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drawings/drawing223.xml" ContentType="application/vnd.openxmlformats-officedocument.drawing+xml"/>
  <Override PartName="/xl/drawings/drawing224.xml" ContentType="application/vnd.openxmlformats-officedocument.drawing+xml"/>
  <Override PartName="/xl/drawings/drawing225.xml" ContentType="application/vnd.openxmlformats-officedocument.drawing+xml"/>
  <Override PartName="/xl/drawings/drawing226.xml" ContentType="application/vnd.openxmlformats-officedocument.drawing+xml"/>
  <Override PartName="/xl/drawings/drawing227.xml" ContentType="application/vnd.openxmlformats-officedocument.drawing+xml"/>
  <Override PartName="/xl/drawings/drawing228.xml" ContentType="application/vnd.openxmlformats-officedocument.drawing+xml"/>
  <Override PartName="/xl/drawings/drawing229.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107_大水峠\2022年10月26日\"/>
    </mc:Choice>
  </mc:AlternateContent>
  <xr:revisionPtr revIDLastSave="0" documentId="13_ncr:1_{1DC26AD8-F39B-478D-BDAE-32DA3153A903}" xr6:coauthVersionLast="47" xr6:coauthVersionMax="47" xr10:uidLastSave="{00000000-0000-0000-0000-000000000000}"/>
  <bookViews>
    <workbookView xWindow="-30828" yWindow="-60" windowWidth="30936" windowHeight="16776" tabRatio="985" xr2:uid="{00000000-000D-0000-FFFF-FFFF00000000}"/>
  </bookViews>
  <sheets>
    <sheet name="様式A-1" sheetId="57" r:id="rId1"/>
    <sheet name="様式A-2" sheetId="58" r:id="rId2"/>
    <sheet name="様式A-3" sheetId="59" r:id="rId3"/>
    <sheet name="様式B(トンネル様式1P001)" sheetId="75" r:id="rId4"/>
    <sheet name="様式C-1-1" sheetId="76" r:id="rId5"/>
    <sheet name="様式C-1-2" sheetId="77" r:id="rId6"/>
    <sheet name="様式C-2" sheetId="78" r:id="rId7"/>
    <sheet name="様式D-1-1(トンネル様式2P001)" sheetId="79" r:id="rId8"/>
    <sheet name="様式D-1-1(トンネル様式2P001) (2)" sheetId="80" r:id="rId9"/>
    <sheet name="様式D-1-1(トンネル様式2P001) (3)" sheetId="81" r:id="rId10"/>
    <sheet name="様式D-1-1(トンネル様式2P001) (4)" sheetId="82" r:id="rId11"/>
    <sheet name="様式D-1-1(トンネル様式2P001) (5)" sheetId="83" r:id="rId12"/>
    <sheet name="様式D-1-1(トンネル様式2P001) (6)" sheetId="84" r:id="rId13"/>
    <sheet name="様式D-1-1(トンネル様式2P001) (7)" sheetId="85" r:id="rId14"/>
    <sheet name="様式D-1-1(トンネル様式2P001) (8)" sheetId="86" r:id="rId15"/>
    <sheet name="様式D-1-1(トンネル様式2P001) (9)" sheetId="87" r:id="rId16"/>
    <sheet name="様式D-1-1(トンネル様式2P001) (10)" sheetId="88" r:id="rId17"/>
    <sheet name="様式D-1-1(トンネル様式2P001) (11)" sheetId="89" r:id="rId18"/>
    <sheet name="様式D-1-1(トンネル様式2P001) (12)" sheetId="90" r:id="rId19"/>
    <sheet name="様式D-1-1(トンネル様式2P001) (13)" sheetId="91" r:id="rId20"/>
    <sheet name="様式D-1-1(トンネル様式2P001) (14)" sheetId="92" r:id="rId21"/>
    <sheet name="様式D-1-1(トンネル様式2P001) (15)" sheetId="93" r:id="rId22"/>
    <sheet name="様式D-1-1(トンネル様式2P001) (16)" sheetId="94" r:id="rId23"/>
    <sheet name="様式D-1-1(トンネル様式2P001) (17)" sheetId="95" r:id="rId24"/>
    <sheet name="様式D-1-1(トンネル様式2P001) (18)" sheetId="96" r:id="rId25"/>
    <sheet name="様式D-1-1(トンネル様式2P001) (19)" sheetId="97" r:id="rId26"/>
    <sheet name="様式D-1-1(トンネル様式2P001) (20)" sheetId="98" r:id="rId27"/>
    <sheet name="様式D-1-1(トンネル様式2P001) (21)" sheetId="99" r:id="rId28"/>
    <sheet name="様式D-1-1(トンネル様式2P001) (22)" sheetId="100" r:id="rId29"/>
    <sheet name="様式D-1-1(トンネル様式2P001) (23)" sheetId="101" r:id="rId30"/>
    <sheet name="様式D-1-1(トンネル様式2P001) (24)" sheetId="102" r:id="rId31"/>
    <sheet name="様式D-1-1(トンネル様式2P001) (25)" sheetId="103" r:id="rId32"/>
    <sheet name="様式D-1-1(トンネル様式2P001) (26)" sheetId="104" r:id="rId33"/>
    <sheet name="様式D-1-1(トンネル様式2P001) (27)" sheetId="105" r:id="rId34"/>
    <sheet name="様式D-1-1(トンネル様式2P001) (28)" sheetId="106" r:id="rId35"/>
    <sheet name="様式D-1-1(トンネル様式2P001) (29)" sheetId="107" r:id="rId36"/>
    <sheet name="様式D-1-1(トンネル様式2P001) (30)" sheetId="108" r:id="rId37"/>
    <sheet name="様式D-1-1(トンネル様式2P001) (31)" sheetId="109" r:id="rId38"/>
    <sheet name="様式D-1-1(トンネル様式2P001) (32)" sheetId="110" r:id="rId39"/>
    <sheet name="様式D-1-1(トンネル様式2P001) (33)" sheetId="111" r:id="rId40"/>
    <sheet name="様式D-1-1(トンネル様式2P001) (34)" sheetId="112" r:id="rId41"/>
    <sheet name="様式D-1-1(トンネル様式2P001) (35)" sheetId="113" r:id="rId42"/>
    <sheet name="様式D-1-1(トンネル様式2P001) (36)" sheetId="114" r:id="rId43"/>
    <sheet name="様式D-1-1(トンネル様式2P001) (37)" sheetId="115" r:id="rId44"/>
    <sheet name="様式D-1-1(トンネル様式2P001) (38)" sheetId="116" r:id="rId45"/>
    <sheet name="様式D-1-1(トンネル様式2P001) (39)" sheetId="117" r:id="rId46"/>
    <sheet name="様式D-1-1(トンネル様式2P001) (40)" sheetId="118" r:id="rId47"/>
    <sheet name="様式D-1-1(トンネル様式2P001) (41)" sheetId="119" r:id="rId48"/>
    <sheet name="様式D-1-1(トンネル様式2P001) (42)" sheetId="120" r:id="rId49"/>
    <sheet name="様式D-1-1(トンネル様式2P001) (43)" sheetId="121" r:id="rId50"/>
    <sheet name="様式D-1-1(トンネル様式2P001) (44)" sheetId="122" r:id="rId51"/>
    <sheet name="様式D-1-1(トンネル様式2P001) (45)" sheetId="123" r:id="rId52"/>
    <sheet name="様式D-1-1(トンネル様式2P001) (46)" sheetId="124" r:id="rId53"/>
    <sheet name="様式D-1-1(トンネル様式2P001) (47)" sheetId="125" r:id="rId54"/>
    <sheet name="様式D-1-1(トンネル様式2P001) (48)" sheetId="126" r:id="rId55"/>
    <sheet name="様式D-1-1(トンネル様式2P001) (49)" sheetId="127" r:id="rId56"/>
    <sheet name="様式D-1-1(トンネル様式2P001) (50)" sheetId="128" r:id="rId57"/>
    <sheet name="様式D-1-1(トンネル様式2P001) (51)" sheetId="129" r:id="rId58"/>
    <sheet name="様式D-1-1(トンネル様式2P001) (52)" sheetId="130" r:id="rId59"/>
    <sheet name="様式D-1-1(トンネル様式2P001) (53)" sheetId="131" r:id="rId60"/>
    <sheet name="様式D-1-1(トンネル様式2P001) (54)" sheetId="132" r:id="rId61"/>
    <sheet name="様式D-1-1(トンネル様式2P001) (55)" sheetId="133" r:id="rId62"/>
    <sheet name="様式D-1-1(トンネル様式2P001) (56)" sheetId="134" r:id="rId63"/>
    <sheet name="様式D-1-1(トンネル様式2P001) (57)" sheetId="135" r:id="rId64"/>
    <sheet name="様式D-1-1(トンネル様式2P001) (58)" sheetId="136" r:id="rId65"/>
    <sheet name="様式D-1-1(トンネル様式2P001) (59)" sheetId="137" r:id="rId66"/>
    <sheet name="様式D-1-1(トンネル様式2P001) (60)" sheetId="138" r:id="rId67"/>
    <sheet name="様式D-1-1(トンネル様式2P001) (61)" sheetId="139" r:id="rId68"/>
    <sheet name="様式D-1-1(トンネル様式2P001) (62)" sheetId="140" r:id="rId69"/>
    <sheet name="様式D-1-1(トンネル様式2P001) (63)" sheetId="141" r:id="rId70"/>
    <sheet name="様式D-1-1(トンネル様式2P001) (64)" sheetId="142" r:id="rId71"/>
    <sheet name="様式D-1-1(トンネル様式2P001) (65)" sheetId="143" r:id="rId72"/>
    <sheet name="様式D-1-1(トンネル様式2P001) (66)" sheetId="144" r:id="rId73"/>
    <sheet name="様式D-1-1(トンネル様式2P001) (67)" sheetId="145" r:id="rId74"/>
    <sheet name="様式D-1-1(トンネル様式2P001) (68)" sheetId="146" r:id="rId75"/>
    <sheet name="様式D-1-1(トンネル様式2P001) (69)" sheetId="147" r:id="rId76"/>
    <sheet name="様式D-1-1(トンネル様式2P001) (70)" sheetId="148" r:id="rId77"/>
    <sheet name="様式D-1-1(トンネル様式2P001) (71)" sheetId="149" r:id="rId78"/>
    <sheet name="様式D-1-1(トンネル様式2P001) (72)" sheetId="150" r:id="rId79"/>
    <sheet name="様式D-1-1(トンネル様式2P001) (73)" sheetId="151" r:id="rId80"/>
    <sheet name="様式D-1-1(トンネル様式2P001) (74)" sheetId="152" r:id="rId81"/>
    <sheet name="様式D-1-1(トンネル様式2P001) (75)" sheetId="153" r:id="rId82"/>
    <sheet name="様式D-1-1(トンネル様式2P001) (76)" sheetId="154" r:id="rId83"/>
    <sheet name="様式D-1-1(トンネル様式2P001) (77)" sheetId="155" r:id="rId84"/>
    <sheet name="様式D-1-1(トンネル様式2P001) (78)" sheetId="156" r:id="rId85"/>
    <sheet name="様式D-1-1(トンネル様式2P001) (79)" sheetId="157" r:id="rId86"/>
    <sheet name="様式D-1-1(トンネル様式2P001) (80)" sheetId="158" r:id="rId87"/>
    <sheet name="様式D-1-1(トンネル様式2P001) (81)" sheetId="159" r:id="rId88"/>
    <sheet name="様式D-1-1(トンネル様式2P001) (82)" sheetId="160" r:id="rId89"/>
    <sheet name="様式D-1-1(トンネル様式2P001) (83)" sheetId="161" r:id="rId90"/>
    <sheet name="様式D-1-1(トンネル様式2P001) (84)" sheetId="162" r:id="rId91"/>
    <sheet name="様式D-1-1(トンネル様式2P001) (85)" sheetId="163" r:id="rId92"/>
    <sheet name="様式D-1-1(トンネル様式2P001) (86)" sheetId="164" r:id="rId93"/>
    <sheet name="様式D-1-1(トンネル様式2P001) (87)" sheetId="165" r:id="rId94"/>
    <sheet name="様式D-1-1(トンネル様式2P001) (88)" sheetId="166" r:id="rId95"/>
    <sheet name="様式D-1-1(トンネル様式2P001) (89)" sheetId="167" r:id="rId96"/>
    <sheet name="様式D-1-1(トンネル様式2P001) (90)" sheetId="168" r:id="rId97"/>
    <sheet name="様式D-1-1(トンネル様式2P001) (91)" sheetId="169" r:id="rId98"/>
    <sheet name="様式D-1-1(トンネル様式2P001) (92)" sheetId="170" r:id="rId99"/>
    <sheet name="様式D-1-1(トンネル様式2P001) (93)" sheetId="171" r:id="rId100"/>
    <sheet name="様式D-1-1(トンネル様式2P001) (94)" sheetId="172" r:id="rId101"/>
    <sheet name="様式D-1-1(トンネル様式2P001) (95)" sheetId="173" r:id="rId102"/>
    <sheet name="様式D-1-1(トンネル様式2P001) (96)" sheetId="174" r:id="rId103"/>
    <sheet name="様式D-1-1(トンネル様式2P001) (97)" sheetId="175" r:id="rId104"/>
    <sheet name="様式D-1-1(トンネル様式2P001) (98)" sheetId="176" r:id="rId105"/>
    <sheet name="様式D-1-1(トンネル様式2P001) (99)" sheetId="177" r:id="rId106"/>
    <sheet name="様式D-1-1(トンネル様式2P001) (100)" sheetId="178" r:id="rId107"/>
    <sheet name="様式D-1-1(トンネル様式2P001) (101)" sheetId="179" r:id="rId108"/>
    <sheet name="様式D-1-1(トンネル様式2P001) (102)" sheetId="180" r:id="rId109"/>
    <sheet name="様式D-1-1(トンネル様式2P001) (103)" sheetId="181" r:id="rId110"/>
    <sheet name="様式D-1-1(トンネル様式2P001) (104)" sheetId="182" r:id="rId111"/>
    <sheet name="様式D-1-1(トンネル様式2P001) (105)" sheetId="183" r:id="rId112"/>
    <sheet name="様式D-1-1(トンネル様式2P001) (106)" sheetId="184" r:id="rId113"/>
    <sheet name="様式D-1-2" sheetId="185" r:id="rId114"/>
    <sheet name="様式D-2-1´" sheetId="186" r:id="rId115"/>
    <sheet name="様式D-3_PS" sheetId="187" r:id="rId116"/>
    <sheet name="様式D-3_S01" sheetId="188" r:id="rId117"/>
    <sheet name="様式D-3_S02" sheetId="189" r:id="rId118"/>
    <sheet name="様式D-3_S03" sheetId="190" r:id="rId119"/>
    <sheet name="様式D-3_S04" sheetId="191" r:id="rId120"/>
    <sheet name="様式D-3_S05" sheetId="192" r:id="rId121"/>
    <sheet name="様式D-3_S06" sheetId="193" r:id="rId122"/>
    <sheet name="様式D-3_S07" sheetId="194" r:id="rId123"/>
    <sheet name="様式D-3_S08" sheetId="195" r:id="rId124"/>
    <sheet name="様式D-3_S09" sheetId="196" r:id="rId125"/>
    <sheet name="様式D-3_S10" sheetId="197" r:id="rId126"/>
    <sheet name="様式D-3_S11" sheetId="198" r:id="rId127"/>
    <sheet name="様式D-3_S12" sheetId="199" r:id="rId128"/>
    <sheet name="様式D-3_S13" sheetId="200" r:id="rId129"/>
    <sheet name="様式D-3_S14" sheetId="201" r:id="rId130"/>
    <sheet name="様式D-3_S15" sheetId="202" r:id="rId131"/>
    <sheet name="様式D-3_S16" sheetId="203" r:id="rId132"/>
    <sheet name="様式D-3_S17" sheetId="204" r:id="rId133"/>
    <sheet name="様式D-3_S18" sheetId="205" r:id="rId134"/>
    <sheet name="様式D-3_S19" sheetId="206" r:id="rId135"/>
    <sheet name="様式D-3_S20" sheetId="207" r:id="rId136"/>
    <sheet name="様式D-3_S21" sheetId="208" r:id="rId137"/>
    <sheet name="様式D-3_S22" sheetId="209" r:id="rId138"/>
    <sheet name="様式D-3_S23" sheetId="210" r:id="rId139"/>
    <sheet name="様式D-3_S24" sheetId="211" r:id="rId140"/>
    <sheet name="様式D-3_S25" sheetId="212" r:id="rId141"/>
    <sheet name="様式D-3_S26" sheetId="213" r:id="rId142"/>
    <sheet name="様式D-3_S27" sheetId="214" r:id="rId143"/>
    <sheet name="様式D-3_S28" sheetId="215" r:id="rId144"/>
    <sheet name="様式D-3_S29" sheetId="216" r:id="rId145"/>
    <sheet name="様式D-3_S30" sheetId="217" r:id="rId146"/>
    <sheet name="様式D-3_S31" sheetId="218" r:id="rId147"/>
    <sheet name="様式D-3_S32" sheetId="219" r:id="rId148"/>
    <sheet name="様式D-3_S33" sheetId="220" r:id="rId149"/>
    <sheet name="様式D-3_S34" sheetId="221" r:id="rId150"/>
    <sheet name="様式D-3_S35" sheetId="222" r:id="rId151"/>
    <sheet name="様式D-3_S36" sheetId="223" r:id="rId152"/>
    <sheet name="様式D-3_S37" sheetId="224" r:id="rId153"/>
    <sheet name="様式D-3_S38" sheetId="225" r:id="rId154"/>
    <sheet name="様式D-3_S39" sheetId="226" r:id="rId155"/>
    <sheet name="様式D-3_S40" sheetId="227" r:id="rId156"/>
    <sheet name="様式D-3_S41" sheetId="228" r:id="rId157"/>
    <sheet name="様式D-3_S42" sheetId="229" r:id="rId158"/>
    <sheet name="様式D-3_S43" sheetId="230" r:id="rId159"/>
    <sheet name="様式D-3_S44" sheetId="231" r:id="rId160"/>
    <sheet name="様式D-3_S45" sheetId="232" r:id="rId161"/>
    <sheet name="様式D-3_S46" sheetId="233" r:id="rId162"/>
    <sheet name="様式D-3_S47" sheetId="234" r:id="rId163"/>
    <sheet name="様式D-3_S48" sheetId="235" r:id="rId164"/>
    <sheet name="様式D-3_S49" sheetId="236" r:id="rId165"/>
    <sheet name="様式D-3_S50" sheetId="237" r:id="rId166"/>
    <sheet name="様式D-3_S51" sheetId="238" r:id="rId167"/>
    <sheet name="様式D-3_S52" sheetId="239" r:id="rId168"/>
    <sheet name="様式D-3_S53" sheetId="240" r:id="rId169"/>
    <sheet name="様式D-3_S54" sheetId="241" r:id="rId170"/>
    <sheet name="様式D-3_S55" sheetId="242" r:id="rId171"/>
    <sheet name="様式D-3_S56" sheetId="243" r:id="rId172"/>
    <sheet name="様式D-3_S57" sheetId="244" r:id="rId173"/>
    <sheet name="様式D-3_S58" sheetId="245" r:id="rId174"/>
    <sheet name="様式D-3_S59" sheetId="246" r:id="rId175"/>
    <sheet name="様式D-3_S60" sheetId="247" r:id="rId176"/>
    <sheet name="様式D-3_S61" sheetId="248" r:id="rId177"/>
    <sheet name="様式D-3_S62" sheetId="249" r:id="rId178"/>
    <sheet name="様式D-3_S63" sheetId="250" r:id="rId179"/>
    <sheet name="様式D-3_S64" sheetId="251" r:id="rId180"/>
    <sheet name="様式D-3_S65" sheetId="252" r:id="rId181"/>
    <sheet name="様式D-3_S66" sheetId="253" r:id="rId182"/>
    <sheet name="様式D-3_S67" sheetId="254" r:id="rId183"/>
    <sheet name="様式D-3_S68" sheetId="255" r:id="rId184"/>
    <sheet name="様式D-3_S69" sheetId="256" r:id="rId185"/>
    <sheet name="様式D-3_S70" sheetId="257" r:id="rId186"/>
    <sheet name="様式D-3_S71" sheetId="258" r:id="rId187"/>
    <sheet name="様式D-3_S72" sheetId="259" r:id="rId188"/>
    <sheet name="様式D-3_S73" sheetId="260" r:id="rId189"/>
    <sheet name="様式D-3_S74" sheetId="261" r:id="rId190"/>
    <sheet name="様式D-3_S75" sheetId="262" r:id="rId191"/>
    <sheet name="様式D-3_S76" sheetId="263" r:id="rId192"/>
    <sheet name="様式D-3_S77" sheetId="264" r:id="rId193"/>
    <sheet name="様式D-3_S78" sheetId="265" r:id="rId194"/>
    <sheet name="様式D-3_S79" sheetId="266" r:id="rId195"/>
    <sheet name="様式D-3_S80" sheetId="267" r:id="rId196"/>
    <sheet name="様式D-3_S81" sheetId="268" r:id="rId197"/>
    <sheet name="様式D-3_S82" sheetId="269" r:id="rId198"/>
    <sheet name="様式D-3_S83" sheetId="270" r:id="rId199"/>
    <sheet name="様式D-3_S84" sheetId="271" r:id="rId200"/>
    <sheet name="様式D-3_S85" sheetId="272" r:id="rId201"/>
    <sheet name="様式D-3_S86" sheetId="273" r:id="rId202"/>
    <sheet name="様式D-3_S87" sheetId="274" r:id="rId203"/>
    <sheet name="様式D-3_S88" sheetId="275" r:id="rId204"/>
    <sheet name="様式D-3_S89" sheetId="276" r:id="rId205"/>
    <sheet name="様式D-3_S90" sheetId="277" r:id="rId206"/>
    <sheet name="様式D-3_S91" sheetId="278" r:id="rId207"/>
    <sheet name="様式D-3_S92" sheetId="279" r:id="rId208"/>
    <sheet name="様式D-3_S93" sheetId="280" r:id="rId209"/>
    <sheet name="様式D-3_S94" sheetId="281" r:id="rId210"/>
    <sheet name="様式D-3_S95" sheetId="282" r:id="rId211"/>
    <sheet name="様式D-3_S96" sheetId="283" r:id="rId212"/>
    <sheet name="様式D-3_S97" sheetId="284" r:id="rId213"/>
    <sheet name="様式D-3_S98" sheetId="285" r:id="rId214"/>
    <sheet name="様式D-3_S99" sheetId="286" r:id="rId215"/>
    <sheet name="様式D-3_S100" sheetId="287" r:id="rId216"/>
    <sheet name="様式D-3_S101" sheetId="288" r:id="rId217"/>
    <sheet name="様式D-3_S102" sheetId="289" r:id="rId218"/>
    <sheet name="様式D-3_S103" sheetId="290" r:id="rId219"/>
    <sheet name="様式D-3_S104" sheetId="291" r:id="rId220"/>
    <sheet name="様式D-3_S105" sheetId="292" r:id="rId221"/>
    <sheet name="様式D-3_S106" sheetId="293" r:id="rId222"/>
    <sheet name="様式D-3_S107" sheetId="294" r:id="rId223"/>
    <sheet name="様式D-3_S108" sheetId="295" r:id="rId224"/>
    <sheet name="様式D-3_S109" sheetId="296" r:id="rId225"/>
    <sheet name="様式D-3_S110" sheetId="297" r:id="rId226"/>
    <sheet name="様式D-3_S111" sheetId="298" r:id="rId227"/>
    <sheet name="様式D-3_S112" sheetId="299" r:id="rId228"/>
    <sheet name="様式D-3_S113" sheetId="300" r:id="rId229"/>
    <sheet name="様式D-3_S114" sheetId="301" r:id="rId230"/>
    <sheet name="様式D-3_S115" sheetId="302" r:id="rId231"/>
    <sheet name="様式D-3_S116" sheetId="303" r:id="rId232"/>
    <sheet name="様式D-3_S117" sheetId="304" r:id="rId233"/>
    <sheet name="様式D-3_PE" sheetId="305" r:id="rId234"/>
    <sheet name="様式E" sheetId="306" r:id="rId235"/>
    <sheet name="様式F" sheetId="307" r:id="rId236"/>
    <sheet name="(参考)リスト" sheetId="74" r:id="rId237"/>
  </sheets>
  <externalReferences>
    <externalReference r:id="rId238"/>
    <externalReference r:id="rId239"/>
    <externalReference r:id="rId240"/>
    <externalReference r:id="rId241"/>
    <externalReference r:id="rId242"/>
  </externalReferences>
  <definedNames>
    <definedName name="_xlnm._FilterDatabase" localSheetId="4" hidden="1">'様式C-1-1'!$I$1:$I$252</definedName>
    <definedName name="_xlnm.Print_Area" localSheetId="236">'(参考)リスト'!$A$3:$K$80</definedName>
    <definedName name="_xlnm.Print_Area" localSheetId="0">'様式A-1'!$B$2:$AB$29</definedName>
    <definedName name="_xlnm.Print_Area" localSheetId="1">'様式A-2'!$B$3:$AN$132</definedName>
    <definedName name="_xlnm.Print_Area" localSheetId="2">'様式A-3'!$B$3:$AI$70</definedName>
    <definedName name="_xlnm.Print_Area" localSheetId="3">'様式B(トンネル様式1P001)'!$A$1:$AA$527</definedName>
    <definedName name="_xlnm.Print_Area" localSheetId="4">'様式C-1-1'!$B$2:$Z$252</definedName>
    <definedName name="_xlnm.Print_Area" localSheetId="5">'様式C-1-2'!$B$2:$Z$43</definedName>
    <definedName name="_xlnm.Print_Area" localSheetId="6">'様式C-2'!$B$2:$Z$22</definedName>
    <definedName name="_xlnm.Print_Area" localSheetId="7">'様式D-1-1(トンネル様式2P001)'!$B$2:$W$43</definedName>
    <definedName name="_xlnm.Print_Area" localSheetId="16">'様式D-1-1(トンネル様式2P001) (10)'!$B$2:$W$43</definedName>
    <definedName name="_xlnm.Print_Area" localSheetId="106">'様式D-1-1(トンネル様式2P001) (100)'!$B$2:$W$43</definedName>
    <definedName name="_xlnm.Print_Area" localSheetId="107">'様式D-1-1(トンネル様式2P001) (101)'!$B$2:$W$43</definedName>
    <definedName name="_xlnm.Print_Area" localSheetId="108">'様式D-1-1(トンネル様式2P001) (102)'!$B$2:$W$43</definedName>
    <definedName name="_xlnm.Print_Area" localSheetId="109">'様式D-1-1(トンネル様式2P001) (103)'!$B$2:$W$43</definedName>
    <definedName name="_xlnm.Print_Area" localSheetId="110">'様式D-1-1(トンネル様式2P001) (104)'!$B$2:$W$43</definedName>
    <definedName name="_xlnm.Print_Area" localSheetId="111">'様式D-1-1(トンネル様式2P001) (105)'!$B$2:$W$43</definedName>
    <definedName name="_xlnm.Print_Area" localSheetId="112">'様式D-1-1(トンネル様式2P001) (106)'!$B$2:$W$43</definedName>
    <definedName name="_xlnm.Print_Area" localSheetId="17">'様式D-1-1(トンネル様式2P001) (11)'!$B$2:$W$43</definedName>
    <definedName name="_xlnm.Print_Area" localSheetId="18">'様式D-1-1(トンネル様式2P001) (12)'!$B$2:$W$43</definedName>
    <definedName name="_xlnm.Print_Area" localSheetId="19">'様式D-1-1(トンネル様式2P001) (13)'!$B$2:$W$43</definedName>
    <definedName name="_xlnm.Print_Area" localSheetId="20">'様式D-1-1(トンネル様式2P001) (14)'!$B$2:$W$43</definedName>
    <definedName name="_xlnm.Print_Area" localSheetId="21">'様式D-1-1(トンネル様式2P001) (15)'!$B$2:$W$43</definedName>
    <definedName name="_xlnm.Print_Area" localSheetId="22">'様式D-1-1(トンネル様式2P001) (16)'!$B$2:$W$43</definedName>
    <definedName name="_xlnm.Print_Area" localSheetId="23">'様式D-1-1(トンネル様式2P001) (17)'!$B$2:$W$43</definedName>
    <definedName name="_xlnm.Print_Area" localSheetId="24">'様式D-1-1(トンネル様式2P001) (18)'!$B$2:$W$43</definedName>
    <definedName name="_xlnm.Print_Area" localSheetId="25">'様式D-1-1(トンネル様式2P001) (19)'!$B$2:$W$43</definedName>
    <definedName name="_xlnm.Print_Area" localSheetId="8">'様式D-1-1(トンネル様式2P001) (2)'!$B$2:$W$43</definedName>
    <definedName name="_xlnm.Print_Area" localSheetId="26">'様式D-1-1(トンネル様式2P001) (20)'!$B$2:$W$43</definedName>
    <definedName name="_xlnm.Print_Area" localSheetId="27">'様式D-1-1(トンネル様式2P001) (21)'!$B$2:$W$43</definedName>
    <definedName name="_xlnm.Print_Area" localSheetId="28">'様式D-1-1(トンネル様式2P001) (22)'!$B$2:$W$43</definedName>
    <definedName name="_xlnm.Print_Area" localSheetId="29">'様式D-1-1(トンネル様式2P001) (23)'!$B$2:$W$43</definedName>
    <definedName name="_xlnm.Print_Area" localSheetId="30">'様式D-1-1(トンネル様式2P001) (24)'!$B$2:$W$43</definedName>
    <definedName name="_xlnm.Print_Area" localSheetId="31">'様式D-1-1(トンネル様式2P001) (25)'!$B$2:$W$43</definedName>
    <definedName name="_xlnm.Print_Area" localSheetId="32">'様式D-1-1(トンネル様式2P001) (26)'!$B$2:$W$43</definedName>
    <definedName name="_xlnm.Print_Area" localSheetId="33">'様式D-1-1(トンネル様式2P001) (27)'!$B$2:$W$43</definedName>
    <definedName name="_xlnm.Print_Area" localSheetId="34">'様式D-1-1(トンネル様式2P001) (28)'!$B$2:$W$43</definedName>
    <definedName name="_xlnm.Print_Area" localSheetId="35">'様式D-1-1(トンネル様式2P001) (29)'!$B$2:$W$43</definedName>
    <definedName name="_xlnm.Print_Area" localSheetId="9">'様式D-1-1(トンネル様式2P001) (3)'!$B$2:$W$43</definedName>
    <definedName name="_xlnm.Print_Area" localSheetId="36">'様式D-1-1(トンネル様式2P001) (30)'!$B$2:$W$43</definedName>
    <definedName name="_xlnm.Print_Area" localSheetId="37">'様式D-1-1(トンネル様式2P001) (31)'!$B$2:$W$43</definedName>
    <definedName name="_xlnm.Print_Area" localSheetId="38">'様式D-1-1(トンネル様式2P001) (32)'!$B$2:$W$43</definedName>
    <definedName name="_xlnm.Print_Area" localSheetId="39">'様式D-1-1(トンネル様式2P001) (33)'!$B$2:$W$43</definedName>
    <definedName name="_xlnm.Print_Area" localSheetId="40">'様式D-1-1(トンネル様式2P001) (34)'!$B$2:$W$43</definedName>
    <definedName name="_xlnm.Print_Area" localSheetId="41">'様式D-1-1(トンネル様式2P001) (35)'!$B$2:$W$43</definedName>
    <definedName name="_xlnm.Print_Area" localSheetId="42">'様式D-1-1(トンネル様式2P001) (36)'!$B$2:$W$43</definedName>
    <definedName name="_xlnm.Print_Area" localSheetId="43">'様式D-1-1(トンネル様式2P001) (37)'!$B$2:$W$43</definedName>
    <definedName name="_xlnm.Print_Area" localSheetId="44">'様式D-1-1(トンネル様式2P001) (38)'!$B$2:$W$43</definedName>
    <definedName name="_xlnm.Print_Area" localSheetId="45">'様式D-1-1(トンネル様式2P001) (39)'!$B$2:$W$43</definedName>
    <definedName name="_xlnm.Print_Area" localSheetId="10">'様式D-1-1(トンネル様式2P001) (4)'!$B$2:$W$43</definedName>
    <definedName name="_xlnm.Print_Area" localSheetId="46">'様式D-1-1(トンネル様式2P001) (40)'!$B$2:$W$43</definedName>
    <definedName name="_xlnm.Print_Area" localSheetId="47">'様式D-1-1(トンネル様式2P001) (41)'!$B$2:$W$43</definedName>
    <definedName name="_xlnm.Print_Area" localSheetId="48">'様式D-1-1(トンネル様式2P001) (42)'!$B$2:$W$43</definedName>
    <definedName name="_xlnm.Print_Area" localSheetId="49">'様式D-1-1(トンネル様式2P001) (43)'!$B$2:$W$43</definedName>
    <definedName name="_xlnm.Print_Area" localSheetId="50">'様式D-1-1(トンネル様式2P001) (44)'!$B$2:$W$43</definedName>
    <definedName name="_xlnm.Print_Area" localSheetId="51">'様式D-1-1(トンネル様式2P001) (45)'!$B$2:$W$43</definedName>
    <definedName name="_xlnm.Print_Area" localSheetId="52">'様式D-1-1(トンネル様式2P001) (46)'!$B$2:$W$43</definedName>
    <definedName name="_xlnm.Print_Area" localSheetId="53">'様式D-1-1(トンネル様式2P001) (47)'!$B$2:$W$43</definedName>
    <definedName name="_xlnm.Print_Area" localSheetId="54">'様式D-1-1(トンネル様式2P001) (48)'!$B$2:$W$43</definedName>
    <definedName name="_xlnm.Print_Area" localSheetId="55">'様式D-1-1(トンネル様式2P001) (49)'!$B$2:$W$43</definedName>
    <definedName name="_xlnm.Print_Area" localSheetId="11">'様式D-1-1(トンネル様式2P001) (5)'!$B$2:$W$43</definedName>
    <definedName name="_xlnm.Print_Area" localSheetId="56">'様式D-1-1(トンネル様式2P001) (50)'!$B$2:$W$43</definedName>
    <definedName name="_xlnm.Print_Area" localSheetId="57">'様式D-1-1(トンネル様式2P001) (51)'!$B$2:$W$43</definedName>
    <definedName name="_xlnm.Print_Area" localSheetId="58">'様式D-1-1(トンネル様式2P001) (52)'!$B$2:$W$43</definedName>
    <definedName name="_xlnm.Print_Area" localSheetId="59">'様式D-1-1(トンネル様式2P001) (53)'!$B$2:$W$43</definedName>
    <definedName name="_xlnm.Print_Area" localSheetId="60">'様式D-1-1(トンネル様式2P001) (54)'!$B$2:$W$43</definedName>
    <definedName name="_xlnm.Print_Area" localSheetId="61">'様式D-1-1(トンネル様式2P001) (55)'!$B$2:$W$43</definedName>
    <definedName name="_xlnm.Print_Area" localSheetId="62">'様式D-1-1(トンネル様式2P001) (56)'!$B$2:$W$43</definedName>
    <definedName name="_xlnm.Print_Area" localSheetId="63">'様式D-1-1(トンネル様式2P001) (57)'!$B$2:$W$43</definedName>
    <definedName name="_xlnm.Print_Area" localSheetId="64">'様式D-1-1(トンネル様式2P001) (58)'!$B$2:$W$43</definedName>
    <definedName name="_xlnm.Print_Area" localSheetId="65">'様式D-1-1(トンネル様式2P001) (59)'!$B$2:$W$43</definedName>
    <definedName name="_xlnm.Print_Area" localSheetId="12">'様式D-1-1(トンネル様式2P001) (6)'!$B$2:$W$43</definedName>
    <definedName name="_xlnm.Print_Area" localSheetId="66">'様式D-1-1(トンネル様式2P001) (60)'!$B$2:$W$43</definedName>
    <definedName name="_xlnm.Print_Area" localSheetId="67">'様式D-1-1(トンネル様式2P001) (61)'!$B$2:$W$43</definedName>
    <definedName name="_xlnm.Print_Area" localSheetId="68">'様式D-1-1(トンネル様式2P001) (62)'!$B$2:$W$43</definedName>
    <definedName name="_xlnm.Print_Area" localSheetId="69">'様式D-1-1(トンネル様式2P001) (63)'!$B$2:$W$43</definedName>
    <definedName name="_xlnm.Print_Area" localSheetId="70">'様式D-1-1(トンネル様式2P001) (64)'!$B$2:$W$43</definedName>
    <definedName name="_xlnm.Print_Area" localSheetId="71">'様式D-1-1(トンネル様式2P001) (65)'!$B$2:$W$43</definedName>
    <definedName name="_xlnm.Print_Area" localSheetId="72">'様式D-1-1(トンネル様式2P001) (66)'!$B$2:$W$43</definedName>
    <definedName name="_xlnm.Print_Area" localSheetId="73">'様式D-1-1(トンネル様式2P001) (67)'!$B$2:$W$43</definedName>
    <definedName name="_xlnm.Print_Area" localSheetId="74">'様式D-1-1(トンネル様式2P001) (68)'!$B$2:$W$43</definedName>
    <definedName name="_xlnm.Print_Area" localSheetId="75">'様式D-1-1(トンネル様式2P001) (69)'!$B$2:$W$43</definedName>
    <definedName name="_xlnm.Print_Area" localSheetId="13">'様式D-1-1(トンネル様式2P001) (7)'!$B$2:$W$43</definedName>
    <definedName name="_xlnm.Print_Area" localSheetId="76">'様式D-1-1(トンネル様式2P001) (70)'!$B$2:$W$43</definedName>
    <definedName name="_xlnm.Print_Area" localSheetId="77">'様式D-1-1(トンネル様式2P001) (71)'!$B$2:$W$43</definedName>
    <definedName name="_xlnm.Print_Area" localSheetId="78">'様式D-1-1(トンネル様式2P001) (72)'!$B$2:$W$43</definedName>
    <definedName name="_xlnm.Print_Area" localSheetId="79">'様式D-1-1(トンネル様式2P001) (73)'!$B$2:$W$43</definedName>
    <definedName name="_xlnm.Print_Area" localSheetId="80">'様式D-1-1(トンネル様式2P001) (74)'!$B$2:$W$43</definedName>
    <definedName name="_xlnm.Print_Area" localSheetId="81">'様式D-1-1(トンネル様式2P001) (75)'!$B$2:$W$43</definedName>
    <definedName name="_xlnm.Print_Area" localSheetId="82">'様式D-1-1(トンネル様式2P001) (76)'!$B$2:$W$43</definedName>
    <definedName name="_xlnm.Print_Area" localSheetId="83">'様式D-1-1(トンネル様式2P001) (77)'!$B$2:$W$43</definedName>
    <definedName name="_xlnm.Print_Area" localSheetId="84">'様式D-1-1(トンネル様式2P001) (78)'!$B$2:$W$43</definedName>
    <definedName name="_xlnm.Print_Area" localSheetId="85">'様式D-1-1(トンネル様式2P001) (79)'!$B$2:$W$43</definedName>
    <definedName name="_xlnm.Print_Area" localSheetId="14">'様式D-1-1(トンネル様式2P001) (8)'!$B$2:$W$43</definedName>
    <definedName name="_xlnm.Print_Area" localSheetId="86">'様式D-1-1(トンネル様式2P001) (80)'!$B$2:$W$43</definedName>
    <definedName name="_xlnm.Print_Area" localSheetId="87">'様式D-1-1(トンネル様式2P001) (81)'!$B$2:$W$43</definedName>
    <definedName name="_xlnm.Print_Area" localSheetId="88">'様式D-1-1(トンネル様式2P001) (82)'!$B$2:$W$43</definedName>
    <definedName name="_xlnm.Print_Area" localSheetId="89">'様式D-1-1(トンネル様式2P001) (83)'!$B$2:$W$43</definedName>
    <definedName name="_xlnm.Print_Area" localSheetId="90">'様式D-1-1(トンネル様式2P001) (84)'!$B$2:$W$43</definedName>
    <definedName name="_xlnm.Print_Area" localSheetId="91">'様式D-1-1(トンネル様式2P001) (85)'!$B$2:$W$43</definedName>
    <definedName name="_xlnm.Print_Area" localSheetId="92">'様式D-1-1(トンネル様式2P001) (86)'!$B$2:$W$43</definedName>
    <definedName name="_xlnm.Print_Area" localSheetId="93">'様式D-1-1(トンネル様式2P001) (87)'!$B$2:$W$43</definedName>
    <definedName name="_xlnm.Print_Area" localSheetId="94">'様式D-1-1(トンネル様式2P001) (88)'!$B$2:$W$43</definedName>
    <definedName name="_xlnm.Print_Area" localSheetId="95">'様式D-1-1(トンネル様式2P001) (89)'!$B$2:$W$43</definedName>
    <definedName name="_xlnm.Print_Area" localSheetId="15">'様式D-1-1(トンネル様式2P001) (9)'!$B$2:$W$43</definedName>
    <definedName name="_xlnm.Print_Area" localSheetId="96">'様式D-1-1(トンネル様式2P001) (90)'!$B$2:$W$43</definedName>
    <definedName name="_xlnm.Print_Area" localSheetId="97">'様式D-1-1(トンネル様式2P001) (91)'!$B$2:$W$43</definedName>
    <definedName name="_xlnm.Print_Area" localSheetId="98">'様式D-1-1(トンネル様式2P001) (92)'!$B$2:$W$43</definedName>
    <definedName name="_xlnm.Print_Area" localSheetId="99">'様式D-1-1(トンネル様式2P001) (93)'!$B$2:$W$43</definedName>
    <definedName name="_xlnm.Print_Area" localSheetId="100">'様式D-1-1(トンネル様式2P001) (94)'!$B$2:$W$43</definedName>
    <definedName name="_xlnm.Print_Area" localSheetId="101">'様式D-1-1(トンネル様式2P001) (95)'!$B$2:$W$43</definedName>
    <definedName name="_xlnm.Print_Area" localSheetId="102">'様式D-1-1(トンネル様式2P001) (96)'!$B$2:$W$43</definedName>
    <definedName name="_xlnm.Print_Area" localSheetId="103">'様式D-1-1(トンネル様式2P001) (97)'!$B$2:$W$43</definedName>
    <definedName name="_xlnm.Print_Area" localSheetId="104">'様式D-1-1(トンネル様式2P001) (98)'!$B$2:$W$43</definedName>
    <definedName name="_xlnm.Print_Area" localSheetId="105">'様式D-1-1(トンネル様式2P001) (99)'!$B$2:$W$43</definedName>
    <definedName name="_xlnm.Print_Area" localSheetId="113">'様式D-1-2'!$B$2:$Y$58</definedName>
    <definedName name="_xlnm.Print_Area" localSheetId="114">'様式D-2-1´'!$B$3:$AI$223</definedName>
    <definedName name="_xlnm.Print_Area" localSheetId="233">'様式D-3_PE'!$A$1:$AO$52</definedName>
    <definedName name="_xlnm.Print_Area" localSheetId="115">'様式D-3_PS'!$A$1:$AO$52</definedName>
    <definedName name="_xlnm.Print_Area" localSheetId="116">'様式D-3_S01'!$A$1:$AO$52</definedName>
    <definedName name="_xlnm.Print_Area" localSheetId="117">'様式D-3_S02'!$A$1:$AO$52</definedName>
    <definedName name="_xlnm.Print_Area" localSheetId="118">'様式D-3_S03'!$A$1:$AO$52</definedName>
    <definedName name="_xlnm.Print_Area" localSheetId="119">'様式D-3_S04'!$A$1:$AO$52</definedName>
    <definedName name="_xlnm.Print_Area" localSheetId="120">'様式D-3_S05'!$A$1:$AO$52</definedName>
    <definedName name="_xlnm.Print_Area" localSheetId="121">'様式D-3_S06'!$A$1:$AO$52</definedName>
    <definedName name="_xlnm.Print_Area" localSheetId="122">'様式D-3_S07'!$A$1:$AO$52</definedName>
    <definedName name="_xlnm.Print_Area" localSheetId="123">'様式D-3_S08'!$A$1:$AO$52</definedName>
    <definedName name="_xlnm.Print_Area" localSheetId="124">'様式D-3_S09'!$A$1:$AO$52</definedName>
    <definedName name="_xlnm.Print_Area" localSheetId="125">'様式D-3_S10'!$A$1:$AO$52</definedName>
    <definedName name="_xlnm.Print_Area" localSheetId="215">'様式D-3_S100'!$A$1:$AO$52</definedName>
    <definedName name="_xlnm.Print_Area" localSheetId="216">'様式D-3_S101'!$A$1:$AO$52</definedName>
    <definedName name="_xlnm.Print_Area" localSheetId="217">'様式D-3_S102'!$A$1:$AO$52</definedName>
    <definedName name="_xlnm.Print_Area" localSheetId="218">'様式D-3_S103'!$A$1:$AO$52</definedName>
    <definedName name="_xlnm.Print_Area" localSheetId="219">'様式D-3_S104'!$A$1:$AO$52</definedName>
    <definedName name="_xlnm.Print_Area" localSheetId="220">'様式D-3_S105'!$A$1:$AO$52</definedName>
    <definedName name="_xlnm.Print_Area" localSheetId="221">'様式D-3_S106'!$A$1:$AO$52</definedName>
    <definedName name="_xlnm.Print_Area" localSheetId="222">'様式D-3_S107'!$A$1:$AO$52</definedName>
    <definedName name="_xlnm.Print_Area" localSheetId="223">'様式D-3_S108'!$A$1:$AO$52</definedName>
    <definedName name="_xlnm.Print_Area" localSheetId="224">'様式D-3_S109'!$A$1:$AO$52</definedName>
    <definedName name="_xlnm.Print_Area" localSheetId="126">'様式D-3_S11'!$A$1:$AO$52</definedName>
    <definedName name="_xlnm.Print_Area" localSheetId="225">'様式D-3_S110'!$A$1:$AO$52</definedName>
    <definedName name="_xlnm.Print_Area" localSheetId="226">'様式D-3_S111'!$A$1:$AO$52</definedName>
    <definedName name="_xlnm.Print_Area" localSheetId="227">'様式D-3_S112'!$A$1:$AO$52</definedName>
    <definedName name="_xlnm.Print_Area" localSheetId="228">'様式D-3_S113'!$A$1:$AO$52</definedName>
    <definedName name="_xlnm.Print_Area" localSheetId="229">'様式D-3_S114'!$A$1:$AO$52</definedName>
    <definedName name="_xlnm.Print_Area" localSheetId="230">'様式D-3_S115'!$A$1:$AO$52</definedName>
    <definedName name="_xlnm.Print_Area" localSheetId="231">'様式D-3_S116'!$A$1:$AO$52</definedName>
    <definedName name="_xlnm.Print_Area" localSheetId="232">'様式D-3_S117'!$A$1:$AO$52</definedName>
    <definedName name="_xlnm.Print_Area" localSheetId="127">'様式D-3_S12'!$A$1:$AO$52</definedName>
    <definedName name="_xlnm.Print_Area" localSheetId="128">'様式D-3_S13'!$A$1:$AO$52</definedName>
    <definedName name="_xlnm.Print_Area" localSheetId="129">'様式D-3_S14'!$A$1:$AO$52</definedName>
    <definedName name="_xlnm.Print_Area" localSheetId="130">'様式D-3_S15'!$A$1:$AO$52</definedName>
    <definedName name="_xlnm.Print_Area" localSheetId="131">'様式D-3_S16'!$A$1:$AO$52</definedName>
    <definedName name="_xlnm.Print_Area" localSheetId="132">'様式D-3_S17'!$A$1:$AO$52</definedName>
    <definedName name="_xlnm.Print_Area" localSheetId="133">'様式D-3_S18'!$A$1:$AO$52</definedName>
    <definedName name="_xlnm.Print_Area" localSheetId="134">'様式D-3_S19'!$A$1:$AO$52</definedName>
    <definedName name="_xlnm.Print_Area" localSheetId="135">'様式D-3_S20'!$A$1:$AO$52</definedName>
    <definedName name="_xlnm.Print_Area" localSheetId="136">'様式D-3_S21'!$A$1:$AO$52</definedName>
    <definedName name="_xlnm.Print_Area" localSheetId="137">'様式D-3_S22'!$A$1:$AO$52</definedName>
    <definedName name="_xlnm.Print_Area" localSheetId="138">'様式D-3_S23'!$A$1:$AO$52</definedName>
    <definedName name="_xlnm.Print_Area" localSheetId="139">'様式D-3_S24'!$A$1:$AO$52</definedName>
    <definedName name="_xlnm.Print_Area" localSheetId="140">'様式D-3_S25'!$A$1:$AO$52</definedName>
    <definedName name="_xlnm.Print_Area" localSheetId="141">'様式D-3_S26'!$A$1:$AO$52</definedName>
    <definedName name="_xlnm.Print_Area" localSheetId="142">'様式D-3_S27'!$A$1:$AO$52</definedName>
    <definedName name="_xlnm.Print_Area" localSheetId="143">'様式D-3_S28'!$A$1:$AO$52</definedName>
    <definedName name="_xlnm.Print_Area" localSheetId="144">'様式D-3_S29'!$A$1:$AO$52</definedName>
    <definedName name="_xlnm.Print_Area" localSheetId="145">'様式D-3_S30'!$A$1:$AO$52</definedName>
    <definedName name="_xlnm.Print_Area" localSheetId="146">'様式D-3_S31'!$A$1:$AO$52</definedName>
    <definedName name="_xlnm.Print_Area" localSheetId="147">'様式D-3_S32'!$A$1:$AO$52</definedName>
    <definedName name="_xlnm.Print_Area" localSheetId="148">'様式D-3_S33'!$A$1:$AO$52</definedName>
    <definedName name="_xlnm.Print_Area" localSheetId="149">'様式D-3_S34'!$A$1:$AO$52</definedName>
    <definedName name="_xlnm.Print_Area" localSheetId="150">'様式D-3_S35'!$A$1:$AO$52</definedName>
    <definedName name="_xlnm.Print_Area" localSheetId="151">'様式D-3_S36'!$A$1:$AO$52</definedName>
    <definedName name="_xlnm.Print_Area" localSheetId="152">'様式D-3_S37'!$A$1:$AO$52</definedName>
    <definedName name="_xlnm.Print_Area" localSheetId="153">'様式D-3_S38'!$A$1:$AO$52</definedName>
    <definedName name="_xlnm.Print_Area" localSheetId="154">'様式D-3_S39'!$A$1:$AO$52</definedName>
    <definedName name="_xlnm.Print_Area" localSheetId="155">'様式D-3_S40'!$A$1:$AO$52</definedName>
    <definedName name="_xlnm.Print_Area" localSheetId="156">'様式D-3_S41'!$A$1:$AO$52</definedName>
    <definedName name="_xlnm.Print_Area" localSheetId="157">'様式D-3_S42'!$A$1:$AO$52</definedName>
    <definedName name="_xlnm.Print_Area" localSheetId="158">'様式D-3_S43'!$A$1:$AO$52</definedName>
    <definedName name="_xlnm.Print_Area" localSheetId="159">'様式D-3_S44'!$A$1:$AO$52</definedName>
    <definedName name="_xlnm.Print_Area" localSheetId="160">'様式D-3_S45'!$A$1:$AO$52</definedName>
    <definedName name="_xlnm.Print_Area" localSheetId="161">'様式D-3_S46'!$A$1:$AO$52</definedName>
    <definedName name="_xlnm.Print_Area" localSheetId="162">'様式D-3_S47'!$A$1:$AO$52</definedName>
    <definedName name="_xlnm.Print_Area" localSheetId="163">'様式D-3_S48'!$A$1:$AO$52</definedName>
    <definedName name="_xlnm.Print_Area" localSheetId="164">'様式D-3_S49'!$A$1:$AO$52</definedName>
    <definedName name="_xlnm.Print_Area" localSheetId="165">'様式D-3_S50'!$A$1:$AO$52</definedName>
    <definedName name="_xlnm.Print_Area" localSheetId="166">'様式D-3_S51'!$A$1:$AO$52</definedName>
    <definedName name="_xlnm.Print_Area" localSheetId="167">'様式D-3_S52'!$A$1:$AO$52</definedName>
    <definedName name="_xlnm.Print_Area" localSheetId="168">'様式D-3_S53'!$A$1:$AO$52</definedName>
    <definedName name="_xlnm.Print_Area" localSheetId="169">'様式D-3_S54'!$A$1:$AO$52</definedName>
    <definedName name="_xlnm.Print_Area" localSheetId="170">'様式D-3_S55'!$A$1:$AO$52</definedName>
    <definedName name="_xlnm.Print_Area" localSheetId="171">'様式D-3_S56'!$A$1:$AO$52</definedName>
    <definedName name="_xlnm.Print_Area" localSheetId="172">'様式D-3_S57'!$A$1:$AO$52</definedName>
    <definedName name="_xlnm.Print_Area" localSheetId="173">'様式D-3_S58'!$A$1:$AO$52</definedName>
    <definedName name="_xlnm.Print_Area" localSheetId="174">'様式D-3_S59'!$A$1:$AO$52</definedName>
    <definedName name="_xlnm.Print_Area" localSheetId="175">'様式D-3_S60'!$A$1:$AO$52</definedName>
    <definedName name="_xlnm.Print_Area" localSheetId="176">'様式D-3_S61'!$A$1:$AO$52</definedName>
    <definedName name="_xlnm.Print_Area" localSheetId="177">'様式D-3_S62'!$A$1:$AO$52</definedName>
    <definedName name="_xlnm.Print_Area" localSheetId="178">'様式D-3_S63'!$A$1:$AO$52</definedName>
    <definedName name="_xlnm.Print_Area" localSheetId="179">'様式D-3_S64'!$A$1:$AO$52</definedName>
    <definedName name="_xlnm.Print_Area" localSheetId="180">'様式D-3_S65'!$A$1:$AO$52</definedName>
    <definedName name="_xlnm.Print_Area" localSheetId="181">'様式D-3_S66'!$A$1:$AO$52</definedName>
    <definedName name="_xlnm.Print_Area" localSheetId="182">'様式D-3_S67'!$A$1:$AO$52</definedName>
    <definedName name="_xlnm.Print_Area" localSheetId="183">'様式D-3_S68'!$A$1:$AO$52</definedName>
    <definedName name="_xlnm.Print_Area" localSheetId="184">'様式D-3_S69'!$A$1:$AO$52</definedName>
    <definedName name="_xlnm.Print_Area" localSheetId="185">'様式D-3_S70'!$A$1:$AO$52</definedName>
    <definedName name="_xlnm.Print_Area" localSheetId="186">'様式D-3_S71'!$A$1:$AO$52</definedName>
    <definedName name="_xlnm.Print_Area" localSheetId="187">'様式D-3_S72'!$A$1:$AO$52</definedName>
    <definedName name="_xlnm.Print_Area" localSheetId="188">'様式D-3_S73'!$A$1:$AO$52</definedName>
    <definedName name="_xlnm.Print_Area" localSheetId="189">'様式D-3_S74'!$A$1:$AO$52</definedName>
    <definedName name="_xlnm.Print_Area" localSheetId="190">'様式D-3_S75'!$A$1:$AO$52</definedName>
    <definedName name="_xlnm.Print_Area" localSheetId="191">'様式D-3_S76'!$A$1:$AO$52</definedName>
    <definedName name="_xlnm.Print_Area" localSheetId="192">'様式D-3_S77'!$A$1:$AO$52</definedName>
    <definedName name="_xlnm.Print_Area" localSheetId="193">'様式D-3_S78'!$A$1:$AO$52</definedName>
    <definedName name="_xlnm.Print_Area" localSheetId="194">'様式D-3_S79'!$A$1:$AO$52</definedName>
    <definedName name="_xlnm.Print_Area" localSheetId="195">'様式D-3_S80'!$A$1:$AO$52</definedName>
    <definedName name="_xlnm.Print_Area" localSheetId="196">'様式D-3_S81'!$A$1:$AO$52</definedName>
    <definedName name="_xlnm.Print_Area" localSheetId="197">'様式D-3_S82'!$A$1:$AO$52</definedName>
    <definedName name="_xlnm.Print_Area" localSheetId="198">'様式D-3_S83'!$A$1:$AO$52</definedName>
    <definedName name="_xlnm.Print_Area" localSheetId="199">'様式D-3_S84'!$A$1:$AO$52</definedName>
    <definedName name="_xlnm.Print_Area" localSheetId="200">'様式D-3_S85'!$A$1:$AO$52</definedName>
    <definedName name="_xlnm.Print_Area" localSheetId="201">'様式D-3_S86'!$A$1:$AO$52</definedName>
    <definedName name="_xlnm.Print_Area" localSheetId="202">'様式D-3_S87'!$A$1:$AO$52</definedName>
    <definedName name="_xlnm.Print_Area" localSheetId="203">'様式D-3_S88'!$A$1:$AO$52</definedName>
    <definedName name="_xlnm.Print_Area" localSheetId="204">'様式D-3_S89'!$A$1:$AO$52</definedName>
    <definedName name="_xlnm.Print_Area" localSheetId="205">'様式D-3_S90'!$A$1:$AO$52</definedName>
    <definedName name="_xlnm.Print_Area" localSheetId="206">'様式D-3_S91'!$A$1:$AO$52</definedName>
    <definedName name="_xlnm.Print_Area" localSheetId="207">'様式D-3_S92'!$A$1:$AO$52</definedName>
    <definedName name="_xlnm.Print_Area" localSheetId="208">'様式D-3_S93'!$A$1:$AO$52</definedName>
    <definedName name="_xlnm.Print_Area" localSheetId="209">'様式D-3_S94'!$A$1:$AO$52</definedName>
    <definedName name="_xlnm.Print_Area" localSheetId="210">'様式D-3_S95'!$A$1:$AO$52</definedName>
    <definedName name="_xlnm.Print_Area" localSheetId="211">'様式D-3_S96'!$A$1:$AO$52</definedName>
    <definedName name="_xlnm.Print_Area" localSheetId="212">'様式D-3_S97'!$A$1:$AO$52</definedName>
    <definedName name="_xlnm.Print_Area" localSheetId="213">'様式D-3_S98'!$A$1:$AO$52</definedName>
    <definedName name="_xlnm.Print_Area" localSheetId="214">'様式D-3_S99'!$A$1:$AO$52</definedName>
    <definedName name="_xlnm.Print_Area" localSheetId="235">様式F!$B$1:$AN$135</definedName>
    <definedName name="_xlnm.Print_Titles" localSheetId="1">'様式A-2'!$3:$9</definedName>
    <definedName name="_xlnm.Print_Titles" localSheetId="4">'様式C-1-1'!$B:$B,'様式C-1-1'!$2:$8</definedName>
    <definedName name="_xlnm.Print_Titles" localSheetId="5">'様式C-1-2'!$B:$B,'様式C-1-2'!$2:$7</definedName>
    <definedName name="_xlnm.Print_Titles" localSheetId="6">'様式C-2'!$B:$B,'様式C-2'!$2:$6</definedName>
    <definedName name="_xlnm.Print_Titles" localSheetId="234">様式E!$1:$5</definedName>
    <definedName name="_xlnm.Print_Titles" localSheetId="235">様式F!$1:$9</definedName>
    <definedName name="Z_D77EBD73_782E_4A63_AC37_29D349B4D009_.wvu.Cols" localSheetId="4" hidden="1">'様式C-1-1'!#REF!</definedName>
    <definedName name="Z_D77EBD73_782E_4A63_AC37_29D349B4D009_.wvu.Cols" localSheetId="5" hidden="1">'様式C-1-2'!#REF!</definedName>
    <definedName name="Z_D77EBD73_782E_4A63_AC37_29D349B4D009_.wvu.Cols" localSheetId="6" hidden="1">'様式C-2'!$AA:$AA</definedName>
    <definedName name="Z_D77EBD73_782E_4A63_AC37_29D349B4D009_.wvu.PrintArea" localSheetId="0" hidden="1">'様式A-1'!$B$2:$AB$29</definedName>
    <definedName name="Z_D77EBD73_782E_4A63_AC37_29D349B4D009_.wvu.PrintArea" localSheetId="1" hidden="1">'様式A-2'!$B$3:$AN$20</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'様式C-1-1'!$B$2:$Y$250</definedName>
    <definedName name="Z_D77EBD73_782E_4A63_AC37_29D349B4D009_.wvu.PrintArea" localSheetId="5" hidden="1">'様式C-1-2'!#REF!</definedName>
    <definedName name="Z_D77EBD73_782E_4A63_AC37_29D349B4D009_.wvu.PrintArea" localSheetId="6" hidden="1">'様式C-2'!$B$2:$Z$20</definedName>
    <definedName name="Z_D77EBD73_782E_4A63_AC37_29D349B4D009_.wvu.PrintArea" localSheetId="7" hidden="1">'様式D-1-1(トンネル様式2P001)'!$B$2:$W$40</definedName>
    <definedName name="Z_D77EBD73_782E_4A63_AC37_29D349B4D009_.wvu.PrintArea" localSheetId="16" hidden="1">'様式D-1-1(トンネル様式2P001) (10)'!#REF!</definedName>
    <definedName name="Z_D77EBD73_782E_4A63_AC37_29D349B4D009_.wvu.PrintArea" localSheetId="106" hidden="1">'様式D-1-1(トンネル様式2P001) (100)'!#REF!</definedName>
    <definedName name="Z_D77EBD73_782E_4A63_AC37_29D349B4D009_.wvu.PrintArea" localSheetId="107" hidden="1">'様式D-1-1(トンネル様式2P001) (101)'!#REF!</definedName>
    <definedName name="Z_D77EBD73_782E_4A63_AC37_29D349B4D009_.wvu.PrintArea" localSheetId="108" hidden="1">'様式D-1-1(トンネル様式2P001) (102)'!#REF!</definedName>
    <definedName name="Z_D77EBD73_782E_4A63_AC37_29D349B4D009_.wvu.PrintArea" localSheetId="109" hidden="1">'様式D-1-1(トンネル様式2P001) (103)'!#REF!</definedName>
    <definedName name="Z_D77EBD73_782E_4A63_AC37_29D349B4D009_.wvu.PrintArea" localSheetId="110" hidden="1">'様式D-1-1(トンネル様式2P001) (104)'!#REF!</definedName>
    <definedName name="Z_D77EBD73_782E_4A63_AC37_29D349B4D009_.wvu.PrintArea" localSheetId="111" hidden="1">'様式D-1-1(トンネル様式2P001) (105)'!#REF!</definedName>
    <definedName name="Z_D77EBD73_782E_4A63_AC37_29D349B4D009_.wvu.PrintArea" localSheetId="112" hidden="1">'様式D-1-1(トンネル様式2P001) (106)'!#REF!</definedName>
    <definedName name="Z_D77EBD73_782E_4A63_AC37_29D349B4D009_.wvu.PrintArea" localSheetId="17" hidden="1">'様式D-1-1(トンネル様式2P001) (11)'!#REF!</definedName>
    <definedName name="Z_D77EBD73_782E_4A63_AC37_29D349B4D009_.wvu.PrintArea" localSheetId="18" hidden="1">'様式D-1-1(トンネル様式2P001) (12)'!#REF!</definedName>
    <definedName name="Z_D77EBD73_782E_4A63_AC37_29D349B4D009_.wvu.PrintArea" localSheetId="19" hidden="1">'様式D-1-1(トンネル様式2P001) (13)'!#REF!</definedName>
    <definedName name="Z_D77EBD73_782E_4A63_AC37_29D349B4D009_.wvu.PrintArea" localSheetId="20" hidden="1">'様式D-1-1(トンネル様式2P001) (14)'!#REF!</definedName>
    <definedName name="Z_D77EBD73_782E_4A63_AC37_29D349B4D009_.wvu.PrintArea" localSheetId="21" hidden="1">'様式D-1-1(トンネル様式2P001) (15)'!#REF!</definedName>
    <definedName name="Z_D77EBD73_782E_4A63_AC37_29D349B4D009_.wvu.PrintArea" localSheetId="22" hidden="1">'様式D-1-1(トンネル様式2P001) (16)'!#REF!</definedName>
    <definedName name="Z_D77EBD73_782E_4A63_AC37_29D349B4D009_.wvu.PrintArea" localSheetId="23" hidden="1">'様式D-1-1(トンネル様式2P001) (17)'!#REF!</definedName>
    <definedName name="Z_D77EBD73_782E_4A63_AC37_29D349B4D009_.wvu.PrintArea" localSheetId="24" hidden="1">'様式D-1-1(トンネル様式2P001) (18)'!#REF!</definedName>
    <definedName name="Z_D77EBD73_782E_4A63_AC37_29D349B4D009_.wvu.PrintArea" localSheetId="25" hidden="1">'様式D-1-1(トンネル様式2P001) (19)'!#REF!</definedName>
    <definedName name="Z_D77EBD73_782E_4A63_AC37_29D349B4D009_.wvu.PrintArea" localSheetId="8" hidden="1">'様式D-1-1(トンネル様式2P001) (2)'!#REF!</definedName>
    <definedName name="Z_D77EBD73_782E_4A63_AC37_29D349B4D009_.wvu.PrintArea" localSheetId="26" hidden="1">'様式D-1-1(トンネル様式2P001) (20)'!#REF!</definedName>
    <definedName name="Z_D77EBD73_782E_4A63_AC37_29D349B4D009_.wvu.PrintArea" localSheetId="27" hidden="1">'様式D-1-1(トンネル様式2P001) (21)'!#REF!</definedName>
    <definedName name="Z_D77EBD73_782E_4A63_AC37_29D349B4D009_.wvu.PrintArea" localSheetId="28" hidden="1">'様式D-1-1(トンネル様式2P001) (22)'!#REF!</definedName>
    <definedName name="Z_D77EBD73_782E_4A63_AC37_29D349B4D009_.wvu.PrintArea" localSheetId="29" hidden="1">'様式D-1-1(トンネル様式2P001) (23)'!#REF!</definedName>
    <definedName name="Z_D77EBD73_782E_4A63_AC37_29D349B4D009_.wvu.PrintArea" localSheetId="30" hidden="1">'様式D-1-1(トンネル様式2P001) (24)'!#REF!</definedName>
    <definedName name="Z_D77EBD73_782E_4A63_AC37_29D349B4D009_.wvu.PrintArea" localSheetId="31" hidden="1">'様式D-1-1(トンネル様式2P001) (25)'!#REF!</definedName>
    <definedName name="Z_D77EBD73_782E_4A63_AC37_29D349B4D009_.wvu.PrintArea" localSheetId="32" hidden="1">'様式D-1-1(トンネル様式2P001) (26)'!#REF!</definedName>
    <definedName name="Z_D77EBD73_782E_4A63_AC37_29D349B4D009_.wvu.PrintArea" localSheetId="33" hidden="1">'様式D-1-1(トンネル様式2P001) (27)'!#REF!</definedName>
    <definedName name="Z_D77EBD73_782E_4A63_AC37_29D349B4D009_.wvu.PrintArea" localSheetId="34" hidden="1">'様式D-1-1(トンネル様式2P001) (28)'!#REF!</definedName>
    <definedName name="Z_D77EBD73_782E_4A63_AC37_29D349B4D009_.wvu.PrintArea" localSheetId="35" hidden="1">'様式D-1-1(トンネル様式2P001) (29)'!#REF!</definedName>
    <definedName name="Z_D77EBD73_782E_4A63_AC37_29D349B4D009_.wvu.PrintArea" localSheetId="9" hidden="1">'様式D-1-1(トンネル様式2P001) (3)'!#REF!</definedName>
    <definedName name="Z_D77EBD73_782E_4A63_AC37_29D349B4D009_.wvu.PrintArea" localSheetId="36" hidden="1">'様式D-1-1(トンネル様式2P001) (30)'!#REF!</definedName>
    <definedName name="Z_D77EBD73_782E_4A63_AC37_29D349B4D009_.wvu.PrintArea" localSheetId="37" hidden="1">'様式D-1-1(トンネル様式2P001) (31)'!#REF!</definedName>
    <definedName name="Z_D77EBD73_782E_4A63_AC37_29D349B4D009_.wvu.PrintArea" localSheetId="38" hidden="1">'様式D-1-1(トンネル様式2P001) (32)'!#REF!</definedName>
    <definedName name="Z_D77EBD73_782E_4A63_AC37_29D349B4D009_.wvu.PrintArea" localSheetId="39" hidden="1">'様式D-1-1(トンネル様式2P001) (33)'!#REF!</definedName>
    <definedName name="Z_D77EBD73_782E_4A63_AC37_29D349B4D009_.wvu.PrintArea" localSheetId="40" hidden="1">'様式D-1-1(トンネル様式2P001) (34)'!#REF!</definedName>
    <definedName name="Z_D77EBD73_782E_4A63_AC37_29D349B4D009_.wvu.PrintArea" localSheetId="41" hidden="1">'様式D-1-1(トンネル様式2P001) (35)'!#REF!</definedName>
    <definedName name="Z_D77EBD73_782E_4A63_AC37_29D349B4D009_.wvu.PrintArea" localSheetId="42" hidden="1">'様式D-1-1(トンネル様式2P001) (36)'!#REF!</definedName>
    <definedName name="Z_D77EBD73_782E_4A63_AC37_29D349B4D009_.wvu.PrintArea" localSheetId="43" hidden="1">'様式D-1-1(トンネル様式2P001) (37)'!#REF!</definedName>
    <definedName name="Z_D77EBD73_782E_4A63_AC37_29D349B4D009_.wvu.PrintArea" localSheetId="44" hidden="1">'様式D-1-1(トンネル様式2P001) (38)'!#REF!</definedName>
    <definedName name="Z_D77EBD73_782E_4A63_AC37_29D349B4D009_.wvu.PrintArea" localSheetId="45" hidden="1">'様式D-1-1(トンネル様式2P001) (39)'!#REF!</definedName>
    <definedName name="Z_D77EBD73_782E_4A63_AC37_29D349B4D009_.wvu.PrintArea" localSheetId="10" hidden="1">'様式D-1-1(トンネル様式2P001) (4)'!#REF!</definedName>
    <definedName name="Z_D77EBD73_782E_4A63_AC37_29D349B4D009_.wvu.PrintArea" localSheetId="46" hidden="1">'様式D-1-1(トンネル様式2P001) (40)'!#REF!</definedName>
    <definedName name="Z_D77EBD73_782E_4A63_AC37_29D349B4D009_.wvu.PrintArea" localSheetId="47" hidden="1">'様式D-1-1(トンネル様式2P001) (41)'!#REF!</definedName>
    <definedName name="Z_D77EBD73_782E_4A63_AC37_29D349B4D009_.wvu.PrintArea" localSheetId="48" hidden="1">'様式D-1-1(トンネル様式2P001) (42)'!#REF!</definedName>
    <definedName name="Z_D77EBD73_782E_4A63_AC37_29D349B4D009_.wvu.PrintArea" localSheetId="49" hidden="1">'様式D-1-1(トンネル様式2P001) (43)'!#REF!</definedName>
    <definedName name="Z_D77EBD73_782E_4A63_AC37_29D349B4D009_.wvu.PrintArea" localSheetId="50" hidden="1">'様式D-1-1(トンネル様式2P001) (44)'!#REF!</definedName>
    <definedName name="Z_D77EBD73_782E_4A63_AC37_29D349B4D009_.wvu.PrintArea" localSheetId="51" hidden="1">'様式D-1-1(トンネル様式2P001) (45)'!#REF!</definedName>
    <definedName name="Z_D77EBD73_782E_4A63_AC37_29D349B4D009_.wvu.PrintArea" localSheetId="52" hidden="1">'様式D-1-1(トンネル様式2P001) (46)'!#REF!</definedName>
    <definedName name="Z_D77EBD73_782E_4A63_AC37_29D349B4D009_.wvu.PrintArea" localSheetId="53" hidden="1">'様式D-1-1(トンネル様式2P001) (47)'!#REF!</definedName>
    <definedName name="Z_D77EBD73_782E_4A63_AC37_29D349B4D009_.wvu.PrintArea" localSheetId="54" hidden="1">'様式D-1-1(トンネル様式2P001) (48)'!#REF!</definedName>
    <definedName name="Z_D77EBD73_782E_4A63_AC37_29D349B4D009_.wvu.PrintArea" localSheetId="55" hidden="1">'様式D-1-1(トンネル様式2P001) (49)'!#REF!</definedName>
    <definedName name="Z_D77EBD73_782E_4A63_AC37_29D349B4D009_.wvu.PrintArea" localSheetId="11" hidden="1">'様式D-1-1(トンネル様式2P001) (5)'!#REF!</definedName>
    <definedName name="Z_D77EBD73_782E_4A63_AC37_29D349B4D009_.wvu.PrintArea" localSheetId="56" hidden="1">'様式D-1-1(トンネル様式2P001) (50)'!#REF!</definedName>
    <definedName name="Z_D77EBD73_782E_4A63_AC37_29D349B4D009_.wvu.PrintArea" localSheetId="57" hidden="1">'様式D-1-1(トンネル様式2P001) (51)'!#REF!</definedName>
    <definedName name="Z_D77EBD73_782E_4A63_AC37_29D349B4D009_.wvu.PrintArea" localSheetId="58" hidden="1">'様式D-1-1(トンネル様式2P001) (52)'!#REF!</definedName>
    <definedName name="Z_D77EBD73_782E_4A63_AC37_29D349B4D009_.wvu.PrintArea" localSheetId="59" hidden="1">'様式D-1-1(トンネル様式2P001) (53)'!#REF!</definedName>
    <definedName name="Z_D77EBD73_782E_4A63_AC37_29D349B4D009_.wvu.PrintArea" localSheetId="60" hidden="1">'様式D-1-1(トンネル様式2P001) (54)'!#REF!</definedName>
    <definedName name="Z_D77EBD73_782E_4A63_AC37_29D349B4D009_.wvu.PrintArea" localSheetId="61" hidden="1">'様式D-1-1(トンネル様式2P001) (55)'!#REF!</definedName>
    <definedName name="Z_D77EBD73_782E_4A63_AC37_29D349B4D009_.wvu.PrintArea" localSheetId="62" hidden="1">'様式D-1-1(トンネル様式2P001) (56)'!#REF!</definedName>
    <definedName name="Z_D77EBD73_782E_4A63_AC37_29D349B4D009_.wvu.PrintArea" localSheetId="63" hidden="1">'様式D-1-1(トンネル様式2P001) (57)'!#REF!</definedName>
    <definedName name="Z_D77EBD73_782E_4A63_AC37_29D349B4D009_.wvu.PrintArea" localSheetId="64" hidden="1">'様式D-1-1(トンネル様式2P001) (58)'!#REF!</definedName>
    <definedName name="Z_D77EBD73_782E_4A63_AC37_29D349B4D009_.wvu.PrintArea" localSheetId="65" hidden="1">'様式D-1-1(トンネル様式2P001) (59)'!#REF!</definedName>
    <definedName name="Z_D77EBD73_782E_4A63_AC37_29D349B4D009_.wvu.PrintArea" localSheetId="12" hidden="1">'様式D-1-1(トンネル様式2P001) (6)'!#REF!</definedName>
    <definedName name="Z_D77EBD73_782E_4A63_AC37_29D349B4D009_.wvu.PrintArea" localSheetId="66" hidden="1">'様式D-1-1(トンネル様式2P001) (60)'!#REF!</definedName>
    <definedName name="Z_D77EBD73_782E_4A63_AC37_29D349B4D009_.wvu.PrintArea" localSheetId="67" hidden="1">'様式D-1-1(トンネル様式2P001) (61)'!#REF!</definedName>
    <definedName name="Z_D77EBD73_782E_4A63_AC37_29D349B4D009_.wvu.PrintArea" localSheetId="68" hidden="1">'様式D-1-1(トンネル様式2P001) (62)'!#REF!</definedName>
    <definedName name="Z_D77EBD73_782E_4A63_AC37_29D349B4D009_.wvu.PrintArea" localSheetId="69" hidden="1">'様式D-1-1(トンネル様式2P001) (63)'!#REF!</definedName>
    <definedName name="Z_D77EBD73_782E_4A63_AC37_29D349B4D009_.wvu.PrintArea" localSheetId="70" hidden="1">'様式D-1-1(トンネル様式2P001) (64)'!#REF!</definedName>
    <definedName name="Z_D77EBD73_782E_4A63_AC37_29D349B4D009_.wvu.PrintArea" localSheetId="71" hidden="1">'様式D-1-1(トンネル様式2P001) (65)'!#REF!</definedName>
    <definedName name="Z_D77EBD73_782E_4A63_AC37_29D349B4D009_.wvu.PrintArea" localSheetId="72" hidden="1">'様式D-1-1(トンネル様式2P001) (66)'!#REF!</definedName>
    <definedName name="Z_D77EBD73_782E_4A63_AC37_29D349B4D009_.wvu.PrintArea" localSheetId="73" hidden="1">'様式D-1-1(トンネル様式2P001) (67)'!#REF!</definedName>
    <definedName name="Z_D77EBD73_782E_4A63_AC37_29D349B4D009_.wvu.PrintArea" localSheetId="74" hidden="1">'様式D-1-1(トンネル様式2P001) (68)'!#REF!</definedName>
    <definedName name="Z_D77EBD73_782E_4A63_AC37_29D349B4D009_.wvu.PrintArea" localSheetId="75" hidden="1">'様式D-1-1(トンネル様式2P001) (69)'!#REF!</definedName>
    <definedName name="Z_D77EBD73_782E_4A63_AC37_29D349B4D009_.wvu.PrintArea" localSheetId="13" hidden="1">'様式D-1-1(トンネル様式2P001) (7)'!#REF!</definedName>
    <definedName name="Z_D77EBD73_782E_4A63_AC37_29D349B4D009_.wvu.PrintArea" localSheetId="76" hidden="1">'様式D-1-1(トンネル様式2P001) (70)'!#REF!</definedName>
    <definedName name="Z_D77EBD73_782E_4A63_AC37_29D349B4D009_.wvu.PrintArea" localSheetId="77" hidden="1">'様式D-1-1(トンネル様式2P001) (71)'!#REF!</definedName>
    <definedName name="Z_D77EBD73_782E_4A63_AC37_29D349B4D009_.wvu.PrintArea" localSheetId="78" hidden="1">'様式D-1-1(トンネル様式2P001) (72)'!#REF!</definedName>
    <definedName name="Z_D77EBD73_782E_4A63_AC37_29D349B4D009_.wvu.PrintArea" localSheetId="79" hidden="1">'様式D-1-1(トンネル様式2P001) (73)'!#REF!</definedName>
    <definedName name="Z_D77EBD73_782E_4A63_AC37_29D349B4D009_.wvu.PrintArea" localSheetId="80" hidden="1">'様式D-1-1(トンネル様式2P001) (74)'!#REF!</definedName>
    <definedName name="Z_D77EBD73_782E_4A63_AC37_29D349B4D009_.wvu.PrintArea" localSheetId="81" hidden="1">'様式D-1-1(トンネル様式2P001) (75)'!#REF!</definedName>
    <definedName name="Z_D77EBD73_782E_4A63_AC37_29D349B4D009_.wvu.PrintArea" localSheetId="82" hidden="1">'様式D-1-1(トンネル様式2P001) (76)'!#REF!</definedName>
    <definedName name="Z_D77EBD73_782E_4A63_AC37_29D349B4D009_.wvu.PrintArea" localSheetId="83" hidden="1">'様式D-1-1(トンネル様式2P001) (77)'!#REF!</definedName>
    <definedName name="Z_D77EBD73_782E_4A63_AC37_29D349B4D009_.wvu.PrintArea" localSheetId="84" hidden="1">'様式D-1-1(トンネル様式2P001) (78)'!#REF!</definedName>
    <definedName name="Z_D77EBD73_782E_4A63_AC37_29D349B4D009_.wvu.PrintArea" localSheetId="85" hidden="1">'様式D-1-1(トンネル様式2P001) (79)'!#REF!</definedName>
    <definedName name="Z_D77EBD73_782E_4A63_AC37_29D349B4D009_.wvu.PrintArea" localSheetId="14" hidden="1">'様式D-1-1(トンネル様式2P001) (8)'!#REF!</definedName>
    <definedName name="Z_D77EBD73_782E_4A63_AC37_29D349B4D009_.wvu.PrintArea" localSheetId="86" hidden="1">'様式D-1-1(トンネル様式2P001) (80)'!#REF!</definedName>
    <definedName name="Z_D77EBD73_782E_4A63_AC37_29D349B4D009_.wvu.PrintArea" localSheetId="87" hidden="1">'様式D-1-1(トンネル様式2P001) (81)'!#REF!</definedName>
    <definedName name="Z_D77EBD73_782E_4A63_AC37_29D349B4D009_.wvu.PrintArea" localSheetId="88" hidden="1">'様式D-1-1(トンネル様式2P001) (82)'!#REF!</definedName>
    <definedName name="Z_D77EBD73_782E_4A63_AC37_29D349B4D009_.wvu.PrintArea" localSheetId="89" hidden="1">'様式D-1-1(トンネル様式2P001) (83)'!#REF!</definedName>
    <definedName name="Z_D77EBD73_782E_4A63_AC37_29D349B4D009_.wvu.PrintArea" localSheetId="90" hidden="1">'様式D-1-1(トンネル様式2P001) (84)'!#REF!</definedName>
    <definedName name="Z_D77EBD73_782E_4A63_AC37_29D349B4D009_.wvu.PrintArea" localSheetId="91" hidden="1">'様式D-1-1(トンネル様式2P001) (85)'!#REF!</definedName>
    <definedName name="Z_D77EBD73_782E_4A63_AC37_29D349B4D009_.wvu.PrintArea" localSheetId="92" hidden="1">'様式D-1-1(トンネル様式2P001) (86)'!#REF!</definedName>
    <definedName name="Z_D77EBD73_782E_4A63_AC37_29D349B4D009_.wvu.PrintArea" localSheetId="93" hidden="1">'様式D-1-1(トンネル様式2P001) (87)'!#REF!</definedName>
    <definedName name="Z_D77EBD73_782E_4A63_AC37_29D349B4D009_.wvu.PrintArea" localSheetId="94" hidden="1">'様式D-1-1(トンネル様式2P001) (88)'!#REF!</definedName>
    <definedName name="Z_D77EBD73_782E_4A63_AC37_29D349B4D009_.wvu.PrintArea" localSheetId="95" hidden="1">'様式D-1-1(トンネル様式2P001) (89)'!#REF!</definedName>
    <definedName name="Z_D77EBD73_782E_4A63_AC37_29D349B4D009_.wvu.PrintArea" localSheetId="15" hidden="1">'様式D-1-1(トンネル様式2P001) (9)'!#REF!</definedName>
    <definedName name="Z_D77EBD73_782E_4A63_AC37_29D349B4D009_.wvu.PrintArea" localSheetId="96" hidden="1">'様式D-1-1(トンネル様式2P001) (90)'!#REF!</definedName>
    <definedName name="Z_D77EBD73_782E_4A63_AC37_29D349B4D009_.wvu.PrintArea" localSheetId="97" hidden="1">'様式D-1-1(トンネル様式2P001) (91)'!#REF!</definedName>
    <definedName name="Z_D77EBD73_782E_4A63_AC37_29D349B4D009_.wvu.PrintArea" localSheetId="98" hidden="1">'様式D-1-1(トンネル様式2P001) (92)'!#REF!</definedName>
    <definedName name="Z_D77EBD73_782E_4A63_AC37_29D349B4D009_.wvu.PrintArea" localSheetId="99" hidden="1">'様式D-1-1(トンネル様式2P001) (93)'!#REF!</definedName>
    <definedName name="Z_D77EBD73_782E_4A63_AC37_29D349B4D009_.wvu.PrintArea" localSheetId="100" hidden="1">'様式D-1-1(トンネル様式2P001) (94)'!#REF!</definedName>
    <definedName name="Z_D77EBD73_782E_4A63_AC37_29D349B4D009_.wvu.PrintArea" localSheetId="101" hidden="1">'様式D-1-1(トンネル様式2P001) (95)'!#REF!</definedName>
    <definedName name="Z_D77EBD73_782E_4A63_AC37_29D349B4D009_.wvu.PrintArea" localSheetId="102" hidden="1">'様式D-1-1(トンネル様式2P001) (96)'!#REF!</definedName>
    <definedName name="Z_D77EBD73_782E_4A63_AC37_29D349B4D009_.wvu.PrintArea" localSheetId="103" hidden="1">'様式D-1-1(トンネル様式2P001) (97)'!#REF!</definedName>
    <definedName name="Z_D77EBD73_782E_4A63_AC37_29D349B4D009_.wvu.PrintArea" localSheetId="104" hidden="1">'様式D-1-1(トンネル様式2P001) (98)'!#REF!</definedName>
    <definedName name="Z_D77EBD73_782E_4A63_AC37_29D349B4D009_.wvu.PrintArea" localSheetId="105" hidden="1">'様式D-1-1(トンネル様式2P001) (99)'!#REF!</definedName>
    <definedName name="Z_D77EBD73_782E_4A63_AC37_29D349B4D009_.wvu.PrintArea" localSheetId="114" hidden="1">'様式D-2-1´'!$B$3:$AI$18</definedName>
    <definedName name="Z_D77EBD73_782E_4A63_AC37_29D349B4D009_.wvu.PrintArea" localSheetId="233" hidden="1">'様式D-3_PE'!#REF!</definedName>
    <definedName name="Z_D77EBD73_782E_4A63_AC37_29D349B4D009_.wvu.PrintArea" localSheetId="115" hidden="1">'様式D-3_PS'!#REF!</definedName>
    <definedName name="Z_D77EBD73_782E_4A63_AC37_29D349B4D009_.wvu.PrintArea" localSheetId="116" hidden="1">'様式D-3_S01'!$B$3:$AO$46</definedName>
    <definedName name="Z_D77EBD73_782E_4A63_AC37_29D349B4D009_.wvu.PrintArea" localSheetId="117" hidden="1">'様式D-3_S02'!#REF!</definedName>
    <definedName name="Z_D77EBD73_782E_4A63_AC37_29D349B4D009_.wvu.PrintArea" localSheetId="118" hidden="1">'様式D-3_S03'!#REF!</definedName>
    <definedName name="Z_D77EBD73_782E_4A63_AC37_29D349B4D009_.wvu.PrintArea" localSheetId="119" hidden="1">'様式D-3_S04'!#REF!</definedName>
    <definedName name="Z_D77EBD73_782E_4A63_AC37_29D349B4D009_.wvu.PrintArea" localSheetId="120" hidden="1">'様式D-3_S05'!#REF!</definedName>
    <definedName name="Z_D77EBD73_782E_4A63_AC37_29D349B4D009_.wvu.PrintArea" localSheetId="121" hidden="1">'様式D-3_S06'!#REF!</definedName>
    <definedName name="Z_D77EBD73_782E_4A63_AC37_29D349B4D009_.wvu.PrintArea" localSheetId="122" hidden="1">'様式D-3_S07'!#REF!</definedName>
    <definedName name="Z_D77EBD73_782E_4A63_AC37_29D349B4D009_.wvu.PrintArea" localSheetId="123" hidden="1">'様式D-3_S08'!#REF!</definedName>
    <definedName name="Z_D77EBD73_782E_4A63_AC37_29D349B4D009_.wvu.PrintArea" localSheetId="124" hidden="1">'様式D-3_S09'!#REF!</definedName>
    <definedName name="Z_D77EBD73_782E_4A63_AC37_29D349B4D009_.wvu.PrintArea" localSheetId="125" hidden="1">'様式D-3_S10'!#REF!</definedName>
    <definedName name="Z_D77EBD73_782E_4A63_AC37_29D349B4D009_.wvu.PrintArea" localSheetId="215" hidden="1">'様式D-3_S100'!#REF!</definedName>
    <definedName name="Z_D77EBD73_782E_4A63_AC37_29D349B4D009_.wvu.PrintArea" localSheetId="216" hidden="1">'様式D-3_S101'!#REF!</definedName>
    <definedName name="Z_D77EBD73_782E_4A63_AC37_29D349B4D009_.wvu.PrintArea" localSheetId="217" hidden="1">'様式D-3_S102'!#REF!</definedName>
    <definedName name="Z_D77EBD73_782E_4A63_AC37_29D349B4D009_.wvu.PrintArea" localSheetId="218" hidden="1">'様式D-3_S103'!#REF!</definedName>
    <definedName name="Z_D77EBD73_782E_4A63_AC37_29D349B4D009_.wvu.PrintArea" localSheetId="219" hidden="1">'様式D-3_S104'!#REF!</definedName>
    <definedName name="Z_D77EBD73_782E_4A63_AC37_29D349B4D009_.wvu.PrintArea" localSheetId="220" hidden="1">'様式D-3_S105'!#REF!</definedName>
    <definedName name="Z_D77EBD73_782E_4A63_AC37_29D349B4D009_.wvu.PrintArea" localSheetId="221" hidden="1">'様式D-3_S106'!#REF!</definedName>
    <definedName name="Z_D77EBD73_782E_4A63_AC37_29D349B4D009_.wvu.PrintArea" localSheetId="222" hidden="1">'様式D-3_S107'!#REF!</definedName>
    <definedName name="Z_D77EBD73_782E_4A63_AC37_29D349B4D009_.wvu.PrintArea" localSheetId="223" hidden="1">'様式D-3_S108'!#REF!</definedName>
    <definedName name="Z_D77EBD73_782E_4A63_AC37_29D349B4D009_.wvu.PrintArea" localSheetId="224" hidden="1">'様式D-3_S109'!#REF!</definedName>
    <definedName name="Z_D77EBD73_782E_4A63_AC37_29D349B4D009_.wvu.PrintArea" localSheetId="126" hidden="1">'様式D-3_S11'!#REF!</definedName>
    <definedName name="Z_D77EBD73_782E_4A63_AC37_29D349B4D009_.wvu.PrintArea" localSheetId="225" hidden="1">'様式D-3_S110'!#REF!</definedName>
    <definedName name="Z_D77EBD73_782E_4A63_AC37_29D349B4D009_.wvu.PrintArea" localSheetId="226" hidden="1">'様式D-3_S111'!#REF!</definedName>
    <definedName name="Z_D77EBD73_782E_4A63_AC37_29D349B4D009_.wvu.PrintArea" localSheetId="227" hidden="1">'様式D-3_S112'!#REF!</definedName>
    <definedName name="Z_D77EBD73_782E_4A63_AC37_29D349B4D009_.wvu.PrintArea" localSheetId="228" hidden="1">'様式D-3_S113'!#REF!</definedName>
    <definedName name="Z_D77EBD73_782E_4A63_AC37_29D349B4D009_.wvu.PrintArea" localSheetId="229" hidden="1">'様式D-3_S114'!#REF!</definedName>
    <definedName name="Z_D77EBD73_782E_4A63_AC37_29D349B4D009_.wvu.PrintArea" localSheetId="230" hidden="1">'様式D-3_S115'!#REF!</definedName>
    <definedName name="Z_D77EBD73_782E_4A63_AC37_29D349B4D009_.wvu.PrintArea" localSheetId="231" hidden="1">'様式D-3_S116'!#REF!</definedName>
    <definedName name="Z_D77EBD73_782E_4A63_AC37_29D349B4D009_.wvu.PrintArea" localSheetId="232" hidden="1">'様式D-3_S117'!#REF!</definedName>
    <definedName name="Z_D77EBD73_782E_4A63_AC37_29D349B4D009_.wvu.PrintArea" localSheetId="127" hidden="1">'様式D-3_S12'!#REF!</definedName>
    <definedName name="Z_D77EBD73_782E_4A63_AC37_29D349B4D009_.wvu.PrintArea" localSheetId="128" hidden="1">'様式D-3_S13'!#REF!</definedName>
    <definedName name="Z_D77EBD73_782E_4A63_AC37_29D349B4D009_.wvu.PrintArea" localSheetId="129" hidden="1">'様式D-3_S14'!#REF!</definedName>
    <definedName name="Z_D77EBD73_782E_4A63_AC37_29D349B4D009_.wvu.PrintArea" localSheetId="130" hidden="1">'様式D-3_S15'!#REF!</definedName>
    <definedName name="Z_D77EBD73_782E_4A63_AC37_29D349B4D009_.wvu.PrintArea" localSheetId="131" hidden="1">'様式D-3_S16'!#REF!</definedName>
    <definedName name="Z_D77EBD73_782E_4A63_AC37_29D349B4D009_.wvu.PrintArea" localSheetId="132" hidden="1">'様式D-3_S17'!#REF!</definedName>
    <definedName name="Z_D77EBD73_782E_4A63_AC37_29D349B4D009_.wvu.PrintArea" localSheetId="133" hidden="1">'様式D-3_S18'!#REF!</definedName>
    <definedName name="Z_D77EBD73_782E_4A63_AC37_29D349B4D009_.wvu.PrintArea" localSheetId="134" hidden="1">'様式D-3_S19'!#REF!</definedName>
    <definedName name="Z_D77EBD73_782E_4A63_AC37_29D349B4D009_.wvu.PrintArea" localSheetId="135" hidden="1">'様式D-3_S20'!#REF!</definedName>
    <definedName name="Z_D77EBD73_782E_4A63_AC37_29D349B4D009_.wvu.PrintArea" localSheetId="136" hidden="1">'様式D-3_S21'!#REF!</definedName>
    <definedName name="Z_D77EBD73_782E_4A63_AC37_29D349B4D009_.wvu.PrintArea" localSheetId="137" hidden="1">'様式D-3_S22'!#REF!</definedName>
    <definedName name="Z_D77EBD73_782E_4A63_AC37_29D349B4D009_.wvu.PrintArea" localSheetId="138" hidden="1">'様式D-3_S23'!#REF!</definedName>
    <definedName name="Z_D77EBD73_782E_4A63_AC37_29D349B4D009_.wvu.PrintArea" localSheetId="139" hidden="1">'様式D-3_S24'!#REF!</definedName>
    <definedName name="Z_D77EBD73_782E_4A63_AC37_29D349B4D009_.wvu.PrintArea" localSheetId="140" hidden="1">'様式D-3_S25'!#REF!</definedName>
    <definedName name="Z_D77EBD73_782E_4A63_AC37_29D349B4D009_.wvu.PrintArea" localSheetId="141" hidden="1">'様式D-3_S26'!#REF!</definedName>
    <definedName name="Z_D77EBD73_782E_4A63_AC37_29D349B4D009_.wvu.PrintArea" localSheetId="142" hidden="1">'様式D-3_S27'!#REF!</definedName>
    <definedName name="Z_D77EBD73_782E_4A63_AC37_29D349B4D009_.wvu.PrintArea" localSheetId="143" hidden="1">'様式D-3_S28'!#REF!</definedName>
    <definedName name="Z_D77EBD73_782E_4A63_AC37_29D349B4D009_.wvu.PrintArea" localSheetId="144" hidden="1">'様式D-3_S29'!#REF!</definedName>
    <definedName name="Z_D77EBD73_782E_4A63_AC37_29D349B4D009_.wvu.PrintArea" localSheetId="145" hidden="1">'様式D-3_S30'!#REF!</definedName>
    <definedName name="Z_D77EBD73_782E_4A63_AC37_29D349B4D009_.wvu.PrintArea" localSheetId="146" hidden="1">'様式D-3_S31'!#REF!</definedName>
    <definedName name="Z_D77EBD73_782E_4A63_AC37_29D349B4D009_.wvu.PrintArea" localSheetId="147" hidden="1">'様式D-3_S32'!#REF!</definedName>
    <definedName name="Z_D77EBD73_782E_4A63_AC37_29D349B4D009_.wvu.PrintArea" localSheetId="148" hidden="1">'様式D-3_S33'!#REF!</definedName>
    <definedName name="Z_D77EBD73_782E_4A63_AC37_29D349B4D009_.wvu.PrintArea" localSheetId="149" hidden="1">'様式D-3_S34'!#REF!</definedName>
    <definedName name="Z_D77EBD73_782E_4A63_AC37_29D349B4D009_.wvu.PrintArea" localSheetId="150" hidden="1">'様式D-3_S35'!#REF!</definedName>
    <definedName name="Z_D77EBD73_782E_4A63_AC37_29D349B4D009_.wvu.PrintArea" localSheetId="151" hidden="1">'様式D-3_S36'!#REF!</definedName>
    <definedName name="Z_D77EBD73_782E_4A63_AC37_29D349B4D009_.wvu.PrintArea" localSheetId="152" hidden="1">'様式D-3_S37'!#REF!</definedName>
    <definedName name="Z_D77EBD73_782E_4A63_AC37_29D349B4D009_.wvu.PrintArea" localSheetId="153" hidden="1">'様式D-3_S38'!#REF!</definedName>
    <definedName name="Z_D77EBD73_782E_4A63_AC37_29D349B4D009_.wvu.PrintArea" localSheetId="154" hidden="1">'様式D-3_S39'!#REF!</definedName>
    <definedName name="Z_D77EBD73_782E_4A63_AC37_29D349B4D009_.wvu.PrintArea" localSheetId="155" hidden="1">'様式D-3_S40'!#REF!</definedName>
    <definedName name="Z_D77EBD73_782E_4A63_AC37_29D349B4D009_.wvu.PrintArea" localSheetId="156" hidden="1">'様式D-3_S41'!#REF!</definedName>
    <definedName name="Z_D77EBD73_782E_4A63_AC37_29D349B4D009_.wvu.PrintArea" localSheetId="157" hidden="1">'様式D-3_S42'!#REF!</definedName>
    <definedName name="Z_D77EBD73_782E_4A63_AC37_29D349B4D009_.wvu.PrintArea" localSheetId="158" hidden="1">'様式D-3_S43'!#REF!</definedName>
    <definedName name="Z_D77EBD73_782E_4A63_AC37_29D349B4D009_.wvu.PrintArea" localSheetId="159" hidden="1">'様式D-3_S44'!#REF!</definedName>
    <definedName name="Z_D77EBD73_782E_4A63_AC37_29D349B4D009_.wvu.PrintArea" localSheetId="160" hidden="1">'様式D-3_S45'!#REF!</definedName>
    <definedName name="Z_D77EBD73_782E_4A63_AC37_29D349B4D009_.wvu.PrintArea" localSheetId="161" hidden="1">'様式D-3_S46'!#REF!</definedName>
    <definedName name="Z_D77EBD73_782E_4A63_AC37_29D349B4D009_.wvu.PrintArea" localSheetId="162" hidden="1">'様式D-3_S47'!#REF!</definedName>
    <definedName name="Z_D77EBD73_782E_4A63_AC37_29D349B4D009_.wvu.PrintArea" localSheetId="163" hidden="1">'様式D-3_S48'!#REF!</definedName>
    <definedName name="Z_D77EBD73_782E_4A63_AC37_29D349B4D009_.wvu.PrintArea" localSheetId="164" hidden="1">'様式D-3_S49'!#REF!</definedName>
    <definedName name="Z_D77EBD73_782E_4A63_AC37_29D349B4D009_.wvu.PrintArea" localSheetId="165" hidden="1">'様式D-3_S50'!#REF!</definedName>
    <definedName name="Z_D77EBD73_782E_4A63_AC37_29D349B4D009_.wvu.PrintArea" localSheetId="166" hidden="1">'様式D-3_S51'!#REF!</definedName>
    <definedName name="Z_D77EBD73_782E_4A63_AC37_29D349B4D009_.wvu.PrintArea" localSheetId="167" hidden="1">'様式D-3_S52'!#REF!</definedName>
    <definedName name="Z_D77EBD73_782E_4A63_AC37_29D349B4D009_.wvu.PrintArea" localSheetId="168" hidden="1">'様式D-3_S53'!#REF!</definedName>
    <definedName name="Z_D77EBD73_782E_4A63_AC37_29D349B4D009_.wvu.PrintArea" localSheetId="169" hidden="1">'様式D-3_S54'!#REF!</definedName>
    <definedName name="Z_D77EBD73_782E_4A63_AC37_29D349B4D009_.wvu.PrintArea" localSheetId="170" hidden="1">'様式D-3_S55'!#REF!</definedName>
    <definedName name="Z_D77EBD73_782E_4A63_AC37_29D349B4D009_.wvu.PrintArea" localSheetId="171" hidden="1">'様式D-3_S56'!#REF!</definedName>
    <definedName name="Z_D77EBD73_782E_4A63_AC37_29D349B4D009_.wvu.PrintArea" localSheetId="172" hidden="1">'様式D-3_S57'!#REF!</definedName>
    <definedName name="Z_D77EBD73_782E_4A63_AC37_29D349B4D009_.wvu.PrintArea" localSheetId="173" hidden="1">'様式D-3_S58'!#REF!</definedName>
    <definedName name="Z_D77EBD73_782E_4A63_AC37_29D349B4D009_.wvu.PrintArea" localSheetId="174" hidden="1">'様式D-3_S59'!#REF!</definedName>
    <definedName name="Z_D77EBD73_782E_4A63_AC37_29D349B4D009_.wvu.PrintArea" localSheetId="175" hidden="1">'様式D-3_S60'!#REF!</definedName>
    <definedName name="Z_D77EBD73_782E_4A63_AC37_29D349B4D009_.wvu.PrintArea" localSheetId="176" hidden="1">'様式D-3_S61'!#REF!</definedName>
    <definedName name="Z_D77EBD73_782E_4A63_AC37_29D349B4D009_.wvu.PrintArea" localSheetId="177" hidden="1">'様式D-3_S62'!#REF!</definedName>
    <definedName name="Z_D77EBD73_782E_4A63_AC37_29D349B4D009_.wvu.PrintArea" localSheetId="178" hidden="1">'様式D-3_S63'!#REF!</definedName>
    <definedName name="Z_D77EBD73_782E_4A63_AC37_29D349B4D009_.wvu.PrintArea" localSheetId="179" hidden="1">'様式D-3_S64'!#REF!</definedName>
    <definedName name="Z_D77EBD73_782E_4A63_AC37_29D349B4D009_.wvu.PrintArea" localSheetId="180" hidden="1">'様式D-3_S65'!#REF!</definedName>
    <definedName name="Z_D77EBD73_782E_4A63_AC37_29D349B4D009_.wvu.PrintArea" localSheetId="181" hidden="1">'様式D-3_S66'!#REF!</definedName>
    <definedName name="Z_D77EBD73_782E_4A63_AC37_29D349B4D009_.wvu.PrintArea" localSheetId="182" hidden="1">'様式D-3_S67'!#REF!</definedName>
    <definedName name="Z_D77EBD73_782E_4A63_AC37_29D349B4D009_.wvu.PrintArea" localSheetId="183" hidden="1">'様式D-3_S68'!#REF!</definedName>
    <definedName name="Z_D77EBD73_782E_4A63_AC37_29D349B4D009_.wvu.PrintArea" localSheetId="184" hidden="1">'様式D-3_S69'!#REF!</definedName>
    <definedName name="Z_D77EBD73_782E_4A63_AC37_29D349B4D009_.wvu.PrintArea" localSheetId="185" hidden="1">'様式D-3_S70'!#REF!</definedName>
    <definedName name="Z_D77EBD73_782E_4A63_AC37_29D349B4D009_.wvu.PrintArea" localSheetId="186" hidden="1">'様式D-3_S71'!#REF!</definedName>
    <definedName name="Z_D77EBD73_782E_4A63_AC37_29D349B4D009_.wvu.PrintArea" localSheetId="187" hidden="1">'様式D-3_S72'!#REF!</definedName>
    <definedName name="Z_D77EBD73_782E_4A63_AC37_29D349B4D009_.wvu.PrintArea" localSheetId="188" hidden="1">'様式D-3_S73'!#REF!</definedName>
    <definedName name="Z_D77EBD73_782E_4A63_AC37_29D349B4D009_.wvu.PrintArea" localSheetId="189" hidden="1">'様式D-3_S74'!#REF!</definedName>
    <definedName name="Z_D77EBD73_782E_4A63_AC37_29D349B4D009_.wvu.PrintArea" localSheetId="190" hidden="1">'様式D-3_S75'!#REF!</definedName>
    <definedName name="Z_D77EBD73_782E_4A63_AC37_29D349B4D009_.wvu.PrintArea" localSheetId="191" hidden="1">'様式D-3_S76'!#REF!</definedName>
    <definedName name="Z_D77EBD73_782E_4A63_AC37_29D349B4D009_.wvu.PrintArea" localSheetId="192" hidden="1">'様式D-3_S77'!#REF!</definedName>
    <definedName name="Z_D77EBD73_782E_4A63_AC37_29D349B4D009_.wvu.PrintArea" localSheetId="193" hidden="1">'様式D-3_S78'!#REF!</definedName>
    <definedName name="Z_D77EBD73_782E_4A63_AC37_29D349B4D009_.wvu.PrintArea" localSheetId="194" hidden="1">'様式D-3_S79'!#REF!</definedName>
    <definedName name="Z_D77EBD73_782E_4A63_AC37_29D349B4D009_.wvu.PrintArea" localSheetId="195" hidden="1">'様式D-3_S80'!#REF!</definedName>
    <definedName name="Z_D77EBD73_782E_4A63_AC37_29D349B4D009_.wvu.PrintArea" localSheetId="196" hidden="1">'様式D-3_S81'!#REF!</definedName>
    <definedName name="Z_D77EBD73_782E_4A63_AC37_29D349B4D009_.wvu.PrintArea" localSheetId="197" hidden="1">'様式D-3_S82'!#REF!</definedName>
    <definedName name="Z_D77EBD73_782E_4A63_AC37_29D349B4D009_.wvu.PrintArea" localSheetId="198" hidden="1">'様式D-3_S83'!#REF!</definedName>
    <definedName name="Z_D77EBD73_782E_4A63_AC37_29D349B4D009_.wvu.PrintArea" localSheetId="199" hidden="1">'様式D-3_S84'!#REF!</definedName>
    <definedName name="Z_D77EBD73_782E_4A63_AC37_29D349B4D009_.wvu.PrintArea" localSheetId="200" hidden="1">'様式D-3_S85'!#REF!</definedName>
    <definedName name="Z_D77EBD73_782E_4A63_AC37_29D349B4D009_.wvu.PrintArea" localSheetId="201" hidden="1">'様式D-3_S86'!#REF!</definedName>
    <definedName name="Z_D77EBD73_782E_4A63_AC37_29D349B4D009_.wvu.PrintArea" localSheetId="202" hidden="1">'様式D-3_S87'!#REF!</definedName>
    <definedName name="Z_D77EBD73_782E_4A63_AC37_29D349B4D009_.wvu.PrintArea" localSheetId="203" hidden="1">'様式D-3_S88'!#REF!</definedName>
    <definedName name="Z_D77EBD73_782E_4A63_AC37_29D349B4D009_.wvu.PrintArea" localSheetId="204" hidden="1">'様式D-3_S89'!#REF!</definedName>
    <definedName name="Z_D77EBD73_782E_4A63_AC37_29D349B4D009_.wvu.PrintArea" localSheetId="205" hidden="1">'様式D-3_S90'!#REF!</definedName>
    <definedName name="Z_D77EBD73_782E_4A63_AC37_29D349B4D009_.wvu.PrintArea" localSheetId="206" hidden="1">'様式D-3_S91'!#REF!</definedName>
    <definedName name="Z_D77EBD73_782E_4A63_AC37_29D349B4D009_.wvu.PrintArea" localSheetId="207" hidden="1">'様式D-3_S92'!#REF!</definedName>
    <definedName name="Z_D77EBD73_782E_4A63_AC37_29D349B4D009_.wvu.PrintArea" localSheetId="208" hidden="1">'様式D-3_S93'!#REF!</definedName>
    <definedName name="Z_D77EBD73_782E_4A63_AC37_29D349B4D009_.wvu.PrintArea" localSheetId="209" hidden="1">'様式D-3_S94'!#REF!</definedName>
    <definedName name="Z_D77EBD73_782E_4A63_AC37_29D349B4D009_.wvu.PrintArea" localSheetId="210" hidden="1">'様式D-3_S95'!#REF!</definedName>
    <definedName name="Z_D77EBD73_782E_4A63_AC37_29D349B4D009_.wvu.PrintArea" localSheetId="211" hidden="1">'様式D-3_S96'!#REF!</definedName>
    <definedName name="Z_D77EBD73_782E_4A63_AC37_29D349B4D009_.wvu.PrintArea" localSheetId="212" hidden="1">'様式D-3_S97'!#REF!</definedName>
    <definedName name="Z_D77EBD73_782E_4A63_AC37_29D349B4D009_.wvu.PrintArea" localSheetId="213" hidden="1">'様式D-3_S98'!#REF!</definedName>
    <definedName name="Z_D77EBD73_782E_4A63_AC37_29D349B4D009_.wvu.PrintArea" localSheetId="214" hidden="1">'様式D-3_S99'!#REF!</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3">[1]!テーブル1[対象箇所]</definedName>
    <definedName name="対象箇所" localSheetId="7">[2]!テーブル1[対象箇所]</definedName>
    <definedName name="対象箇所" localSheetId="16">[2]!テーブル1[対象箇所]</definedName>
    <definedName name="対象箇所" localSheetId="106">[2]!テーブル1[対象箇所]</definedName>
    <definedName name="対象箇所" localSheetId="107">[2]!テーブル1[対象箇所]</definedName>
    <definedName name="対象箇所" localSheetId="108">[2]!テーブル1[対象箇所]</definedName>
    <definedName name="対象箇所" localSheetId="109">[2]!テーブル1[対象箇所]</definedName>
    <definedName name="対象箇所" localSheetId="110">[2]!テーブル1[対象箇所]</definedName>
    <definedName name="対象箇所" localSheetId="111">[2]!テーブル1[対象箇所]</definedName>
    <definedName name="対象箇所" localSheetId="112">[2]!テーブル1[対象箇所]</definedName>
    <definedName name="対象箇所" localSheetId="17">[2]!テーブル1[対象箇所]</definedName>
    <definedName name="対象箇所" localSheetId="18">[2]!テーブル1[対象箇所]</definedName>
    <definedName name="対象箇所" localSheetId="19">[2]!テーブル1[対象箇所]</definedName>
    <definedName name="対象箇所" localSheetId="20">[2]!テーブル1[対象箇所]</definedName>
    <definedName name="対象箇所" localSheetId="21">[2]!テーブル1[対象箇所]</definedName>
    <definedName name="対象箇所" localSheetId="22">[2]!テーブル1[対象箇所]</definedName>
    <definedName name="対象箇所" localSheetId="23">[2]!テーブル1[対象箇所]</definedName>
    <definedName name="対象箇所" localSheetId="24">[2]!テーブル1[対象箇所]</definedName>
    <definedName name="対象箇所" localSheetId="25">[2]!テーブル1[対象箇所]</definedName>
    <definedName name="対象箇所" localSheetId="8">[2]!テーブル1[対象箇所]</definedName>
    <definedName name="対象箇所" localSheetId="26">[2]!テーブル1[対象箇所]</definedName>
    <definedName name="対象箇所" localSheetId="27">[2]!テーブル1[対象箇所]</definedName>
    <definedName name="対象箇所" localSheetId="28">[2]!テーブル1[対象箇所]</definedName>
    <definedName name="対象箇所" localSheetId="29">[2]!テーブル1[対象箇所]</definedName>
    <definedName name="対象箇所" localSheetId="30">[2]!テーブル1[対象箇所]</definedName>
    <definedName name="対象箇所" localSheetId="31">[2]!テーブル1[対象箇所]</definedName>
    <definedName name="対象箇所" localSheetId="32">[2]!テーブル1[対象箇所]</definedName>
    <definedName name="対象箇所" localSheetId="33">[2]!テーブル1[対象箇所]</definedName>
    <definedName name="対象箇所" localSheetId="34">[2]!テーブル1[対象箇所]</definedName>
    <definedName name="対象箇所" localSheetId="35">[2]!テーブル1[対象箇所]</definedName>
    <definedName name="対象箇所" localSheetId="9">[2]!テーブル1[対象箇所]</definedName>
    <definedName name="対象箇所" localSheetId="36">[2]!テーブル1[対象箇所]</definedName>
    <definedName name="対象箇所" localSheetId="37">[2]!テーブル1[対象箇所]</definedName>
    <definedName name="対象箇所" localSheetId="38">[2]!テーブル1[対象箇所]</definedName>
    <definedName name="対象箇所" localSheetId="39">[2]!テーブル1[対象箇所]</definedName>
    <definedName name="対象箇所" localSheetId="40">[2]!テーブル1[対象箇所]</definedName>
    <definedName name="対象箇所" localSheetId="41">[2]!テーブル1[対象箇所]</definedName>
    <definedName name="対象箇所" localSheetId="42">[2]!テーブル1[対象箇所]</definedName>
    <definedName name="対象箇所" localSheetId="43">[2]!テーブル1[対象箇所]</definedName>
    <definedName name="対象箇所" localSheetId="44">[2]!テーブル1[対象箇所]</definedName>
    <definedName name="対象箇所" localSheetId="45">[2]!テーブル1[対象箇所]</definedName>
    <definedName name="対象箇所" localSheetId="10">[2]!テーブル1[対象箇所]</definedName>
    <definedName name="対象箇所" localSheetId="46">[2]!テーブル1[対象箇所]</definedName>
    <definedName name="対象箇所" localSheetId="47">[2]!テーブル1[対象箇所]</definedName>
    <definedName name="対象箇所" localSheetId="48">[2]!テーブル1[対象箇所]</definedName>
    <definedName name="対象箇所" localSheetId="49">[2]!テーブル1[対象箇所]</definedName>
    <definedName name="対象箇所" localSheetId="50">[2]!テーブル1[対象箇所]</definedName>
    <definedName name="対象箇所" localSheetId="51">[2]!テーブル1[対象箇所]</definedName>
    <definedName name="対象箇所" localSheetId="52">[2]!テーブル1[対象箇所]</definedName>
    <definedName name="対象箇所" localSheetId="53">[2]!テーブル1[対象箇所]</definedName>
    <definedName name="対象箇所" localSheetId="54">[2]!テーブル1[対象箇所]</definedName>
    <definedName name="対象箇所" localSheetId="55">[2]!テーブル1[対象箇所]</definedName>
    <definedName name="対象箇所" localSheetId="11">[2]!テーブル1[対象箇所]</definedName>
    <definedName name="対象箇所" localSheetId="56">[2]!テーブル1[対象箇所]</definedName>
    <definedName name="対象箇所" localSheetId="57">[2]!テーブル1[対象箇所]</definedName>
    <definedName name="対象箇所" localSheetId="58">[2]!テーブル1[対象箇所]</definedName>
    <definedName name="対象箇所" localSheetId="59">[2]!テーブル1[対象箇所]</definedName>
    <definedName name="対象箇所" localSheetId="60">[2]!テーブル1[対象箇所]</definedName>
    <definedName name="対象箇所" localSheetId="61">[2]!テーブル1[対象箇所]</definedName>
    <definedName name="対象箇所" localSheetId="62">[2]!テーブル1[対象箇所]</definedName>
    <definedName name="対象箇所" localSheetId="63">[2]!テーブル1[対象箇所]</definedName>
    <definedName name="対象箇所" localSheetId="64">[2]!テーブル1[対象箇所]</definedName>
    <definedName name="対象箇所" localSheetId="65">[2]!テーブル1[対象箇所]</definedName>
    <definedName name="対象箇所" localSheetId="12">[2]!テーブル1[対象箇所]</definedName>
    <definedName name="対象箇所" localSheetId="66">[2]!テーブル1[対象箇所]</definedName>
    <definedName name="対象箇所" localSheetId="67">[2]!テーブル1[対象箇所]</definedName>
    <definedName name="対象箇所" localSheetId="68">[2]!テーブル1[対象箇所]</definedName>
    <definedName name="対象箇所" localSheetId="69">[2]!テーブル1[対象箇所]</definedName>
    <definedName name="対象箇所" localSheetId="70">[2]!テーブル1[対象箇所]</definedName>
    <definedName name="対象箇所" localSheetId="71">[2]!テーブル1[対象箇所]</definedName>
    <definedName name="対象箇所" localSheetId="72">[2]!テーブル1[対象箇所]</definedName>
    <definedName name="対象箇所" localSheetId="73">[2]!テーブル1[対象箇所]</definedName>
    <definedName name="対象箇所" localSheetId="74">[2]!テーブル1[対象箇所]</definedName>
    <definedName name="対象箇所" localSheetId="75">[2]!テーブル1[対象箇所]</definedName>
    <definedName name="対象箇所" localSheetId="13">[2]!テーブル1[対象箇所]</definedName>
    <definedName name="対象箇所" localSheetId="76">[2]!テーブル1[対象箇所]</definedName>
    <definedName name="対象箇所" localSheetId="77">[2]!テーブル1[対象箇所]</definedName>
    <definedName name="対象箇所" localSheetId="78">[2]!テーブル1[対象箇所]</definedName>
    <definedName name="対象箇所" localSheetId="79">[2]!テーブル1[対象箇所]</definedName>
    <definedName name="対象箇所" localSheetId="80">[2]!テーブル1[対象箇所]</definedName>
    <definedName name="対象箇所" localSheetId="81">[2]!テーブル1[対象箇所]</definedName>
    <definedName name="対象箇所" localSheetId="82">[2]!テーブル1[対象箇所]</definedName>
    <definedName name="対象箇所" localSheetId="83">[2]!テーブル1[対象箇所]</definedName>
    <definedName name="対象箇所" localSheetId="84">[2]!テーブル1[対象箇所]</definedName>
    <definedName name="対象箇所" localSheetId="85">[2]!テーブル1[対象箇所]</definedName>
    <definedName name="対象箇所" localSheetId="14">[2]!テーブル1[対象箇所]</definedName>
    <definedName name="対象箇所" localSheetId="86">[2]!テーブル1[対象箇所]</definedName>
    <definedName name="対象箇所" localSheetId="87">[2]!テーブル1[対象箇所]</definedName>
    <definedName name="対象箇所" localSheetId="88">[2]!テーブル1[対象箇所]</definedName>
    <definedName name="対象箇所" localSheetId="89">[2]!テーブル1[対象箇所]</definedName>
    <definedName name="対象箇所" localSheetId="90">[2]!テーブル1[対象箇所]</definedName>
    <definedName name="対象箇所" localSheetId="91">[2]!テーブル1[対象箇所]</definedName>
    <definedName name="対象箇所" localSheetId="92">[2]!テーブル1[対象箇所]</definedName>
    <definedName name="対象箇所" localSheetId="93">[2]!テーブル1[対象箇所]</definedName>
    <definedName name="対象箇所" localSheetId="94">[2]!テーブル1[対象箇所]</definedName>
    <definedName name="対象箇所" localSheetId="95">[2]!テーブル1[対象箇所]</definedName>
    <definedName name="対象箇所" localSheetId="15">[2]!テーブル1[対象箇所]</definedName>
    <definedName name="対象箇所" localSheetId="96">[2]!テーブル1[対象箇所]</definedName>
    <definedName name="対象箇所" localSheetId="97">[2]!テーブル1[対象箇所]</definedName>
    <definedName name="対象箇所" localSheetId="98">[2]!テーブル1[対象箇所]</definedName>
    <definedName name="対象箇所" localSheetId="99">[2]!テーブル1[対象箇所]</definedName>
    <definedName name="対象箇所" localSheetId="100">[2]!テーブル1[対象箇所]</definedName>
    <definedName name="対象箇所" localSheetId="101">[2]!テーブル1[対象箇所]</definedName>
    <definedName name="対象箇所" localSheetId="102">[2]!テーブル1[対象箇所]</definedName>
    <definedName name="対象箇所" localSheetId="103">[2]!テーブル1[対象箇所]</definedName>
    <definedName name="対象箇所" localSheetId="104">[2]!テーブル1[対象箇所]</definedName>
    <definedName name="対象箇所" localSheetId="105">[2]!テーブル1[対象箇所]</definedName>
    <definedName name="対象箇所" localSheetId="113">[3]!テーブル1[対象箇所]</definedName>
    <definedName name="対象箇所" localSheetId="114">[4]!テーブル1[対象箇所]</definedName>
    <definedName name="対象箇所" localSheetId="233">[5]!テーブル1[対象箇所]</definedName>
    <definedName name="対象箇所" localSheetId="116">[5]!テーブル1[対象箇所]</definedName>
    <definedName name="対象箇所" localSheetId="117">[5]!テーブル1[対象箇所]</definedName>
    <definedName name="対象箇所" localSheetId="118">[5]!テーブル1[対象箇所]</definedName>
    <definedName name="対象箇所" localSheetId="119">[5]!テーブル1[対象箇所]</definedName>
    <definedName name="対象箇所" localSheetId="120">[5]!テーブル1[対象箇所]</definedName>
    <definedName name="対象箇所" localSheetId="121">[5]!テーブル1[対象箇所]</definedName>
    <definedName name="対象箇所" localSheetId="122">[5]!テーブル1[対象箇所]</definedName>
    <definedName name="対象箇所" localSheetId="123">[5]!テーブル1[対象箇所]</definedName>
    <definedName name="対象箇所" localSheetId="124">[5]!テーブル1[対象箇所]</definedName>
    <definedName name="対象箇所" localSheetId="125">[5]!テーブル1[対象箇所]</definedName>
    <definedName name="対象箇所" localSheetId="215">[5]!テーブル1[対象箇所]</definedName>
    <definedName name="対象箇所" localSheetId="216">[5]!テーブル1[対象箇所]</definedName>
    <definedName name="対象箇所" localSheetId="217">[5]!テーブル1[対象箇所]</definedName>
    <definedName name="対象箇所" localSheetId="218">[5]!テーブル1[対象箇所]</definedName>
    <definedName name="対象箇所" localSheetId="219">[5]!テーブル1[対象箇所]</definedName>
    <definedName name="対象箇所" localSheetId="220">[5]!テーブル1[対象箇所]</definedName>
    <definedName name="対象箇所" localSheetId="221">[5]!テーブル1[対象箇所]</definedName>
    <definedName name="対象箇所" localSheetId="222">[5]!テーブル1[対象箇所]</definedName>
    <definedName name="対象箇所" localSheetId="223">[5]!テーブル1[対象箇所]</definedName>
    <definedName name="対象箇所" localSheetId="224">[5]!テーブル1[対象箇所]</definedName>
    <definedName name="対象箇所" localSheetId="126">[5]!テーブル1[対象箇所]</definedName>
    <definedName name="対象箇所" localSheetId="225">[5]!テーブル1[対象箇所]</definedName>
    <definedName name="対象箇所" localSheetId="226">[5]!テーブル1[対象箇所]</definedName>
    <definedName name="対象箇所" localSheetId="227">[5]!テーブル1[対象箇所]</definedName>
    <definedName name="対象箇所" localSheetId="228">[5]!テーブル1[対象箇所]</definedName>
    <definedName name="対象箇所" localSheetId="229">[5]!テーブル1[対象箇所]</definedName>
    <definedName name="対象箇所" localSheetId="230">[5]!テーブル1[対象箇所]</definedName>
    <definedName name="対象箇所" localSheetId="231">[5]!テーブル1[対象箇所]</definedName>
    <definedName name="対象箇所" localSheetId="232">[5]!テーブル1[対象箇所]</definedName>
    <definedName name="対象箇所" localSheetId="127">[5]!テーブル1[対象箇所]</definedName>
    <definedName name="対象箇所" localSheetId="128">[5]!テーブル1[対象箇所]</definedName>
    <definedName name="対象箇所" localSheetId="129">[5]!テーブル1[対象箇所]</definedName>
    <definedName name="対象箇所" localSheetId="130">[5]!テーブル1[対象箇所]</definedName>
    <definedName name="対象箇所" localSheetId="131">[5]!テーブル1[対象箇所]</definedName>
    <definedName name="対象箇所" localSheetId="132">[5]!テーブル1[対象箇所]</definedName>
    <definedName name="対象箇所" localSheetId="133">[5]!テーブル1[対象箇所]</definedName>
    <definedName name="対象箇所" localSheetId="134">[5]!テーブル1[対象箇所]</definedName>
    <definedName name="対象箇所" localSheetId="135">[5]!テーブル1[対象箇所]</definedName>
    <definedName name="対象箇所" localSheetId="136">[5]!テーブル1[対象箇所]</definedName>
    <definedName name="対象箇所" localSheetId="137">[5]!テーブル1[対象箇所]</definedName>
    <definedName name="対象箇所" localSheetId="138">[5]!テーブル1[対象箇所]</definedName>
    <definedName name="対象箇所" localSheetId="139">[5]!テーブル1[対象箇所]</definedName>
    <definedName name="対象箇所" localSheetId="140">[5]!テーブル1[対象箇所]</definedName>
    <definedName name="対象箇所" localSheetId="141">[5]!テーブル1[対象箇所]</definedName>
    <definedName name="対象箇所" localSheetId="142">[5]!テーブル1[対象箇所]</definedName>
    <definedName name="対象箇所" localSheetId="143">[5]!テーブル1[対象箇所]</definedName>
    <definedName name="対象箇所" localSheetId="144">[5]!テーブル1[対象箇所]</definedName>
    <definedName name="対象箇所" localSheetId="145">[5]!テーブル1[対象箇所]</definedName>
    <definedName name="対象箇所" localSheetId="146">[5]!テーブル1[対象箇所]</definedName>
    <definedName name="対象箇所" localSheetId="147">[5]!テーブル1[対象箇所]</definedName>
    <definedName name="対象箇所" localSheetId="148">[5]!テーブル1[対象箇所]</definedName>
    <definedName name="対象箇所" localSheetId="149">[5]!テーブル1[対象箇所]</definedName>
    <definedName name="対象箇所" localSheetId="150">[5]!テーブル1[対象箇所]</definedName>
    <definedName name="対象箇所" localSheetId="151">[5]!テーブル1[対象箇所]</definedName>
    <definedName name="対象箇所" localSheetId="152">[5]!テーブル1[対象箇所]</definedName>
    <definedName name="対象箇所" localSheetId="153">[5]!テーブル1[対象箇所]</definedName>
    <definedName name="対象箇所" localSheetId="154">[5]!テーブル1[対象箇所]</definedName>
    <definedName name="対象箇所" localSheetId="155">[5]!テーブル1[対象箇所]</definedName>
    <definedName name="対象箇所" localSheetId="156">[5]!テーブル1[対象箇所]</definedName>
    <definedName name="対象箇所" localSheetId="157">[5]!テーブル1[対象箇所]</definedName>
    <definedName name="対象箇所" localSheetId="158">[5]!テーブル1[対象箇所]</definedName>
    <definedName name="対象箇所" localSheetId="159">[5]!テーブル1[対象箇所]</definedName>
    <definedName name="対象箇所" localSheetId="160">[5]!テーブル1[対象箇所]</definedName>
    <definedName name="対象箇所" localSheetId="161">[5]!テーブル1[対象箇所]</definedName>
    <definedName name="対象箇所" localSheetId="162">[5]!テーブル1[対象箇所]</definedName>
    <definedName name="対象箇所" localSheetId="163">[5]!テーブル1[対象箇所]</definedName>
    <definedName name="対象箇所" localSheetId="164">[5]!テーブル1[対象箇所]</definedName>
    <definedName name="対象箇所" localSheetId="165">[5]!テーブル1[対象箇所]</definedName>
    <definedName name="対象箇所" localSheetId="166">[5]!テーブル1[対象箇所]</definedName>
    <definedName name="対象箇所" localSheetId="167">[5]!テーブル1[対象箇所]</definedName>
    <definedName name="対象箇所" localSheetId="168">[5]!テーブル1[対象箇所]</definedName>
    <definedName name="対象箇所" localSheetId="169">[5]!テーブル1[対象箇所]</definedName>
    <definedName name="対象箇所" localSheetId="170">[5]!テーブル1[対象箇所]</definedName>
    <definedName name="対象箇所" localSheetId="171">[5]!テーブル1[対象箇所]</definedName>
    <definedName name="対象箇所" localSheetId="172">[5]!テーブル1[対象箇所]</definedName>
    <definedName name="対象箇所" localSheetId="173">[5]!テーブル1[対象箇所]</definedName>
    <definedName name="対象箇所" localSheetId="174">[5]!テーブル1[対象箇所]</definedName>
    <definedName name="対象箇所" localSheetId="175">[5]!テーブル1[対象箇所]</definedName>
    <definedName name="対象箇所" localSheetId="176">[5]!テーブル1[対象箇所]</definedName>
    <definedName name="対象箇所" localSheetId="177">[5]!テーブル1[対象箇所]</definedName>
    <definedName name="対象箇所" localSheetId="178">[5]!テーブル1[対象箇所]</definedName>
    <definedName name="対象箇所" localSheetId="179">[5]!テーブル1[対象箇所]</definedName>
    <definedName name="対象箇所" localSheetId="180">[5]!テーブル1[対象箇所]</definedName>
    <definedName name="対象箇所" localSheetId="181">[5]!テーブル1[対象箇所]</definedName>
    <definedName name="対象箇所" localSheetId="182">[5]!テーブル1[対象箇所]</definedName>
    <definedName name="対象箇所" localSheetId="183">[5]!テーブル1[対象箇所]</definedName>
    <definedName name="対象箇所" localSheetId="184">[5]!テーブル1[対象箇所]</definedName>
    <definedName name="対象箇所" localSheetId="185">[5]!テーブル1[対象箇所]</definedName>
    <definedName name="対象箇所" localSheetId="186">[5]!テーブル1[対象箇所]</definedName>
    <definedName name="対象箇所" localSheetId="187">[5]!テーブル1[対象箇所]</definedName>
    <definedName name="対象箇所" localSheetId="188">[5]!テーブル1[対象箇所]</definedName>
    <definedName name="対象箇所" localSheetId="189">[5]!テーブル1[対象箇所]</definedName>
    <definedName name="対象箇所" localSheetId="190">[5]!テーブル1[対象箇所]</definedName>
    <definedName name="対象箇所" localSheetId="191">[5]!テーブル1[対象箇所]</definedName>
    <definedName name="対象箇所" localSheetId="192">[5]!テーブル1[対象箇所]</definedName>
    <definedName name="対象箇所" localSheetId="193">[5]!テーブル1[対象箇所]</definedName>
    <definedName name="対象箇所" localSheetId="194">[5]!テーブル1[対象箇所]</definedName>
    <definedName name="対象箇所" localSheetId="195">[5]!テーブル1[対象箇所]</definedName>
    <definedName name="対象箇所" localSheetId="196">[5]!テーブル1[対象箇所]</definedName>
    <definedName name="対象箇所" localSheetId="197">[5]!テーブル1[対象箇所]</definedName>
    <definedName name="対象箇所" localSheetId="198">[5]!テーブル1[対象箇所]</definedName>
    <definedName name="対象箇所" localSheetId="199">[5]!テーブル1[対象箇所]</definedName>
    <definedName name="対象箇所" localSheetId="200">[5]!テーブル1[対象箇所]</definedName>
    <definedName name="対象箇所" localSheetId="201">[5]!テーブル1[対象箇所]</definedName>
    <definedName name="対象箇所" localSheetId="202">[5]!テーブル1[対象箇所]</definedName>
    <definedName name="対象箇所" localSheetId="203">[5]!テーブル1[対象箇所]</definedName>
    <definedName name="対象箇所" localSheetId="204">[5]!テーブル1[対象箇所]</definedName>
    <definedName name="対象箇所" localSheetId="205">[5]!テーブル1[対象箇所]</definedName>
    <definedName name="対象箇所" localSheetId="206">[5]!テーブル1[対象箇所]</definedName>
    <definedName name="対象箇所" localSheetId="207">[5]!テーブル1[対象箇所]</definedName>
    <definedName name="対象箇所" localSheetId="208">[5]!テーブル1[対象箇所]</definedName>
    <definedName name="対象箇所" localSheetId="209">[5]!テーブル1[対象箇所]</definedName>
    <definedName name="対象箇所" localSheetId="210">[5]!テーブル1[対象箇所]</definedName>
    <definedName name="対象箇所" localSheetId="211">[5]!テーブル1[対象箇所]</definedName>
    <definedName name="対象箇所" localSheetId="212">[5]!テーブル1[対象箇所]</definedName>
    <definedName name="対象箇所" localSheetId="213">[5]!テーブル1[対象箇所]</definedName>
    <definedName name="対象箇所" localSheetId="214">[5]!テーブル1[対象箇所]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1" i="307" l="1"/>
  <c r="AL32" i="307"/>
  <c r="G18" i="307"/>
  <c r="C13" i="307"/>
  <c r="AJ32" i="305"/>
  <c r="AI32" i="305"/>
  <c r="AH32" i="305"/>
  <c r="AH35" i="305" s="1"/>
  <c r="BQ5" i="305" s="1"/>
  <c r="W128" i="307" s="1"/>
  <c r="AG32" i="305"/>
  <c r="AG35" i="305" s="1"/>
  <c r="AF32" i="305"/>
  <c r="AE32" i="305"/>
  <c r="AE35" i="305" s="1"/>
  <c r="BO5" i="305" s="1"/>
  <c r="U128" i="307" s="1"/>
  <c r="AD32" i="305"/>
  <c r="AD35" i="305" s="1"/>
  <c r="AC32" i="305"/>
  <c r="AB32" i="305"/>
  <c r="AA32" i="305"/>
  <c r="Z32" i="305"/>
  <c r="Z35" i="305" s="1"/>
  <c r="BK5" i="305" s="1"/>
  <c r="Q128" i="307" s="1"/>
  <c r="Y32" i="305"/>
  <c r="AJ31" i="305"/>
  <c r="AI31" i="305"/>
  <c r="AH31" i="305"/>
  <c r="CF5" i="305" s="1"/>
  <c r="AL128" i="307" s="1"/>
  <c r="AG31" i="305"/>
  <c r="CE5" i="305" s="1"/>
  <c r="AK128" i="307" s="1"/>
  <c r="AF31" i="305"/>
  <c r="CD5" i="305" s="1"/>
  <c r="AJ128" i="307" s="1"/>
  <c r="AE31" i="305"/>
  <c r="CC5" i="305" s="1"/>
  <c r="AI128" i="307" s="1"/>
  <c r="AD31" i="305"/>
  <c r="AC31" i="305"/>
  <c r="AQ30" i="305"/>
  <c r="AQ29" i="305"/>
  <c r="AQ28" i="305"/>
  <c r="AQ27" i="305"/>
  <c r="AQ26" i="305"/>
  <c r="AQ25" i="305"/>
  <c r="AQ24" i="305"/>
  <c r="AQ23" i="305"/>
  <c r="AQ22" i="305"/>
  <c r="AQ21" i="305"/>
  <c r="AQ20" i="305"/>
  <c r="AQ19" i="305"/>
  <c r="AQ18" i="305"/>
  <c r="AQ17" i="305"/>
  <c r="AQ16" i="305"/>
  <c r="AQ15" i="305"/>
  <c r="AQ14" i="305"/>
  <c r="AQ13" i="305"/>
  <c r="AQ12" i="305"/>
  <c r="AQ11" i="305"/>
  <c r="CH5" i="305"/>
  <c r="AN128" i="307" s="1"/>
  <c r="CG5" i="305"/>
  <c r="AM128" i="307" s="1"/>
  <c r="CB5" i="305"/>
  <c r="AH128" i="307" s="1"/>
  <c r="CA5" i="305"/>
  <c r="AG128" i="307" s="1"/>
  <c r="BX5" i="305"/>
  <c r="AD128" i="307" s="1"/>
  <c r="BW5" i="305"/>
  <c r="AC128" i="307" s="1"/>
  <c r="BH5" i="305"/>
  <c r="N128" i="307" s="1"/>
  <c r="BG5" i="305"/>
  <c r="M128" i="307" s="1"/>
  <c r="BF5" i="305"/>
  <c r="L128" i="307" s="1"/>
  <c r="BE5" i="305"/>
  <c r="K128" i="307" s="1"/>
  <c r="BD5" i="305"/>
  <c r="J128" i="307" s="1"/>
  <c r="BC5" i="305"/>
  <c r="I128" i="307" s="1"/>
  <c r="AZ5" i="305"/>
  <c r="F128" i="307" s="1"/>
  <c r="AY5" i="305"/>
  <c r="E128" i="307" s="1"/>
  <c r="AW5" i="305"/>
  <c r="C128" i="307" s="1"/>
  <c r="AV5" i="305"/>
  <c r="B128" i="307" s="1"/>
  <c r="Y35" i="304"/>
  <c r="AS34" i="304"/>
  <c r="AJ32" i="304"/>
  <c r="AI32" i="304"/>
  <c r="AH32" i="304"/>
  <c r="AH35" i="304" s="1"/>
  <c r="AG32" i="304"/>
  <c r="AF32" i="304"/>
  <c r="AE32" i="304"/>
  <c r="AE35" i="304" s="1"/>
  <c r="AD32" i="304"/>
  <c r="AD35" i="304" s="1"/>
  <c r="BN5" i="304" s="1"/>
  <c r="T127" i="307" s="1"/>
  <c r="AC32" i="304"/>
  <c r="AC35" i="304" s="1"/>
  <c r="AB32" i="304"/>
  <c r="AA32" i="304"/>
  <c r="AA35" i="304" s="1"/>
  <c r="BL5" i="304" s="1"/>
  <c r="R127" i="307" s="1"/>
  <c r="Z32" i="304"/>
  <c r="Z35" i="304" s="1"/>
  <c r="BK5" i="304" s="1"/>
  <c r="Q127" i="307" s="1"/>
  <c r="Y32" i="304"/>
  <c r="AJ31" i="304"/>
  <c r="CH5" i="304" s="1"/>
  <c r="AN127" i="307" s="1"/>
  <c r="AI31" i="304"/>
  <c r="AH31" i="304"/>
  <c r="AG31" i="304"/>
  <c r="AF31" i="304"/>
  <c r="AE31" i="304"/>
  <c r="CC5" i="304" s="1"/>
  <c r="AI127" i="307" s="1"/>
  <c r="AD31" i="304"/>
  <c r="CB5" i="304" s="1"/>
  <c r="AH127" i="307" s="1"/>
  <c r="AC31" i="304"/>
  <c r="CA5" i="304" s="1"/>
  <c r="AG127" i="307" s="1"/>
  <c r="AQ30" i="304"/>
  <c r="AQ29" i="304"/>
  <c r="AQ28" i="304"/>
  <c r="AQ27" i="304"/>
  <c r="AQ26" i="304"/>
  <c r="AQ25" i="304"/>
  <c r="AQ24" i="304"/>
  <c r="AQ23" i="304"/>
  <c r="AQ22" i="304"/>
  <c r="AQ21" i="304"/>
  <c r="AQ20" i="304"/>
  <c r="AQ19" i="304"/>
  <c r="AQ18" i="304"/>
  <c r="AQ17" i="304"/>
  <c r="AQ16" i="304"/>
  <c r="AQ15" i="304"/>
  <c r="AQ14" i="304"/>
  <c r="AQ13" i="304"/>
  <c r="AQ12" i="304"/>
  <c r="AQ11" i="304"/>
  <c r="CG5" i="304"/>
  <c r="AM127" i="307" s="1"/>
  <c r="CF5" i="304"/>
  <c r="AL127" i="307" s="1"/>
  <c r="CE5" i="304"/>
  <c r="AK127" i="307" s="1"/>
  <c r="CD5" i="304"/>
  <c r="AJ127" i="307" s="1"/>
  <c r="BW5" i="304"/>
  <c r="AC127" i="307" s="1"/>
  <c r="BQ5" i="304"/>
  <c r="W127" i="307" s="1"/>
  <c r="BO5" i="304"/>
  <c r="U127" i="307" s="1"/>
  <c r="BI5" i="304"/>
  <c r="O127" i="307" s="1"/>
  <c r="BE5" i="304"/>
  <c r="K127" i="307" s="1"/>
  <c r="BD5" i="304"/>
  <c r="J127" i="307" s="1"/>
  <c r="BB5" i="304"/>
  <c r="H127" i="307" s="1"/>
  <c r="BA5" i="304"/>
  <c r="G127" i="307" s="1"/>
  <c r="AZ5" i="304"/>
  <c r="F127" i="307" s="1"/>
  <c r="AY5" i="304"/>
  <c r="E127" i="307" s="1"/>
  <c r="AW5" i="304"/>
  <c r="C127" i="307" s="1"/>
  <c r="AV5" i="304"/>
  <c r="B127" i="307" s="1"/>
  <c r="AH35" i="303"/>
  <c r="AG35" i="303"/>
  <c r="AE35" i="303"/>
  <c r="BO5" i="303" s="1"/>
  <c r="U126" i="307" s="1"/>
  <c r="Z35" i="303"/>
  <c r="BK5" i="303" s="1"/>
  <c r="Q126" i="307" s="1"/>
  <c r="AQ34" i="303"/>
  <c r="AG33" i="303"/>
  <c r="AC33" i="303"/>
  <c r="AJ32" i="303"/>
  <c r="AI32" i="303"/>
  <c r="AI35" i="303" s="1"/>
  <c r="BR5" i="303" s="1"/>
  <c r="X126" i="307" s="1"/>
  <c r="AH32" i="303"/>
  <c r="AG32" i="303"/>
  <c r="AF32" i="303"/>
  <c r="AE32" i="303"/>
  <c r="AD32" i="303"/>
  <c r="BC5" i="303" s="1"/>
  <c r="I126" i="307" s="1"/>
  <c r="AC32" i="303"/>
  <c r="AC35" i="303" s="1"/>
  <c r="AB32" i="303"/>
  <c r="AA32" i="303"/>
  <c r="AA35" i="303" s="1"/>
  <c r="BL5" i="303" s="1"/>
  <c r="R126" i="307" s="1"/>
  <c r="Z32" i="303"/>
  <c r="Y32" i="303"/>
  <c r="Y33" i="303" s="1"/>
  <c r="AJ31" i="303"/>
  <c r="CH5" i="303" s="1"/>
  <c r="AN126" i="307" s="1"/>
  <c r="AI31" i="303"/>
  <c r="CG5" i="303" s="1"/>
  <c r="AM126" i="307" s="1"/>
  <c r="AH31" i="303"/>
  <c r="CF5" i="303" s="1"/>
  <c r="AL126" i="307" s="1"/>
  <c r="AG31" i="303"/>
  <c r="AF31" i="303"/>
  <c r="AE31" i="303"/>
  <c r="AD31" i="303"/>
  <c r="AC31" i="303"/>
  <c r="AQ30" i="303"/>
  <c r="AQ29" i="303"/>
  <c r="AQ28" i="303"/>
  <c r="AQ27" i="303"/>
  <c r="AQ26" i="303"/>
  <c r="AQ25" i="303"/>
  <c r="AQ24" i="303"/>
  <c r="AQ23" i="303"/>
  <c r="AQ22" i="303"/>
  <c r="AQ21" i="303"/>
  <c r="AQ20" i="303"/>
  <c r="AQ19" i="303"/>
  <c r="AQ18" i="303"/>
  <c r="AQ17" i="303"/>
  <c r="AQ16" i="303"/>
  <c r="AQ15" i="303"/>
  <c r="AQ14" i="303"/>
  <c r="AQ13" i="303"/>
  <c r="AQ12" i="303"/>
  <c r="AQ11" i="303"/>
  <c r="CE5" i="303"/>
  <c r="AK126" i="307" s="1"/>
  <c r="CD5" i="303"/>
  <c r="AJ126" i="307" s="1"/>
  <c r="CC5" i="303"/>
  <c r="AI126" i="307" s="1"/>
  <c r="CB5" i="303"/>
  <c r="AH126" i="307" s="1"/>
  <c r="CA5" i="303"/>
  <c r="AG126" i="307" s="1"/>
  <c r="BY5" i="303"/>
  <c r="AE126" i="307" s="1"/>
  <c r="BW5" i="303"/>
  <c r="AC126" i="307" s="1"/>
  <c r="BQ5" i="303"/>
  <c r="W126" i="307" s="1"/>
  <c r="BI5" i="303"/>
  <c r="O126" i="307" s="1"/>
  <c r="BG5" i="303"/>
  <c r="M126" i="307" s="1"/>
  <c r="BF5" i="303"/>
  <c r="L126" i="307" s="1"/>
  <c r="BE5" i="303"/>
  <c r="K126" i="307" s="1"/>
  <c r="BD5" i="303"/>
  <c r="J126" i="307" s="1"/>
  <c r="BB5" i="303"/>
  <c r="H126" i="307" s="1"/>
  <c r="BA5" i="303"/>
  <c r="G126" i="307" s="1"/>
  <c r="AY5" i="303"/>
  <c r="E126" i="307" s="1"/>
  <c r="AX5" i="303"/>
  <c r="D126" i="307" s="1"/>
  <c r="AW5" i="303"/>
  <c r="C126" i="307" s="1"/>
  <c r="AV5" i="303"/>
  <c r="B126" i="307" s="1"/>
  <c r="AH35" i="302"/>
  <c r="AG35" i="302"/>
  <c r="BP5" i="302" s="1"/>
  <c r="V125" i="307" s="1"/>
  <c r="AA35" i="302"/>
  <c r="BL5" i="302" s="1"/>
  <c r="R125" i="307" s="1"/>
  <c r="Z35" i="302"/>
  <c r="BK5" i="302" s="1"/>
  <c r="Q125" i="307" s="1"/>
  <c r="AQ34" i="302"/>
  <c r="Y33" i="302"/>
  <c r="AJ32" i="302"/>
  <c r="AI32" i="302"/>
  <c r="AH32" i="302"/>
  <c r="AG32" i="302"/>
  <c r="AG33" i="302" s="1"/>
  <c r="AF32" i="302"/>
  <c r="BE5" i="302" s="1"/>
  <c r="K125" i="307" s="1"/>
  <c r="AE32" i="302"/>
  <c r="AE35" i="302" s="1"/>
  <c r="BO5" i="302" s="1"/>
  <c r="U125" i="307" s="1"/>
  <c r="AD32" i="302"/>
  <c r="AD35" i="302" s="1"/>
  <c r="AC32" i="302"/>
  <c r="AC33" i="302" s="1"/>
  <c r="AB32" i="302"/>
  <c r="BA5" i="302" s="1"/>
  <c r="G125" i="307" s="1"/>
  <c r="AA32" i="302"/>
  <c r="Z32" i="302"/>
  <c r="Y32" i="302"/>
  <c r="Y35" i="302" s="1"/>
  <c r="AJ31" i="302"/>
  <c r="AI31" i="302"/>
  <c r="AH31" i="302"/>
  <c r="AG31" i="302"/>
  <c r="CE5" i="302" s="1"/>
  <c r="AK125" i="307" s="1"/>
  <c r="AF31" i="302"/>
  <c r="CD5" i="302" s="1"/>
  <c r="AJ125" i="307" s="1"/>
  <c r="AE31" i="302"/>
  <c r="CC5" i="302" s="1"/>
  <c r="AI125" i="307" s="1"/>
  <c r="AD31" i="302"/>
  <c r="CB5" i="302" s="1"/>
  <c r="AH125" i="307" s="1"/>
  <c r="AC31" i="302"/>
  <c r="AQ30" i="302"/>
  <c r="AQ29" i="302"/>
  <c r="AQ28" i="302"/>
  <c r="AQ27" i="302"/>
  <c r="AQ26" i="302"/>
  <c r="AQ25" i="302"/>
  <c r="AQ24" i="302"/>
  <c r="AQ23" i="302"/>
  <c r="AQ22" i="302"/>
  <c r="AQ21" i="302"/>
  <c r="AQ20" i="302"/>
  <c r="AQ19" i="302"/>
  <c r="AQ18" i="302"/>
  <c r="AQ17" i="302"/>
  <c r="AQ16" i="302"/>
  <c r="AQ15" i="302"/>
  <c r="AQ14" i="302"/>
  <c r="AQ13" i="302"/>
  <c r="AQ12" i="302"/>
  <c r="AQ11" i="302"/>
  <c r="CH5" i="302"/>
  <c r="AN125" i="307" s="1"/>
  <c r="CG5" i="302"/>
  <c r="AM125" i="307" s="1"/>
  <c r="CF5" i="302"/>
  <c r="AL125" i="307" s="1"/>
  <c r="CA5" i="302"/>
  <c r="AG125" i="307" s="1"/>
  <c r="BZ5" i="302"/>
  <c r="AF125" i="307" s="1"/>
  <c r="BY5" i="302"/>
  <c r="AE125" i="307" s="1"/>
  <c r="BW5" i="302"/>
  <c r="AC125" i="307" s="1"/>
  <c r="BQ5" i="302"/>
  <c r="W125" i="307" s="1"/>
  <c r="BJ5" i="302"/>
  <c r="P125" i="307" s="1"/>
  <c r="BI5" i="302"/>
  <c r="O125" i="307" s="1"/>
  <c r="BG5" i="302"/>
  <c r="M125" i="307" s="1"/>
  <c r="BF5" i="302"/>
  <c r="L125" i="307" s="1"/>
  <c r="BD5" i="302"/>
  <c r="J125" i="307" s="1"/>
  <c r="BC5" i="302"/>
  <c r="I125" i="307" s="1"/>
  <c r="AY5" i="302"/>
  <c r="E125" i="307" s="1"/>
  <c r="AX5" i="302"/>
  <c r="D125" i="307" s="1"/>
  <c r="AW5" i="302"/>
  <c r="C125" i="307" s="1"/>
  <c r="AV5" i="302"/>
  <c r="B125" i="307" s="1"/>
  <c r="AI35" i="301"/>
  <c r="BR5" i="301" s="1"/>
  <c r="X124" i="307" s="1"/>
  <c r="AG35" i="301"/>
  <c r="Y35" i="301"/>
  <c r="AS34" i="301"/>
  <c r="AQ34" i="301"/>
  <c r="AJ32" i="301"/>
  <c r="AI32" i="301"/>
  <c r="AH32" i="301"/>
  <c r="AH35" i="301" s="1"/>
  <c r="BQ5" i="301" s="1"/>
  <c r="W124" i="307" s="1"/>
  <c r="AG32" i="301"/>
  <c r="AF32" i="301"/>
  <c r="BE5" i="301" s="1"/>
  <c r="K124" i="307" s="1"/>
  <c r="AE32" i="301"/>
  <c r="AD32" i="301"/>
  <c r="AD35" i="301" s="1"/>
  <c r="BN5" i="301" s="1"/>
  <c r="T124" i="307" s="1"/>
  <c r="AC32" i="301"/>
  <c r="AC33" i="301" s="1"/>
  <c r="AB32" i="301"/>
  <c r="AA32" i="301"/>
  <c r="AA35" i="301" s="1"/>
  <c r="BL5" i="301" s="1"/>
  <c r="R124" i="307" s="1"/>
  <c r="Z32" i="301"/>
  <c r="Y32" i="301"/>
  <c r="AJ31" i="301"/>
  <c r="CH5" i="301" s="1"/>
  <c r="AN124" i="307" s="1"/>
  <c r="AI31" i="301"/>
  <c r="CG5" i="301" s="1"/>
  <c r="AM124" i="307" s="1"/>
  <c r="AH31" i="301"/>
  <c r="AG31" i="301"/>
  <c r="AF31" i="301"/>
  <c r="AE31" i="301"/>
  <c r="AD31" i="301"/>
  <c r="CB5" i="301" s="1"/>
  <c r="AH124" i="307" s="1"/>
  <c r="AC31" i="301"/>
  <c r="CA5" i="301" s="1"/>
  <c r="AG124" i="307" s="1"/>
  <c r="AQ30" i="301"/>
  <c r="AQ29" i="301"/>
  <c r="AQ28" i="301"/>
  <c r="AQ27" i="301"/>
  <c r="AQ26" i="301"/>
  <c r="AQ25" i="301"/>
  <c r="AQ24" i="301"/>
  <c r="AQ23" i="301"/>
  <c r="AQ22" i="301"/>
  <c r="AQ21" i="301"/>
  <c r="AQ20" i="301"/>
  <c r="AQ19" i="301"/>
  <c r="AQ18" i="301"/>
  <c r="AQ17" i="301"/>
  <c r="AQ16" i="301"/>
  <c r="AQ15" i="301"/>
  <c r="AQ14" i="301"/>
  <c r="AQ13" i="301"/>
  <c r="AQ12" i="301"/>
  <c r="AQ11" i="301"/>
  <c r="CF5" i="301"/>
  <c r="AL124" i="307" s="1"/>
  <c r="CE5" i="301"/>
  <c r="AK124" i="307" s="1"/>
  <c r="CD5" i="301"/>
  <c r="AJ124" i="307" s="1"/>
  <c r="CC5" i="301"/>
  <c r="AI124" i="307" s="1"/>
  <c r="BX5" i="301"/>
  <c r="AD124" i="307" s="1"/>
  <c r="BW5" i="301"/>
  <c r="AC124" i="307" s="1"/>
  <c r="BI5" i="301"/>
  <c r="O124" i="307" s="1"/>
  <c r="BH5" i="301"/>
  <c r="N124" i="307" s="1"/>
  <c r="BG5" i="301"/>
  <c r="M124" i="307" s="1"/>
  <c r="BF5" i="301"/>
  <c r="L124" i="307" s="1"/>
  <c r="BD5" i="301"/>
  <c r="J124" i="307" s="1"/>
  <c r="BC5" i="301"/>
  <c r="I124" i="307" s="1"/>
  <c r="BA5" i="301"/>
  <c r="G124" i="307" s="1"/>
  <c r="AZ5" i="301"/>
  <c r="F124" i="307" s="1"/>
  <c r="AY5" i="301"/>
  <c r="E124" i="307" s="1"/>
  <c r="AX5" i="301"/>
  <c r="D124" i="307" s="1"/>
  <c r="AW5" i="301"/>
  <c r="C124" i="307" s="1"/>
  <c r="AV5" i="301"/>
  <c r="B124" i="307" s="1"/>
  <c r="AI35" i="300"/>
  <c r="BR5" i="300" s="1"/>
  <c r="X123" i="307" s="1"/>
  <c r="AG35" i="300"/>
  <c r="AD35" i="300"/>
  <c r="BN5" i="300" s="1"/>
  <c r="T123" i="307" s="1"/>
  <c r="AC35" i="300"/>
  <c r="AQ35" i="300" s="1"/>
  <c r="Y35" i="300"/>
  <c r="BJ5" i="300" s="1"/>
  <c r="P123" i="307" s="1"/>
  <c r="AG33" i="300"/>
  <c r="Y33" i="300"/>
  <c r="AJ32" i="300"/>
  <c r="AI32" i="300"/>
  <c r="AH32" i="300"/>
  <c r="AH35" i="300" s="1"/>
  <c r="BQ5" i="300" s="1"/>
  <c r="W123" i="307" s="1"/>
  <c r="AG32" i="300"/>
  <c r="AF32" i="300"/>
  <c r="AE32" i="300"/>
  <c r="AE35" i="300" s="1"/>
  <c r="BO5" i="300" s="1"/>
  <c r="U123" i="307" s="1"/>
  <c r="AD32" i="300"/>
  <c r="AC32" i="300"/>
  <c r="BB5" i="300" s="1"/>
  <c r="H123" i="307" s="1"/>
  <c r="AB32" i="300"/>
  <c r="AA32" i="300"/>
  <c r="AA35" i="300" s="1"/>
  <c r="Z32" i="300"/>
  <c r="AR35" i="300" s="1"/>
  <c r="Y32" i="300"/>
  <c r="AJ31" i="300"/>
  <c r="AI31" i="300"/>
  <c r="CG5" i="300" s="1"/>
  <c r="AM123" i="307" s="1"/>
  <c r="AH31" i="300"/>
  <c r="CF5" i="300" s="1"/>
  <c r="AL123" i="307" s="1"/>
  <c r="AG31" i="300"/>
  <c r="CE5" i="300" s="1"/>
  <c r="AK123" i="307" s="1"/>
  <c r="AF31" i="300"/>
  <c r="CD5" i="300" s="1"/>
  <c r="AJ123" i="307" s="1"/>
  <c r="AE31" i="300"/>
  <c r="AD31" i="300"/>
  <c r="AC31" i="300"/>
  <c r="AQ30" i="300"/>
  <c r="AQ29" i="300"/>
  <c r="AQ28" i="300"/>
  <c r="AQ27" i="300"/>
  <c r="AQ26" i="300"/>
  <c r="AQ25" i="300"/>
  <c r="AQ24" i="300"/>
  <c r="AQ23" i="300"/>
  <c r="AQ22" i="300"/>
  <c r="AQ21" i="300"/>
  <c r="AQ20" i="300"/>
  <c r="AQ19" i="300"/>
  <c r="AQ18" i="300"/>
  <c r="AQ17" i="300"/>
  <c r="AQ16" i="300"/>
  <c r="AQ15" i="300"/>
  <c r="AQ14" i="300"/>
  <c r="AQ13" i="300"/>
  <c r="AQ12" i="300"/>
  <c r="AQ11" i="300"/>
  <c r="CH5" i="300"/>
  <c r="AN123" i="307" s="1"/>
  <c r="CC5" i="300"/>
  <c r="AI123" i="307" s="1"/>
  <c r="CB5" i="300"/>
  <c r="AH123" i="307" s="1"/>
  <c r="CA5" i="300"/>
  <c r="AG123" i="307" s="1"/>
  <c r="BX5" i="300"/>
  <c r="AD123" i="307" s="1"/>
  <c r="BW5" i="300"/>
  <c r="AC123" i="307" s="1"/>
  <c r="BP5" i="300"/>
  <c r="V123" i="307" s="1"/>
  <c r="BM5" i="300"/>
  <c r="S123" i="307" s="1"/>
  <c r="BL5" i="300"/>
  <c r="R123" i="307" s="1"/>
  <c r="BI5" i="300"/>
  <c r="O123" i="307" s="1"/>
  <c r="BH5" i="300"/>
  <c r="N123" i="307" s="1"/>
  <c r="BF5" i="300"/>
  <c r="L123" i="307" s="1"/>
  <c r="BE5" i="300"/>
  <c r="K123" i="307" s="1"/>
  <c r="BC5" i="300"/>
  <c r="I123" i="307" s="1"/>
  <c r="BA5" i="300"/>
  <c r="G123" i="307" s="1"/>
  <c r="AZ5" i="300"/>
  <c r="F123" i="307" s="1"/>
  <c r="AX5" i="300"/>
  <c r="D123" i="307" s="1"/>
  <c r="AW5" i="300"/>
  <c r="C123" i="307" s="1"/>
  <c r="AV5" i="300"/>
  <c r="B123" i="307" s="1"/>
  <c r="AI35" i="299"/>
  <c r="BR5" i="299" s="1"/>
  <c r="X122" i="307" s="1"/>
  <c r="AG35" i="299"/>
  <c r="Y35" i="299"/>
  <c r="AJ32" i="299"/>
  <c r="BI5" i="299" s="1"/>
  <c r="O122" i="307" s="1"/>
  <c r="AI32" i="299"/>
  <c r="BH5" i="299" s="1"/>
  <c r="N122" i="307" s="1"/>
  <c r="AH32" i="299"/>
  <c r="AG32" i="299"/>
  <c r="AF32" i="299"/>
  <c r="AE32" i="299"/>
  <c r="AE35" i="299" s="1"/>
  <c r="BO5" i="299" s="1"/>
  <c r="U122" i="307" s="1"/>
  <c r="AD32" i="299"/>
  <c r="AD35" i="299" s="1"/>
  <c r="BN5" i="299" s="1"/>
  <c r="T122" i="307" s="1"/>
  <c r="AC32" i="299"/>
  <c r="AC33" i="299" s="1"/>
  <c r="AB32" i="299"/>
  <c r="AA32" i="299"/>
  <c r="AS34" i="299" s="1"/>
  <c r="Z32" i="299"/>
  <c r="BZ5" i="299" s="1"/>
  <c r="AF122" i="307" s="1"/>
  <c r="Y32" i="299"/>
  <c r="AJ31" i="299"/>
  <c r="AI31" i="299"/>
  <c r="AH31" i="299"/>
  <c r="AG31" i="299"/>
  <c r="AF31" i="299"/>
  <c r="CD5" i="299" s="1"/>
  <c r="AJ122" i="307" s="1"/>
  <c r="AE31" i="299"/>
  <c r="CC5" i="299" s="1"/>
  <c r="AI122" i="307" s="1"/>
  <c r="AD31" i="299"/>
  <c r="CB5" i="299" s="1"/>
  <c r="AH122" i="307" s="1"/>
  <c r="AC31" i="299"/>
  <c r="CA5" i="299" s="1"/>
  <c r="AG122" i="307" s="1"/>
  <c r="AQ30" i="299"/>
  <c r="AQ29" i="299"/>
  <c r="AQ28" i="299"/>
  <c r="AQ27" i="299"/>
  <c r="AQ26" i="299"/>
  <c r="AQ25" i="299"/>
  <c r="AQ24" i="299"/>
  <c r="AQ23" i="299"/>
  <c r="AQ22" i="299"/>
  <c r="AQ21" i="299"/>
  <c r="AQ20" i="299"/>
  <c r="AQ19" i="299"/>
  <c r="AQ18" i="299"/>
  <c r="AQ17" i="299"/>
  <c r="AQ16" i="299"/>
  <c r="AQ15" i="299"/>
  <c r="AQ14" i="299"/>
  <c r="AQ13" i="299"/>
  <c r="AQ12" i="299"/>
  <c r="AQ11" i="299"/>
  <c r="CH5" i="299"/>
  <c r="AN122" i="307" s="1"/>
  <c r="CG5" i="299"/>
  <c r="AM122" i="307" s="1"/>
  <c r="CF5" i="299"/>
  <c r="AL122" i="307" s="1"/>
  <c r="CE5" i="299"/>
  <c r="AK122" i="307" s="1"/>
  <c r="BW5" i="299"/>
  <c r="AC122" i="307" s="1"/>
  <c r="BP5" i="299"/>
  <c r="V122" i="307" s="1"/>
  <c r="BJ5" i="299"/>
  <c r="P122" i="307" s="1"/>
  <c r="BF5" i="299"/>
  <c r="L122" i="307" s="1"/>
  <c r="BE5" i="299"/>
  <c r="K122" i="307" s="1"/>
  <c r="BC5" i="299"/>
  <c r="I122" i="307" s="1"/>
  <c r="BB5" i="299"/>
  <c r="H122" i="307" s="1"/>
  <c r="BA5" i="299"/>
  <c r="G122" i="307" s="1"/>
  <c r="AX5" i="299"/>
  <c r="D122" i="307" s="1"/>
  <c r="AW5" i="299"/>
  <c r="C122" i="307" s="1"/>
  <c r="AV5" i="299"/>
  <c r="B122" i="307" s="1"/>
  <c r="AH35" i="298"/>
  <c r="BQ5" i="298" s="1"/>
  <c r="W121" i="307" s="1"/>
  <c r="AQ34" i="298"/>
  <c r="AG33" i="298"/>
  <c r="AJ32" i="298"/>
  <c r="AI32" i="298"/>
  <c r="AH32" i="298"/>
  <c r="AG32" i="298"/>
  <c r="AG35" i="298" s="1"/>
  <c r="BP5" i="298" s="1"/>
  <c r="V121" i="307" s="1"/>
  <c r="AF32" i="298"/>
  <c r="BE5" i="298" s="1"/>
  <c r="K121" i="307" s="1"/>
  <c r="AE32" i="298"/>
  <c r="BD5" i="298" s="1"/>
  <c r="J121" i="307" s="1"/>
  <c r="AD32" i="298"/>
  <c r="AD35" i="298" s="1"/>
  <c r="AC32" i="298"/>
  <c r="AC35" i="298" s="1"/>
  <c r="AB32" i="298"/>
  <c r="AA32" i="298"/>
  <c r="Z32" i="298"/>
  <c r="Z35" i="298" s="1"/>
  <c r="BK5" i="298" s="1"/>
  <c r="Q121" i="307" s="1"/>
  <c r="Y32" i="298"/>
  <c r="AJ31" i="298"/>
  <c r="AI31" i="298"/>
  <c r="CG5" i="298" s="1"/>
  <c r="AM121" i="307" s="1"/>
  <c r="AH31" i="298"/>
  <c r="CF5" i="298" s="1"/>
  <c r="AL121" i="307" s="1"/>
  <c r="AG31" i="298"/>
  <c r="AF31" i="298"/>
  <c r="CD5" i="298" s="1"/>
  <c r="AJ121" i="307" s="1"/>
  <c r="AE31" i="298"/>
  <c r="AD31" i="298"/>
  <c r="AC31" i="298"/>
  <c r="CA5" i="298" s="1"/>
  <c r="AG121" i="307" s="1"/>
  <c r="AQ30" i="298"/>
  <c r="AQ29" i="298"/>
  <c r="AQ28" i="298"/>
  <c r="AQ27" i="298"/>
  <c r="AQ26" i="298"/>
  <c r="AQ25" i="298"/>
  <c r="AQ24" i="298"/>
  <c r="AQ23" i="298"/>
  <c r="AQ22" i="298"/>
  <c r="AQ21" i="298"/>
  <c r="AQ20" i="298"/>
  <c r="AQ19" i="298"/>
  <c r="AQ18" i="298"/>
  <c r="AQ17" i="298"/>
  <c r="AQ16" i="298"/>
  <c r="AQ15" i="298"/>
  <c r="AQ14" i="298"/>
  <c r="AQ13" i="298"/>
  <c r="AQ12" i="298"/>
  <c r="AQ11" i="298"/>
  <c r="CH5" i="298"/>
  <c r="AN121" i="307" s="1"/>
  <c r="CE5" i="298"/>
  <c r="AK121" i="307" s="1"/>
  <c r="CC5" i="298"/>
  <c r="AI121" i="307" s="1"/>
  <c r="CB5" i="298"/>
  <c r="AH121" i="307" s="1"/>
  <c r="BX5" i="298"/>
  <c r="AD121" i="307" s="1"/>
  <c r="BW5" i="298"/>
  <c r="AC121" i="307" s="1"/>
  <c r="BH5" i="298"/>
  <c r="N121" i="307" s="1"/>
  <c r="BG5" i="298"/>
  <c r="M121" i="307" s="1"/>
  <c r="BF5" i="298"/>
  <c r="L121" i="307" s="1"/>
  <c r="BB5" i="298"/>
  <c r="H121" i="307" s="1"/>
  <c r="AZ5" i="298"/>
  <c r="F121" i="307" s="1"/>
  <c r="AY5" i="298"/>
  <c r="E121" i="307" s="1"/>
  <c r="AX5" i="298"/>
  <c r="D121" i="307" s="1"/>
  <c r="AW5" i="298"/>
  <c r="C121" i="307" s="1"/>
  <c r="AV5" i="298"/>
  <c r="B121" i="307" s="1"/>
  <c r="AH35" i="297"/>
  <c r="BQ5" i="297" s="1"/>
  <c r="W120" i="307" s="1"/>
  <c r="AD35" i="297"/>
  <c r="AC35" i="297"/>
  <c r="AA35" i="297"/>
  <c r="Z35" i="297"/>
  <c r="AJ32" i="297"/>
  <c r="BI5" i="297" s="1"/>
  <c r="O120" i="307" s="1"/>
  <c r="AI32" i="297"/>
  <c r="AI35" i="297" s="1"/>
  <c r="BR5" i="297" s="1"/>
  <c r="X120" i="307" s="1"/>
  <c r="AH32" i="297"/>
  <c r="AG32" i="297"/>
  <c r="AF32" i="297"/>
  <c r="AE32" i="297"/>
  <c r="AE35" i="297" s="1"/>
  <c r="AD32" i="297"/>
  <c r="AC32" i="297"/>
  <c r="AC33" i="297" s="1"/>
  <c r="AB32" i="297"/>
  <c r="BA5" i="297" s="1"/>
  <c r="G120" i="307" s="1"/>
  <c r="AA32" i="297"/>
  <c r="BX5" i="297" s="1"/>
  <c r="AD120" i="307" s="1"/>
  <c r="Z32" i="297"/>
  <c r="Y32" i="297"/>
  <c r="AJ31" i="297"/>
  <c r="AI31" i="297"/>
  <c r="AH31" i="297"/>
  <c r="CF5" i="297" s="1"/>
  <c r="AL120" i="307" s="1"/>
  <c r="AG31" i="297"/>
  <c r="AF31" i="297"/>
  <c r="CD5" i="297" s="1"/>
  <c r="AJ120" i="307" s="1"/>
  <c r="AE31" i="297"/>
  <c r="CC5" i="297" s="1"/>
  <c r="AI120" i="307" s="1"/>
  <c r="AD31" i="297"/>
  <c r="AC31" i="297"/>
  <c r="CA5" i="297" s="1"/>
  <c r="AG120" i="307" s="1"/>
  <c r="AQ30" i="297"/>
  <c r="AQ29" i="297"/>
  <c r="AQ28" i="297"/>
  <c r="AQ27" i="297"/>
  <c r="AQ26" i="297"/>
  <c r="AQ25" i="297"/>
  <c r="AQ24" i="297"/>
  <c r="AQ23" i="297"/>
  <c r="AQ22" i="297"/>
  <c r="AQ21" i="297"/>
  <c r="AQ20" i="297"/>
  <c r="AQ19" i="297"/>
  <c r="AQ18" i="297"/>
  <c r="AQ17" i="297"/>
  <c r="AQ16" i="297"/>
  <c r="AQ15" i="297"/>
  <c r="AQ14" i="297"/>
  <c r="AQ13" i="297"/>
  <c r="AQ12" i="297"/>
  <c r="AQ11" i="297"/>
  <c r="CH5" i="297"/>
  <c r="AN120" i="307" s="1"/>
  <c r="CG5" i="297"/>
  <c r="AM120" i="307" s="1"/>
  <c r="CE5" i="297"/>
  <c r="AK120" i="307" s="1"/>
  <c r="CB5" i="297"/>
  <c r="AH120" i="307" s="1"/>
  <c r="BO5" i="297"/>
  <c r="U120" i="307" s="1"/>
  <c r="BL5" i="297"/>
  <c r="R120" i="307" s="1"/>
  <c r="BK5" i="297"/>
  <c r="Q120" i="307" s="1"/>
  <c r="BG5" i="297"/>
  <c r="M120" i="307" s="1"/>
  <c r="BE5" i="297"/>
  <c r="K120" i="307" s="1"/>
  <c r="BD5" i="297"/>
  <c r="J120" i="307" s="1"/>
  <c r="BC5" i="297"/>
  <c r="I120" i="307" s="1"/>
  <c r="BB5" i="297"/>
  <c r="H120" i="307" s="1"/>
  <c r="AY5" i="297"/>
  <c r="E120" i="307" s="1"/>
  <c r="AW5" i="297"/>
  <c r="C120" i="307" s="1"/>
  <c r="AV5" i="297"/>
  <c r="B120" i="307" s="1"/>
  <c r="AI35" i="296"/>
  <c r="BR5" i="296" s="1"/>
  <c r="X119" i="307" s="1"/>
  <c r="AH35" i="296"/>
  <c r="AC33" i="296"/>
  <c r="AJ32" i="296"/>
  <c r="AI32" i="296"/>
  <c r="BH5" i="296" s="1"/>
  <c r="N119" i="307" s="1"/>
  <c r="AH32" i="296"/>
  <c r="BG5" i="296" s="1"/>
  <c r="M119" i="307" s="1"/>
  <c r="AG32" i="296"/>
  <c r="AF32" i="296"/>
  <c r="BE5" i="296" s="1"/>
  <c r="K119" i="307" s="1"/>
  <c r="AE32" i="296"/>
  <c r="AE35" i="296" s="1"/>
  <c r="AD32" i="296"/>
  <c r="BC5" i="296" s="1"/>
  <c r="I119" i="307" s="1"/>
  <c r="AC32" i="296"/>
  <c r="AC35" i="296" s="1"/>
  <c r="AB32" i="296"/>
  <c r="AA32" i="296"/>
  <c r="Z32" i="296"/>
  <c r="Y32" i="296"/>
  <c r="Y35" i="296" s="1"/>
  <c r="AJ31" i="296"/>
  <c r="CH5" i="296" s="1"/>
  <c r="AN119" i="307" s="1"/>
  <c r="AI31" i="296"/>
  <c r="AH31" i="296"/>
  <c r="AG31" i="296"/>
  <c r="AF31" i="296"/>
  <c r="AE31" i="296"/>
  <c r="CC5" i="296" s="1"/>
  <c r="AI119" i="307" s="1"/>
  <c r="AD31" i="296"/>
  <c r="CB5" i="296" s="1"/>
  <c r="AH119" i="307" s="1"/>
  <c r="AC31" i="296"/>
  <c r="CA5" i="296" s="1"/>
  <c r="AG119" i="307" s="1"/>
  <c r="AQ30" i="296"/>
  <c r="AQ29" i="296"/>
  <c r="AQ28" i="296"/>
  <c r="AQ27" i="296"/>
  <c r="AQ26" i="296"/>
  <c r="AQ25" i="296"/>
  <c r="AQ24" i="296"/>
  <c r="AQ23" i="296"/>
  <c r="AQ22" i="296"/>
  <c r="AQ21" i="296"/>
  <c r="AQ20" i="296"/>
  <c r="AQ19" i="296"/>
  <c r="AQ18" i="296"/>
  <c r="AQ17" i="296"/>
  <c r="AQ16" i="296"/>
  <c r="AQ15" i="296"/>
  <c r="AQ14" i="296"/>
  <c r="AQ13" i="296"/>
  <c r="AQ12" i="296"/>
  <c r="AQ11" i="296"/>
  <c r="CG5" i="296"/>
  <c r="AM119" i="307" s="1"/>
  <c r="CF5" i="296"/>
  <c r="AL119" i="307" s="1"/>
  <c r="CE5" i="296"/>
  <c r="AK119" i="307" s="1"/>
  <c r="CD5" i="296"/>
  <c r="AJ119" i="307" s="1"/>
  <c r="BW5" i="296"/>
  <c r="AC119" i="307" s="1"/>
  <c r="BQ5" i="296"/>
  <c r="W119" i="307" s="1"/>
  <c r="BO5" i="296"/>
  <c r="U119" i="307" s="1"/>
  <c r="BI5" i="296"/>
  <c r="O119" i="307" s="1"/>
  <c r="BD5" i="296"/>
  <c r="J119" i="307" s="1"/>
  <c r="BB5" i="296"/>
  <c r="H119" i="307" s="1"/>
  <c r="BA5" i="296"/>
  <c r="G119" i="307" s="1"/>
  <c r="AW5" i="296"/>
  <c r="C119" i="307" s="1"/>
  <c r="AV5" i="296"/>
  <c r="B119" i="307" s="1"/>
  <c r="AQ35" i="295"/>
  <c r="AH35" i="295"/>
  <c r="AG35" i="295"/>
  <c r="BP5" i="295" s="1"/>
  <c r="V118" i="307" s="1"/>
  <c r="Z35" i="295"/>
  <c r="BK5" i="295" s="1"/>
  <c r="Q118" i="307" s="1"/>
  <c r="AQ34" i="295"/>
  <c r="AG33" i="295"/>
  <c r="AC33" i="295"/>
  <c r="AJ32" i="295"/>
  <c r="AI32" i="295"/>
  <c r="AH32" i="295"/>
  <c r="AG32" i="295"/>
  <c r="AF32" i="295"/>
  <c r="BE5" i="295" s="1"/>
  <c r="K118" i="307" s="1"/>
  <c r="AE32" i="295"/>
  <c r="AD32" i="295"/>
  <c r="AC32" i="295"/>
  <c r="AC35" i="295" s="1"/>
  <c r="BM5" i="295" s="1"/>
  <c r="S118" i="307" s="1"/>
  <c r="AB32" i="295"/>
  <c r="AA32" i="295"/>
  <c r="Z32" i="295"/>
  <c r="Y32" i="295"/>
  <c r="BZ5" i="295" s="1"/>
  <c r="AF118" i="307" s="1"/>
  <c r="AJ31" i="295"/>
  <c r="CH5" i="295" s="1"/>
  <c r="AN118" i="307" s="1"/>
  <c r="AI31" i="295"/>
  <c r="CG5" i="295" s="1"/>
  <c r="AM118" i="307" s="1"/>
  <c r="AH31" i="295"/>
  <c r="CF5" i="295" s="1"/>
  <c r="AL118" i="307" s="1"/>
  <c r="AG31" i="295"/>
  <c r="CE5" i="295" s="1"/>
  <c r="AK118" i="307" s="1"/>
  <c r="AF31" i="295"/>
  <c r="AE31" i="295"/>
  <c r="AD31" i="295"/>
  <c r="AC31" i="295"/>
  <c r="AQ30" i="295"/>
  <c r="AQ29" i="295"/>
  <c r="AQ28" i="295"/>
  <c r="AQ27" i="295"/>
  <c r="AQ26" i="295"/>
  <c r="AQ25" i="295"/>
  <c r="AQ24" i="295"/>
  <c r="AQ23" i="295"/>
  <c r="AQ22" i="295"/>
  <c r="AQ21" i="295"/>
  <c r="AQ20" i="295"/>
  <c r="AQ19" i="295"/>
  <c r="AQ18" i="295"/>
  <c r="AQ17" i="295"/>
  <c r="AQ16" i="295"/>
  <c r="AQ15" i="295"/>
  <c r="AQ14" i="295"/>
  <c r="AQ13" i="295"/>
  <c r="AQ12" i="295"/>
  <c r="AQ11" i="295"/>
  <c r="CD5" i="295"/>
  <c r="AJ118" i="307" s="1"/>
  <c r="CC5" i="295"/>
  <c r="AI118" i="307" s="1"/>
  <c r="CB5" i="295"/>
  <c r="AH118" i="307" s="1"/>
  <c r="CA5" i="295"/>
  <c r="AG118" i="307" s="1"/>
  <c r="BY5" i="295"/>
  <c r="AE118" i="307" s="1"/>
  <c r="BW5" i="295"/>
  <c r="AC118" i="307" s="1"/>
  <c r="BQ5" i="295"/>
  <c r="W118" i="307" s="1"/>
  <c r="BI5" i="295"/>
  <c r="O118" i="307" s="1"/>
  <c r="BG5" i="295"/>
  <c r="M118" i="307" s="1"/>
  <c r="BF5" i="295"/>
  <c r="L118" i="307" s="1"/>
  <c r="BA5" i="295"/>
  <c r="G118" i="307" s="1"/>
  <c r="AY5" i="295"/>
  <c r="E118" i="307" s="1"/>
  <c r="AX5" i="295"/>
  <c r="D118" i="307" s="1"/>
  <c r="AW5" i="295"/>
  <c r="C118" i="307" s="1"/>
  <c r="AV5" i="295"/>
  <c r="B118" i="307" s="1"/>
  <c r="AG35" i="294"/>
  <c r="AC35" i="294"/>
  <c r="AA35" i="294"/>
  <c r="BL5" i="294" s="1"/>
  <c r="R117" i="307" s="1"/>
  <c r="Y35" i="294"/>
  <c r="AJ32" i="294"/>
  <c r="AI32" i="294"/>
  <c r="AI35" i="294" s="1"/>
  <c r="AH32" i="294"/>
  <c r="AG32" i="294"/>
  <c r="AF32" i="294"/>
  <c r="BE5" i="294" s="1"/>
  <c r="K117" i="307" s="1"/>
  <c r="AE32" i="294"/>
  <c r="AD32" i="294"/>
  <c r="AD35" i="294" s="1"/>
  <c r="AC32" i="294"/>
  <c r="AC33" i="294" s="1"/>
  <c r="AB32" i="294"/>
  <c r="BA5" i="294" s="1"/>
  <c r="G117" i="307" s="1"/>
  <c r="AA32" i="294"/>
  <c r="Z32" i="294"/>
  <c r="Y32" i="294"/>
  <c r="AJ31" i="294"/>
  <c r="AI31" i="294"/>
  <c r="AH31" i="294"/>
  <c r="AG31" i="294"/>
  <c r="CE5" i="294" s="1"/>
  <c r="AK117" i="307" s="1"/>
  <c r="AF31" i="294"/>
  <c r="AE31" i="294"/>
  <c r="CC5" i="294" s="1"/>
  <c r="AI117" i="307" s="1"/>
  <c r="AD31" i="294"/>
  <c r="CB5" i="294" s="1"/>
  <c r="AH117" i="307" s="1"/>
  <c r="AC31" i="294"/>
  <c r="AQ30" i="294"/>
  <c r="AQ29" i="294"/>
  <c r="AQ28" i="294"/>
  <c r="AQ27" i="294"/>
  <c r="AQ26" i="294"/>
  <c r="AQ25" i="294"/>
  <c r="AQ24" i="294"/>
  <c r="AQ23" i="294"/>
  <c r="AQ22" i="294"/>
  <c r="AQ21" i="294"/>
  <c r="AQ20" i="294"/>
  <c r="AQ19" i="294"/>
  <c r="AQ18" i="294"/>
  <c r="AQ17" i="294"/>
  <c r="AQ16" i="294"/>
  <c r="AQ15" i="294"/>
  <c r="AQ14" i="294"/>
  <c r="AQ13" i="294"/>
  <c r="AQ12" i="294"/>
  <c r="AQ11" i="294"/>
  <c r="CH5" i="294"/>
  <c r="AN117" i="307" s="1"/>
  <c r="CG5" i="294"/>
  <c r="AM117" i="307" s="1"/>
  <c r="CF5" i="294"/>
  <c r="AL117" i="307" s="1"/>
  <c r="CD5" i="294"/>
  <c r="AJ117" i="307" s="1"/>
  <c r="CA5" i="294"/>
  <c r="AG117" i="307" s="1"/>
  <c r="BW5" i="294"/>
  <c r="AC117" i="307" s="1"/>
  <c r="BR5" i="294"/>
  <c r="X117" i="307" s="1"/>
  <c r="BN5" i="294"/>
  <c r="T117" i="307" s="1"/>
  <c r="BJ5" i="294"/>
  <c r="P117" i="307" s="1"/>
  <c r="BI5" i="294"/>
  <c r="O117" i="307" s="1"/>
  <c r="BH5" i="294"/>
  <c r="N117" i="307" s="1"/>
  <c r="BF5" i="294"/>
  <c r="L117" i="307" s="1"/>
  <c r="BD5" i="294"/>
  <c r="J117" i="307" s="1"/>
  <c r="BC5" i="294"/>
  <c r="I117" i="307" s="1"/>
  <c r="AX5" i="294"/>
  <c r="D117" i="307" s="1"/>
  <c r="AW5" i="294"/>
  <c r="C117" i="307" s="1"/>
  <c r="AV5" i="294"/>
  <c r="B117" i="307" s="1"/>
  <c r="AI35" i="293"/>
  <c r="BR5" i="293" s="1"/>
  <c r="X116" i="307" s="1"/>
  <c r="AH35" i="293"/>
  <c r="BQ5" i="293" s="1"/>
  <c r="W116" i="307" s="1"/>
  <c r="AS34" i="293"/>
  <c r="AQ34" i="293"/>
  <c r="AG33" i="293"/>
  <c r="AJ32" i="293"/>
  <c r="AI32" i="293"/>
  <c r="AH32" i="293"/>
  <c r="AG32" i="293"/>
  <c r="AG35" i="293" s="1"/>
  <c r="AF32" i="293"/>
  <c r="AE32" i="293"/>
  <c r="AD32" i="293"/>
  <c r="AD35" i="293" s="1"/>
  <c r="BN5" i="293" s="1"/>
  <c r="T116" i="307" s="1"/>
  <c r="AC32" i="293"/>
  <c r="BB5" i="293" s="1"/>
  <c r="H116" i="307" s="1"/>
  <c r="AB32" i="293"/>
  <c r="AA32" i="293"/>
  <c r="AA35" i="293" s="1"/>
  <c r="Z32" i="293"/>
  <c r="Y32" i="293"/>
  <c r="Y33" i="293" s="1"/>
  <c r="AJ31" i="293"/>
  <c r="CH5" i="293" s="1"/>
  <c r="AN116" i="307" s="1"/>
  <c r="AI31" i="293"/>
  <c r="CG5" i="293" s="1"/>
  <c r="AM116" i="307" s="1"/>
  <c r="AH31" i="293"/>
  <c r="CF5" i="293" s="1"/>
  <c r="AL116" i="307" s="1"/>
  <c r="AG31" i="293"/>
  <c r="AF31" i="293"/>
  <c r="AE31" i="293"/>
  <c r="AD31" i="293"/>
  <c r="AC31" i="293"/>
  <c r="CA5" i="293" s="1"/>
  <c r="AG116" i="307" s="1"/>
  <c r="AQ30" i="293"/>
  <c r="AQ29" i="293"/>
  <c r="AQ28" i="293"/>
  <c r="AQ27" i="293"/>
  <c r="AQ26" i="293"/>
  <c r="AQ25" i="293"/>
  <c r="AQ24" i="293"/>
  <c r="AQ23" i="293"/>
  <c r="AQ22" i="293"/>
  <c r="AQ21" i="293"/>
  <c r="AQ20" i="293"/>
  <c r="AQ19" i="293"/>
  <c r="AQ18" i="293"/>
  <c r="AQ17" i="293"/>
  <c r="AQ16" i="293"/>
  <c r="AQ15" i="293"/>
  <c r="AQ14" i="293"/>
  <c r="AQ13" i="293"/>
  <c r="AQ12" i="293"/>
  <c r="AQ11" i="293"/>
  <c r="CE5" i="293"/>
  <c r="AK116" i="307" s="1"/>
  <c r="CD5" i="293"/>
  <c r="AJ116" i="307" s="1"/>
  <c r="CC5" i="293"/>
  <c r="AI116" i="307" s="1"/>
  <c r="CB5" i="293"/>
  <c r="AH116" i="307" s="1"/>
  <c r="BX5" i="293"/>
  <c r="AD116" i="307" s="1"/>
  <c r="BW5" i="293"/>
  <c r="AC116" i="307" s="1"/>
  <c r="BL5" i="293"/>
  <c r="R116" i="307" s="1"/>
  <c r="BI5" i="293"/>
  <c r="O116" i="307" s="1"/>
  <c r="BH5" i="293"/>
  <c r="N116" i="307" s="1"/>
  <c r="BG5" i="293"/>
  <c r="M116" i="307" s="1"/>
  <c r="BF5" i="293"/>
  <c r="L116" i="307" s="1"/>
  <c r="BE5" i="293"/>
  <c r="K116" i="307" s="1"/>
  <c r="BC5" i="293"/>
  <c r="I116" i="307" s="1"/>
  <c r="BA5" i="293"/>
  <c r="G116" i="307" s="1"/>
  <c r="AZ5" i="293"/>
  <c r="F116" i="307" s="1"/>
  <c r="AY5" i="293"/>
  <c r="E116" i="307" s="1"/>
  <c r="AX5" i="293"/>
  <c r="D116" i="307" s="1"/>
  <c r="AW5" i="293"/>
  <c r="C116" i="307" s="1"/>
  <c r="AV5" i="293"/>
  <c r="B116" i="307" s="1"/>
  <c r="AG35" i="292"/>
  <c r="AC35" i="292"/>
  <c r="AA35" i="292"/>
  <c r="BL5" i="292" s="1"/>
  <c r="R115" i="307" s="1"/>
  <c r="Z35" i="292"/>
  <c r="Y35" i="292"/>
  <c r="AJ32" i="292"/>
  <c r="AI32" i="292"/>
  <c r="AH32" i="292"/>
  <c r="AH35" i="292" s="1"/>
  <c r="AG32" i="292"/>
  <c r="AF32" i="292"/>
  <c r="AE32" i="292"/>
  <c r="AE35" i="292" s="1"/>
  <c r="BO5" i="292" s="1"/>
  <c r="U115" i="307" s="1"/>
  <c r="AD32" i="292"/>
  <c r="AD35" i="292" s="1"/>
  <c r="BN5" i="292" s="1"/>
  <c r="T115" i="307" s="1"/>
  <c r="AC32" i="292"/>
  <c r="AC33" i="292" s="1"/>
  <c r="AB32" i="292"/>
  <c r="AA32" i="292"/>
  <c r="Z32" i="292"/>
  <c r="AY5" i="292" s="1"/>
  <c r="E115" i="307" s="1"/>
  <c r="Y32" i="292"/>
  <c r="AJ31" i="292"/>
  <c r="AI31" i="292"/>
  <c r="AH31" i="292"/>
  <c r="CF5" i="292" s="1"/>
  <c r="AL115" i="307" s="1"/>
  <c r="AG31" i="292"/>
  <c r="CE5" i="292" s="1"/>
  <c r="AK115" i="307" s="1"/>
  <c r="AF31" i="292"/>
  <c r="CD5" i="292" s="1"/>
  <c r="AJ115" i="307" s="1"/>
  <c r="AE31" i="292"/>
  <c r="CC5" i="292" s="1"/>
  <c r="AI115" i="307" s="1"/>
  <c r="AD31" i="292"/>
  <c r="AC31" i="292"/>
  <c r="AQ30" i="292"/>
  <c r="AQ29" i="292"/>
  <c r="AQ28" i="292"/>
  <c r="AQ27" i="292"/>
  <c r="AQ26" i="292"/>
  <c r="AQ25" i="292"/>
  <c r="AQ24" i="292"/>
  <c r="AQ23" i="292"/>
  <c r="AQ22" i="292"/>
  <c r="AQ21" i="292"/>
  <c r="AQ20" i="292"/>
  <c r="AQ19" i="292"/>
  <c r="AQ18" i="292"/>
  <c r="AQ17" i="292"/>
  <c r="AQ16" i="292"/>
  <c r="AQ15" i="292"/>
  <c r="AQ14" i="292"/>
  <c r="AQ13" i="292"/>
  <c r="AQ12" i="292"/>
  <c r="AQ11" i="292"/>
  <c r="CH5" i="292"/>
  <c r="AN115" i="307" s="1"/>
  <c r="CG5" i="292"/>
  <c r="AM115" i="307" s="1"/>
  <c r="CB5" i="292"/>
  <c r="AH115" i="307" s="1"/>
  <c r="CA5" i="292"/>
  <c r="AG115" i="307" s="1"/>
  <c r="BZ5" i="292"/>
  <c r="AF115" i="307" s="1"/>
  <c r="BY5" i="292"/>
  <c r="AE115" i="307" s="1"/>
  <c r="BW5" i="292"/>
  <c r="AC115" i="307" s="1"/>
  <c r="BQ5" i="292"/>
  <c r="W115" i="307" s="1"/>
  <c r="BP5" i="292"/>
  <c r="V115" i="307" s="1"/>
  <c r="BJ5" i="292"/>
  <c r="P115" i="307" s="1"/>
  <c r="BI5" i="292"/>
  <c r="O115" i="307" s="1"/>
  <c r="BF5" i="292"/>
  <c r="L115" i="307" s="1"/>
  <c r="BE5" i="292"/>
  <c r="K115" i="307" s="1"/>
  <c r="BD5" i="292"/>
  <c r="J115" i="307" s="1"/>
  <c r="BC5" i="292"/>
  <c r="I115" i="307" s="1"/>
  <c r="BA5" i="292"/>
  <c r="G115" i="307" s="1"/>
  <c r="AX5" i="292"/>
  <c r="D115" i="307" s="1"/>
  <c r="AW5" i="292"/>
  <c r="C115" i="307" s="1"/>
  <c r="AV5" i="292"/>
  <c r="B115" i="307" s="1"/>
  <c r="AI35" i="291"/>
  <c r="BR5" i="291" s="1"/>
  <c r="X114" i="307" s="1"/>
  <c r="AH35" i="291"/>
  <c r="BQ5" i="291" s="1"/>
  <c r="W114" i="307" s="1"/>
  <c r="AG35" i="291"/>
  <c r="Y35" i="291"/>
  <c r="AS34" i="291"/>
  <c r="AJ32" i="291"/>
  <c r="AI32" i="291"/>
  <c r="AH32" i="291"/>
  <c r="AG32" i="291"/>
  <c r="AG33" i="291" s="1"/>
  <c r="AF32" i="291"/>
  <c r="BE5" i="291" s="1"/>
  <c r="K114" i="307" s="1"/>
  <c r="AE32" i="291"/>
  <c r="AD32" i="291"/>
  <c r="AD35" i="291" s="1"/>
  <c r="AC32" i="291"/>
  <c r="AB32" i="291"/>
  <c r="AA32" i="291"/>
  <c r="AA35" i="291" s="1"/>
  <c r="BL5" i="291" s="1"/>
  <c r="R114" i="307" s="1"/>
  <c r="Z32" i="291"/>
  <c r="Y32" i="291"/>
  <c r="AJ31" i="291"/>
  <c r="CH5" i="291" s="1"/>
  <c r="AN114" i="307" s="1"/>
  <c r="AI31" i="291"/>
  <c r="AH31" i="291"/>
  <c r="AG31" i="291"/>
  <c r="AF31" i="291"/>
  <c r="AE31" i="291"/>
  <c r="CC5" i="291" s="1"/>
  <c r="AI114" i="307" s="1"/>
  <c r="AD31" i="291"/>
  <c r="CB5" i="291" s="1"/>
  <c r="AH114" i="307" s="1"/>
  <c r="AC31" i="291"/>
  <c r="CA5" i="291" s="1"/>
  <c r="AG114" i="307" s="1"/>
  <c r="AQ30" i="291"/>
  <c r="AQ29" i="291"/>
  <c r="AQ28" i="291"/>
  <c r="AQ27" i="291"/>
  <c r="AQ26" i="291"/>
  <c r="AQ25" i="291"/>
  <c r="AQ24" i="291"/>
  <c r="AQ23" i="291"/>
  <c r="AQ22" i="291"/>
  <c r="AQ21" i="291"/>
  <c r="AQ20" i="291"/>
  <c r="AQ19" i="291"/>
  <c r="AQ18" i="291"/>
  <c r="AQ17" i="291"/>
  <c r="AQ16" i="291"/>
  <c r="AQ15" i="291"/>
  <c r="AQ14" i="291"/>
  <c r="AQ13" i="291"/>
  <c r="AQ12" i="291"/>
  <c r="AQ11" i="291"/>
  <c r="CG5" i="291"/>
  <c r="AM114" i="307" s="1"/>
  <c r="CF5" i="291"/>
  <c r="AL114" i="307" s="1"/>
  <c r="CE5" i="291"/>
  <c r="AK114" i="307" s="1"/>
  <c r="CD5" i="291"/>
  <c r="AJ114" i="307" s="1"/>
  <c r="BX5" i="291"/>
  <c r="AD114" i="307" s="1"/>
  <c r="BW5" i="291"/>
  <c r="AC114" i="307" s="1"/>
  <c r="BN5" i="291"/>
  <c r="T114" i="307" s="1"/>
  <c r="BI5" i="291"/>
  <c r="O114" i="307" s="1"/>
  <c r="BH5" i="291"/>
  <c r="N114" i="307" s="1"/>
  <c r="BG5" i="291"/>
  <c r="M114" i="307" s="1"/>
  <c r="BC5" i="291"/>
  <c r="I114" i="307" s="1"/>
  <c r="BB5" i="291"/>
  <c r="H114" i="307" s="1"/>
  <c r="BA5" i="291"/>
  <c r="G114" i="307" s="1"/>
  <c r="AZ5" i="291"/>
  <c r="F114" i="307" s="1"/>
  <c r="AY5" i="291"/>
  <c r="E114" i="307" s="1"/>
  <c r="AW5" i="291"/>
  <c r="C114" i="307" s="1"/>
  <c r="AV5" i="291"/>
  <c r="B114" i="307" s="1"/>
  <c r="AH35" i="290"/>
  <c r="BQ5" i="290" s="1"/>
  <c r="W113" i="307" s="1"/>
  <c r="AG35" i="290"/>
  <c r="BP5" i="290" s="1"/>
  <c r="V113" i="307" s="1"/>
  <c r="AE35" i="290"/>
  <c r="AD35" i="290"/>
  <c r="AC35" i="290"/>
  <c r="AS34" i="290"/>
  <c r="AQ34" i="290"/>
  <c r="AG33" i="290"/>
  <c r="Y33" i="290"/>
  <c r="AJ32" i="290"/>
  <c r="BI5" i="290" s="1"/>
  <c r="O113" i="307" s="1"/>
  <c r="AI32" i="290"/>
  <c r="AH32" i="290"/>
  <c r="AG32" i="290"/>
  <c r="AF32" i="290"/>
  <c r="AE32" i="290"/>
  <c r="AD32" i="290"/>
  <c r="AC33" i="290" s="1"/>
  <c r="AC32" i="290"/>
  <c r="BB5" i="290" s="1"/>
  <c r="H113" i="307" s="1"/>
  <c r="AB32" i="290"/>
  <c r="AA35" i="290" s="1"/>
  <c r="BL5" i="290" s="1"/>
  <c r="R113" i="307" s="1"/>
  <c r="AA32" i="290"/>
  <c r="Z32" i="290"/>
  <c r="Z35" i="290" s="1"/>
  <c r="BK5" i="290" s="1"/>
  <c r="Q113" i="307" s="1"/>
  <c r="Y32" i="290"/>
  <c r="BZ5" i="290" s="1"/>
  <c r="AF113" i="307" s="1"/>
  <c r="AJ31" i="290"/>
  <c r="CH5" i="290" s="1"/>
  <c r="AN113" i="307" s="1"/>
  <c r="AI31" i="290"/>
  <c r="CG5" i="290" s="1"/>
  <c r="AM113" i="307" s="1"/>
  <c r="AH31" i="290"/>
  <c r="CF5" i="290" s="1"/>
  <c r="AL113" i="307" s="1"/>
  <c r="AG31" i="290"/>
  <c r="CE5" i="290" s="1"/>
  <c r="AK113" i="307" s="1"/>
  <c r="AF31" i="290"/>
  <c r="AE31" i="290"/>
  <c r="AD31" i="290"/>
  <c r="AC31" i="290"/>
  <c r="AQ30" i="290"/>
  <c r="AQ29" i="290"/>
  <c r="AQ28" i="290"/>
  <c r="AQ27" i="290"/>
  <c r="AQ26" i="290"/>
  <c r="AQ25" i="290"/>
  <c r="AQ24" i="290"/>
  <c r="AQ23" i="290"/>
  <c r="AQ22" i="290"/>
  <c r="AQ21" i="290"/>
  <c r="AQ20" i="290"/>
  <c r="AQ19" i="290"/>
  <c r="AQ18" i="290"/>
  <c r="AQ17" i="290"/>
  <c r="AQ16" i="290"/>
  <c r="AQ15" i="290"/>
  <c r="AQ14" i="290"/>
  <c r="AQ13" i="290"/>
  <c r="AQ12" i="290"/>
  <c r="AQ11" i="290"/>
  <c r="CD5" i="290"/>
  <c r="AJ113" i="307" s="1"/>
  <c r="CC5" i="290"/>
  <c r="AI113" i="307" s="1"/>
  <c r="CB5" i="290"/>
  <c r="AH113" i="307" s="1"/>
  <c r="CA5" i="290"/>
  <c r="AG113" i="307" s="1"/>
  <c r="BX5" i="290"/>
  <c r="AD113" i="307" s="1"/>
  <c r="BW5" i="290"/>
  <c r="AC113" i="307" s="1"/>
  <c r="BH5" i="290"/>
  <c r="N113" i="307" s="1"/>
  <c r="BG5" i="290"/>
  <c r="M113" i="307" s="1"/>
  <c r="BF5" i="290"/>
  <c r="L113" i="307" s="1"/>
  <c r="BE5" i="290"/>
  <c r="K113" i="307" s="1"/>
  <c r="BD5" i="290"/>
  <c r="J113" i="307" s="1"/>
  <c r="BC5" i="290"/>
  <c r="I113" i="307" s="1"/>
  <c r="AZ5" i="290"/>
  <c r="F113" i="307" s="1"/>
  <c r="AY5" i="290"/>
  <c r="E113" i="307" s="1"/>
  <c r="AX5" i="290"/>
  <c r="D113" i="307" s="1"/>
  <c r="AW5" i="290"/>
  <c r="C113" i="307" s="1"/>
  <c r="AV5" i="290"/>
  <c r="B113" i="307" s="1"/>
  <c r="AI35" i="289"/>
  <c r="BR5" i="289" s="1"/>
  <c r="X112" i="307" s="1"/>
  <c r="Y35" i="289"/>
  <c r="AJ32" i="289"/>
  <c r="AI32" i="289"/>
  <c r="BH5" i="289" s="1"/>
  <c r="N112" i="307" s="1"/>
  <c r="AH32" i="289"/>
  <c r="AG32" i="289"/>
  <c r="AG35" i="289" s="1"/>
  <c r="AF32" i="289"/>
  <c r="AE32" i="289"/>
  <c r="AE35" i="289" s="1"/>
  <c r="BO5" i="289" s="1"/>
  <c r="U112" i="307" s="1"/>
  <c r="AD32" i="289"/>
  <c r="AD35" i="289" s="1"/>
  <c r="BN5" i="289" s="1"/>
  <c r="T112" i="307" s="1"/>
  <c r="AC32" i="289"/>
  <c r="AC33" i="289" s="1"/>
  <c r="AB32" i="289"/>
  <c r="AA32" i="289"/>
  <c r="Z32" i="289"/>
  <c r="Y32" i="289"/>
  <c r="AQ34" i="289" s="1"/>
  <c r="AJ31" i="289"/>
  <c r="AI31" i="289"/>
  <c r="AH31" i="289"/>
  <c r="AG31" i="289"/>
  <c r="CE5" i="289" s="1"/>
  <c r="AK112" i="307" s="1"/>
  <c r="AF31" i="289"/>
  <c r="CD5" i="289" s="1"/>
  <c r="AJ112" i="307" s="1"/>
  <c r="AE31" i="289"/>
  <c r="CC5" i="289" s="1"/>
  <c r="AI112" i="307" s="1"/>
  <c r="AD31" i="289"/>
  <c r="CB5" i="289" s="1"/>
  <c r="AH112" i="307" s="1"/>
  <c r="AC31" i="289"/>
  <c r="AQ30" i="289"/>
  <c r="AQ29" i="289"/>
  <c r="AQ28" i="289"/>
  <c r="AQ27" i="289"/>
  <c r="AQ26" i="289"/>
  <c r="AQ25" i="289"/>
  <c r="AQ24" i="289"/>
  <c r="AQ23" i="289"/>
  <c r="AQ22" i="289"/>
  <c r="AQ21" i="289"/>
  <c r="AQ20" i="289"/>
  <c r="AQ19" i="289"/>
  <c r="AQ18" i="289"/>
  <c r="AQ17" i="289"/>
  <c r="AQ16" i="289"/>
  <c r="AQ15" i="289"/>
  <c r="AQ14" i="289"/>
  <c r="AQ13" i="289"/>
  <c r="AQ12" i="289"/>
  <c r="AQ11" i="289"/>
  <c r="CH5" i="289"/>
  <c r="AN112" i="307" s="1"/>
  <c r="CG5" i="289"/>
  <c r="AM112" i="307" s="1"/>
  <c r="CF5" i="289"/>
  <c r="AL112" i="307" s="1"/>
  <c r="CA5" i="289"/>
  <c r="AG112" i="307" s="1"/>
  <c r="BW5" i="289"/>
  <c r="AC112" i="307" s="1"/>
  <c r="BJ5" i="289"/>
  <c r="P112" i="307" s="1"/>
  <c r="BI5" i="289"/>
  <c r="O112" i="307" s="1"/>
  <c r="BE5" i="289"/>
  <c r="K112" i="307" s="1"/>
  <c r="BD5" i="289"/>
  <c r="J112" i="307" s="1"/>
  <c r="BC5" i="289"/>
  <c r="I112" i="307" s="1"/>
  <c r="BB5" i="289"/>
  <c r="H112" i="307" s="1"/>
  <c r="BA5" i="289"/>
  <c r="G112" i="307" s="1"/>
  <c r="AZ5" i="289"/>
  <c r="F112" i="307" s="1"/>
  <c r="AW5" i="289"/>
  <c r="C112" i="307" s="1"/>
  <c r="AV5" i="289"/>
  <c r="B112" i="307" s="1"/>
  <c r="AI35" i="288"/>
  <c r="BR5" i="288" s="1"/>
  <c r="X111" i="307" s="1"/>
  <c r="AH35" i="288"/>
  <c r="BQ5" i="288" s="1"/>
  <c r="W111" i="307" s="1"/>
  <c r="AS34" i="288"/>
  <c r="AJ32" i="288"/>
  <c r="AI32" i="288"/>
  <c r="AH32" i="288"/>
  <c r="AG32" i="288"/>
  <c r="AF32" i="288"/>
  <c r="BE5" i="288" s="1"/>
  <c r="K111" i="307" s="1"/>
  <c r="AE32" i="288"/>
  <c r="BD5" i="288" s="1"/>
  <c r="J111" i="307" s="1"/>
  <c r="AD32" i="288"/>
  <c r="AD35" i="288" s="1"/>
  <c r="AC32" i="288"/>
  <c r="AC35" i="288" s="1"/>
  <c r="AB32" i="288"/>
  <c r="AA32" i="288"/>
  <c r="AA35" i="288" s="1"/>
  <c r="BL5" i="288" s="1"/>
  <c r="R111" i="307" s="1"/>
  <c r="Z32" i="288"/>
  <c r="AR35" i="288" s="1"/>
  <c r="Y32" i="288"/>
  <c r="AJ31" i="288"/>
  <c r="CH5" i="288" s="1"/>
  <c r="AN111" i="307" s="1"/>
  <c r="AI31" i="288"/>
  <c r="CG5" i="288" s="1"/>
  <c r="AM111" i="307" s="1"/>
  <c r="AH31" i="288"/>
  <c r="AG31" i="288"/>
  <c r="AF31" i="288"/>
  <c r="AE31" i="288"/>
  <c r="AD31" i="288"/>
  <c r="CB5" i="288" s="1"/>
  <c r="AH111" i="307" s="1"/>
  <c r="AC31" i="288"/>
  <c r="CA5" i="288" s="1"/>
  <c r="AG111" i="307" s="1"/>
  <c r="AQ30" i="288"/>
  <c r="AQ29" i="288"/>
  <c r="AQ28" i="288"/>
  <c r="AQ27" i="288"/>
  <c r="AQ26" i="288"/>
  <c r="AQ25" i="288"/>
  <c r="AQ24" i="288"/>
  <c r="AQ23" i="288"/>
  <c r="AQ22" i="288"/>
  <c r="AQ21" i="288"/>
  <c r="AQ20" i="288"/>
  <c r="AQ19" i="288"/>
  <c r="AQ18" i="288"/>
  <c r="AQ17" i="288"/>
  <c r="AQ16" i="288"/>
  <c r="AQ15" i="288"/>
  <c r="AQ14" i="288"/>
  <c r="AQ13" i="288"/>
  <c r="AQ12" i="288"/>
  <c r="AQ11" i="288"/>
  <c r="CF5" i="288"/>
  <c r="AL111" i="307" s="1"/>
  <c r="CE5" i="288"/>
  <c r="AK111" i="307" s="1"/>
  <c r="CD5" i="288"/>
  <c r="AJ111" i="307" s="1"/>
  <c r="CC5" i="288"/>
  <c r="AI111" i="307" s="1"/>
  <c r="BX5" i="288"/>
  <c r="AD111" i="307" s="1"/>
  <c r="BN5" i="288"/>
  <c r="T111" i="307" s="1"/>
  <c r="BM5" i="288"/>
  <c r="S111" i="307" s="1"/>
  <c r="BI5" i="288"/>
  <c r="O111" i="307" s="1"/>
  <c r="BH5" i="288"/>
  <c r="N111" i="307" s="1"/>
  <c r="BG5" i="288"/>
  <c r="M111" i="307" s="1"/>
  <c r="BB5" i="288"/>
  <c r="H111" i="307" s="1"/>
  <c r="BA5" i="288"/>
  <c r="G111" i="307" s="1"/>
  <c r="AZ5" i="288"/>
  <c r="F111" i="307" s="1"/>
  <c r="AY5" i="288"/>
  <c r="E111" i="307" s="1"/>
  <c r="AW5" i="288"/>
  <c r="C111" i="307" s="1"/>
  <c r="AV5" i="288"/>
  <c r="B111" i="307" s="1"/>
  <c r="AH35" i="287"/>
  <c r="AG35" i="287"/>
  <c r="BP5" i="287" s="1"/>
  <c r="V110" i="307" s="1"/>
  <c r="AD35" i="287"/>
  <c r="Z35" i="287"/>
  <c r="AQ34" i="287"/>
  <c r="AJ32" i="287"/>
  <c r="AI32" i="287"/>
  <c r="AI35" i="287" s="1"/>
  <c r="AH32" i="287"/>
  <c r="AG32" i="287"/>
  <c r="AF32" i="287"/>
  <c r="AE32" i="287"/>
  <c r="AE35" i="287" s="1"/>
  <c r="BO5" i="287" s="1"/>
  <c r="U110" i="307" s="1"/>
  <c r="AD32" i="287"/>
  <c r="BC5" i="287" s="1"/>
  <c r="I110" i="307" s="1"/>
  <c r="AC32" i="287"/>
  <c r="AB32" i="287"/>
  <c r="AA32" i="287"/>
  <c r="BX5" i="287" s="1"/>
  <c r="AD110" i="307" s="1"/>
  <c r="Z32" i="287"/>
  <c r="Y32" i="287"/>
  <c r="Y35" i="287" s="1"/>
  <c r="AJ31" i="287"/>
  <c r="AI31" i="287"/>
  <c r="CG5" i="287" s="1"/>
  <c r="AM110" i="307" s="1"/>
  <c r="AH31" i="287"/>
  <c r="CF5" i="287" s="1"/>
  <c r="AL110" i="307" s="1"/>
  <c r="AG31" i="287"/>
  <c r="CE5" i="287" s="1"/>
  <c r="AK110" i="307" s="1"/>
  <c r="AF31" i="287"/>
  <c r="CD5" i="287" s="1"/>
  <c r="AJ110" i="307" s="1"/>
  <c r="AE31" i="287"/>
  <c r="AD31" i="287"/>
  <c r="AC31" i="287"/>
  <c r="AQ30" i="287"/>
  <c r="AQ29" i="287"/>
  <c r="AQ28" i="287"/>
  <c r="AQ27" i="287"/>
  <c r="AQ26" i="287"/>
  <c r="AQ25" i="287"/>
  <c r="AQ24" i="287"/>
  <c r="AQ23" i="287"/>
  <c r="AQ22" i="287"/>
  <c r="AQ21" i="287"/>
  <c r="AQ20" i="287"/>
  <c r="AQ19" i="287"/>
  <c r="AQ18" i="287"/>
  <c r="AQ17" i="287"/>
  <c r="AQ16" i="287"/>
  <c r="AQ15" i="287"/>
  <c r="AQ14" i="287"/>
  <c r="AQ13" i="287"/>
  <c r="AQ12" i="287"/>
  <c r="AQ11" i="287"/>
  <c r="CH5" i="287"/>
  <c r="AN110" i="307" s="1"/>
  <c r="CC5" i="287"/>
  <c r="AI110" i="307" s="1"/>
  <c r="CB5" i="287"/>
  <c r="AH110" i="307" s="1"/>
  <c r="CA5" i="287"/>
  <c r="AG110" i="307" s="1"/>
  <c r="BY5" i="287"/>
  <c r="AE110" i="307" s="1"/>
  <c r="BW5" i="287"/>
  <c r="AC110" i="307" s="1"/>
  <c r="BR5" i="287"/>
  <c r="X110" i="307" s="1"/>
  <c r="BQ5" i="287"/>
  <c r="W110" i="307" s="1"/>
  <c r="BK5" i="287"/>
  <c r="Q110" i="307" s="1"/>
  <c r="BJ5" i="287"/>
  <c r="P110" i="307" s="1"/>
  <c r="BG5" i="287"/>
  <c r="M110" i="307" s="1"/>
  <c r="BF5" i="287"/>
  <c r="L110" i="307" s="1"/>
  <c r="BE5" i="287"/>
  <c r="K110" i="307" s="1"/>
  <c r="BD5" i="287"/>
  <c r="J110" i="307" s="1"/>
  <c r="AY5" i="287"/>
  <c r="E110" i="307" s="1"/>
  <c r="AX5" i="287"/>
  <c r="D110" i="307" s="1"/>
  <c r="AW5" i="287"/>
  <c r="C110" i="307" s="1"/>
  <c r="AV5" i="287"/>
  <c r="B110" i="307" s="1"/>
  <c r="Z35" i="286"/>
  <c r="BK5" i="286" s="1"/>
  <c r="Q109" i="307" s="1"/>
  <c r="Y35" i="286"/>
  <c r="AJ32" i="286"/>
  <c r="AI32" i="286"/>
  <c r="AH32" i="286"/>
  <c r="AH35" i="286" s="1"/>
  <c r="BQ5" i="286" s="1"/>
  <c r="W109" i="307" s="1"/>
  <c r="AG32" i="286"/>
  <c r="AF32" i="286"/>
  <c r="BE5" i="286" s="1"/>
  <c r="K109" i="307" s="1"/>
  <c r="AE32" i="286"/>
  <c r="AE35" i="286" s="1"/>
  <c r="AD32" i="286"/>
  <c r="AD35" i="286" s="1"/>
  <c r="BN5" i="286" s="1"/>
  <c r="T109" i="307" s="1"/>
  <c r="AC32" i="286"/>
  <c r="AC33" i="286" s="1"/>
  <c r="AB32" i="286"/>
  <c r="AA32" i="286"/>
  <c r="Z32" i="286"/>
  <c r="Y32" i="286"/>
  <c r="BY5" i="286" s="1"/>
  <c r="AE109" i="307" s="1"/>
  <c r="AJ31" i="286"/>
  <c r="AI31" i="286"/>
  <c r="AH31" i="286"/>
  <c r="AG31" i="286"/>
  <c r="AF31" i="286"/>
  <c r="CD5" i="286" s="1"/>
  <c r="AJ109" i="307" s="1"/>
  <c r="AE31" i="286"/>
  <c r="CC5" i="286" s="1"/>
  <c r="AI109" i="307" s="1"/>
  <c r="AD31" i="286"/>
  <c r="CB5" i="286" s="1"/>
  <c r="AH109" i="307" s="1"/>
  <c r="AC31" i="286"/>
  <c r="CA5" i="286" s="1"/>
  <c r="AG109" i="307" s="1"/>
  <c r="AQ30" i="286"/>
  <c r="AQ29" i="286"/>
  <c r="AQ28" i="286"/>
  <c r="AQ27" i="286"/>
  <c r="AQ26" i="286"/>
  <c r="AQ25" i="286"/>
  <c r="AQ24" i="286"/>
  <c r="AQ23" i="286"/>
  <c r="AQ22" i="286"/>
  <c r="AQ21" i="286"/>
  <c r="AQ20" i="286"/>
  <c r="AQ19" i="286"/>
  <c r="AQ18" i="286"/>
  <c r="AQ17" i="286"/>
  <c r="AQ16" i="286"/>
  <c r="AQ15" i="286"/>
  <c r="AQ14" i="286"/>
  <c r="AQ13" i="286"/>
  <c r="AQ12" i="286"/>
  <c r="AQ11" i="286"/>
  <c r="CH5" i="286"/>
  <c r="AN109" i="307" s="1"/>
  <c r="CG5" i="286"/>
  <c r="AM109" i="307" s="1"/>
  <c r="CF5" i="286"/>
  <c r="AL109" i="307" s="1"/>
  <c r="CE5" i="286"/>
  <c r="AK109" i="307" s="1"/>
  <c r="BW5" i="286"/>
  <c r="AC109" i="307" s="1"/>
  <c r="BO5" i="286"/>
  <c r="U109" i="307" s="1"/>
  <c r="BI5" i="286"/>
  <c r="O109" i="307" s="1"/>
  <c r="BD5" i="286"/>
  <c r="J109" i="307" s="1"/>
  <c r="BC5" i="286"/>
  <c r="I109" i="307" s="1"/>
  <c r="BB5" i="286"/>
  <c r="H109" i="307" s="1"/>
  <c r="BA5" i="286"/>
  <c r="G109" i="307" s="1"/>
  <c r="AZ5" i="286"/>
  <c r="F109" i="307" s="1"/>
  <c r="AY5" i="286"/>
  <c r="E109" i="307" s="1"/>
  <c r="AW5" i="286"/>
  <c r="C109" i="307" s="1"/>
  <c r="AV5" i="286"/>
  <c r="B109" i="307" s="1"/>
  <c r="AG36" i="285"/>
  <c r="AI35" i="285"/>
  <c r="BR5" i="285" s="1"/>
  <c r="X108" i="307" s="1"/>
  <c r="AH35" i="285"/>
  <c r="BQ5" i="285" s="1"/>
  <c r="W108" i="307" s="1"/>
  <c r="AG35" i="285"/>
  <c r="BP5" i="285" s="1"/>
  <c r="V108" i="307" s="1"/>
  <c r="AS34" i="285"/>
  <c r="AQ34" i="285"/>
  <c r="AG33" i="285"/>
  <c r="AC33" i="285"/>
  <c r="AJ32" i="285"/>
  <c r="AI32" i="285"/>
  <c r="AH32" i="285"/>
  <c r="AG32" i="285"/>
  <c r="AF32" i="285"/>
  <c r="AE32" i="285"/>
  <c r="AE35" i="285" s="1"/>
  <c r="BO5" i="285" s="1"/>
  <c r="U108" i="307" s="1"/>
  <c r="AD32" i="285"/>
  <c r="AC32" i="285"/>
  <c r="AC35" i="285" s="1"/>
  <c r="AB32" i="285"/>
  <c r="AA32" i="285"/>
  <c r="AA35" i="285" s="1"/>
  <c r="BL5" i="285" s="1"/>
  <c r="R108" i="307" s="1"/>
  <c r="Z32" i="285"/>
  <c r="Y32" i="285"/>
  <c r="Y33" i="285" s="1"/>
  <c r="AJ31" i="285"/>
  <c r="CH5" i="285" s="1"/>
  <c r="AN108" i="307" s="1"/>
  <c r="AI31" i="285"/>
  <c r="CG5" i="285" s="1"/>
  <c r="AM108" i="307" s="1"/>
  <c r="AH31" i="285"/>
  <c r="CF5" i="285" s="1"/>
  <c r="AL108" i="307" s="1"/>
  <c r="AG31" i="285"/>
  <c r="AF31" i="285"/>
  <c r="AE31" i="285"/>
  <c r="AD31" i="285"/>
  <c r="AC31" i="285"/>
  <c r="CA5" i="285" s="1"/>
  <c r="AG108" i="307" s="1"/>
  <c r="AQ30" i="285"/>
  <c r="AQ29" i="285"/>
  <c r="AQ28" i="285"/>
  <c r="AQ27" i="285"/>
  <c r="AQ26" i="285"/>
  <c r="AQ25" i="285"/>
  <c r="AQ24" i="285"/>
  <c r="AQ23" i="285"/>
  <c r="AQ22" i="285"/>
  <c r="AQ21" i="285"/>
  <c r="AQ20" i="285"/>
  <c r="AQ19" i="285"/>
  <c r="AQ18" i="285"/>
  <c r="AQ17" i="285"/>
  <c r="AQ16" i="285"/>
  <c r="AQ15" i="285"/>
  <c r="AQ14" i="285"/>
  <c r="AQ13" i="285"/>
  <c r="AQ12" i="285"/>
  <c r="AQ11" i="285"/>
  <c r="CE5" i="285"/>
  <c r="AK108" i="307" s="1"/>
  <c r="CD5" i="285"/>
  <c r="AJ108" i="307" s="1"/>
  <c r="CC5" i="285"/>
  <c r="AI108" i="307" s="1"/>
  <c r="CB5" i="285"/>
  <c r="AH108" i="307" s="1"/>
  <c r="BX5" i="285"/>
  <c r="AD108" i="307" s="1"/>
  <c r="BW5" i="285"/>
  <c r="AC108" i="307" s="1"/>
  <c r="BU5" i="285"/>
  <c r="AA108" i="307" s="1"/>
  <c r="BI5" i="285"/>
  <c r="O108" i="307" s="1"/>
  <c r="BH5" i="285"/>
  <c r="N108" i="307" s="1"/>
  <c r="BG5" i="285"/>
  <c r="M108" i="307" s="1"/>
  <c r="BF5" i="285"/>
  <c r="L108" i="307" s="1"/>
  <c r="BE5" i="285"/>
  <c r="K108" i="307" s="1"/>
  <c r="BD5" i="285"/>
  <c r="J108" i="307" s="1"/>
  <c r="BA5" i="285"/>
  <c r="G108" i="307" s="1"/>
  <c r="AZ5" i="285"/>
  <c r="F108" i="307" s="1"/>
  <c r="AY5" i="285"/>
  <c r="E108" i="307" s="1"/>
  <c r="AX5" i="285"/>
  <c r="D108" i="307" s="1"/>
  <c r="AW5" i="285"/>
  <c r="C108" i="307" s="1"/>
  <c r="AV5" i="285"/>
  <c r="B108" i="307" s="1"/>
  <c r="AG35" i="284"/>
  <c r="Z35" i="284"/>
  <c r="Y35" i="284"/>
  <c r="Y33" i="284"/>
  <c r="AJ32" i="284"/>
  <c r="AI32" i="284"/>
  <c r="AH32" i="284"/>
  <c r="AH35" i="284" s="1"/>
  <c r="AG32" i="284"/>
  <c r="AF32" i="284"/>
  <c r="AE32" i="284"/>
  <c r="AE35" i="284" s="1"/>
  <c r="BO5" i="284" s="1"/>
  <c r="U107" i="307" s="1"/>
  <c r="AD32" i="284"/>
  <c r="AD35" i="284" s="1"/>
  <c r="AC32" i="284"/>
  <c r="AB32" i="284"/>
  <c r="AA35" i="284" s="1"/>
  <c r="BL5" i="284" s="1"/>
  <c r="R107" i="307" s="1"/>
  <c r="AA32" i="284"/>
  <c r="Z32" i="284"/>
  <c r="AY5" i="284" s="1"/>
  <c r="E107" i="307" s="1"/>
  <c r="Y32" i="284"/>
  <c r="AJ31" i="284"/>
  <c r="AI31" i="284"/>
  <c r="AH31" i="284"/>
  <c r="CF5" i="284" s="1"/>
  <c r="AL107" i="307" s="1"/>
  <c r="AG31" i="284"/>
  <c r="CE5" i="284" s="1"/>
  <c r="AK107" i="307" s="1"/>
  <c r="AF31" i="284"/>
  <c r="CD5" i="284" s="1"/>
  <c r="AJ107" i="307" s="1"/>
  <c r="AE31" i="284"/>
  <c r="CC5" i="284" s="1"/>
  <c r="AI107" i="307" s="1"/>
  <c r="AD31" i="284"/>
  <c r="AC31" i="284"/>
  <c r="AQ30" i="284"/>
  <c r="AQ29" i="284"/>
  <c r="AQ28" i="284"/>
  <c r="AQ27" i="284"/>
  <c r="AQ26" i="284"/>
  <c r="AQ25" i="284"/>
  <c r="AQ24" i="284"/>
  <c r="AQ23" i="284"/>
  <c r="AQ22" i="284"/>
  <c r="AQ21" i="284"/>
  <c r="AQ20" i="284"/>
  <c r="AQ19" i="284"/>
  <c r="AQ18" i="284"/>
  <c r="AQ17" i="284"/>
  <c r="AQ16" i="284"/>
  <c r="AQ15" i="284"/>
  <c r="AQ14" i="284"/>
  <c r="AQ13" i="284"/>
  <c r="AQ12" i="284"/>
  <c r="AQ11" i="284"/>
  <c r="CH5" i="284"/>
  <c r="AN107" i="307" s="1"/>
  <c r="CG5" i="284"/>
  <c r="AM107" i="307" s="1"/>
  <c r="CB5" i="284"/>
  <c r="AH107" i="307" s="1"/>
  <c r="CA5" i="284"/>
  <c r="AG107" i="307" s="1"/>
  <c r="BY5" i="284"/>
  <c r="AE107" i="307" s="1"/>
  <c r="BW5" i="284"/>
  <c r="AC107" i="307" s="1"/>
  <c r="BQ5" i="284"/>
  <c r="W107" i="307" s="1"/>
  <c r="BP5" i="284"/>
  <c r="V107" i="307" s="1"/>
  <c r="BJ5" i="284"/>
  <c r="P107" i="307" s="1"/>
  <c r="BI5" i="284"/>
  <c r="O107" i="307" s="1"/>
  <c r="BF5" i="284"/>
  <c r="L107" i="307" s="1"/>
  <c r="BE5" i="284"/>
  <c r="K107" i="307" s="1"/>
  <c r="BD5" i="284"/>
  <c r="J107" i="307" s="1"/>
  <c r="BC5" i="284"/>
  <c r="I107" i="307" s="1"/>
  <c r="BA5" i="284"/>
  <c r="G107" i="307" s="1"/>
  <c r="AX5" i="284"/>
  <c r="D107" i="307" s="1"/>
  <c r="AW5" i="284"/>
  <c r="C107" i="307" s="1"/>
  <c r="AV5" i="284"/>
  <c r="B107" i="307" s="1"/>
  <c r="AI35" i="283"/>
  <c r="BR5" i="283" s="1"/>
  <c r="X106" i="307" s="1"/>
  <c r="AH35" i="283"/>
  <c r="BQ5" i="283" s="1"/>
  <c r="W106" i="307" s="1"/>
  <c r="Y35" i="283"/>
  <c r="AS34" i="283"/>
  <c r="AS35" i="283" s="1"/>
  <c r="AQ34" i="283"/>
  <c r="AJ32" i="283"/>
  <c r="AI32" i="283"/>
  <c r="AH32" i="283"/>
  <c r="AG32" i="283"/>
  <c r="AG33" i="283" s="1"/>
  <c r="AF32" i="283"/>
  <c r="BE5" i="283" s="1"/>
  <c r="K106" i="307" s="1"/>
  <c r="AE32" i="283"/>
  <c r="AE35" i="283" s="1"/>
  <c r="BO5" i="283" s="1"/>
  <c r="U106" i="307" s="1"/>
  <c r="AD32" i="283"/>
  <c r="AD35" i="283" s="1"/>
  <c r="BN5" i="283" s="1"/>
  <c r="T106" i="307" s="1"/>
  <c r="AC32" i="283"/>
  <c r="AC33" i="283" s="1"/>
  <c r="AB32" i="283"/>
  <c r="AA32" i="283"/>
  <c r="AA35" i="283" s="1"/>
  <c r="BL5" i="283" s="1"/>
  <c r="R106" i="307" s="1"/>
  <c r="Z32" i="283"/>
  <c r="Y32" i="283"/>
  <c r="AJ31" i="283"/>
  <c r="CH5" i="283" s="1"/>
  <c r="AN106" i="307" s="1"/>
  <c r="AI31" i="283"/>
  <c r="AH31" i="283"/>
  <c r="AG31" i="283"/>
  <c r="AF31" i="283"/>
  <c r="AE31" i="283"/>
  <c r="CC5" i="283" s="1"/>
  <c r="AI106" i="307" s="1"/>
  <c r="AD31" i="283"/>
  <c r="CB5" i="283" s="1"/>
  <c r="AH106" i="307" s="1"/>
  <c r="AC31" i="283"/>
  <c r="CA5" i="283" s="1"/>
  <c r="AG106" i="307" s="1"/>
  <c r="AQ30" i="283"/>
  <c r="AQ29" i="283"/>
  <c r="AQ28" i="283"/>
  <c r="AQ27" i="283"/>
  <c r="AQ26" i="283"/>
  <c r="AQ25" i="283"/>
  <c r="AQ24" i="283"/>
  <c r="AQ23" i="283"/>
  <c r="AQ22" i="283"/>
  <c r="AQ21" i="283"/>
  <c r="AQ20" i="283"/>
  <c r="AQ19" i="283"/>
  <c r="AQ18" i="283"/>
  <c r="AQ17" i="283"/>
  <c r="AQ16" i="283"/>
  <c r="AQ15" i="283"/>
  <c r="AQ14" i="283"/>
  <c r="AQ13" i="283"/>
  <c r="AQ12" i="283"/>
  <c r="AQ11" i="283"/>
  <c r="CG5" i="283"/>
  <c r="AM106" i="307" s="1"/>
  <c r="CF5" i="283"/>
  <c r="AL106" i="307" s="1"/>
  <c r="CE5" i="283"/>
  <c r="AK106" i="307" s="1"/>
  <c r="CD5" i="283"/>
  <c r="AJ106" i="307" s="1"/>
  <c r="BX5" i="283"/>
  <c r="AD106" i="307" s="1"/>
  <c r="BW5" i="283"/>
  <c r="AC106" i="307" s="1"/>
  <c r="BI5" i="283"/>
  <c r="O106" i="307" s="1"/>
  <c r="BH5" i="283"/>
  <c r="N106" i="307" s="1"/>
  <c r="BG5" i="283"/>
  <c r="M106" i="307" s="1"/>
  <c r="BF5" i="283"/>
  <c r="L106" i="307" s="1"/>
  <c r="BC5" i="283"/>
  <c r="I106" i="307" s="1"/>
  <c r="BB5" i="283"/>
  <c r="H106" i="307" s="1"/>
  <c r="BA5" i="283"/>
  <c r="G106" i="307" s="1"/>
  <c r="AZ5" i="283"/>
  <c r="F106" i="307" s="1"/>
  <c r="AY5" i="283"/>
  <c r="E106" i="307" s="1"/>
  <c r="AX5" i="283"/>
  <c r="D106" i="307" s="1"/>
  <c r="AW5" i="283"/>
  <c r="C106" i="307" s="1"/>
  <c r="AV5" i="283"/>
  <c r="B106" i="307" s="1"/>
  <c r="AH35" i="282"/>
  <c r="BQ5" i="282" s="1"/>
  <c r="W105" i="307" s="1"/>
  <c r="AG35" i="282"/>
  <c r="BP5" i="282" s="1"/>
  <c r="V105" i="307" s="1"/>
  <c r="AE35" i="282"/>
  <c r="BO5" i="282" s="1"/>
  <c r="U105" i="307" s="1"/>
  <c r="AD35" i="282"/>
  <c r="AC35" i="282"/>
  <c r="BM5" i="282" s="1"/>
  <c r="S105" i="307" s="1"/>
  <c r="AS34" i="282"/>
  <c r="AQ34" i="282"/>
  <c r="AG33" i="282"/>
  <c r="Y33" i="282"/>
  <c r="AJ32" i="282"/>
  <c r="BI5" i="282" s="1"/>
  <c r="O105" i="307" s="1"/>
  <c r="AI32" i="282"/>
  <c r="AH32" i="282"/>
  <c r="AG32" i="282"/>
  <c r="AF32" i="282"/>
  <c r="AE32" i="282"/>
  <c r="AD32" i="282"/>
  <c r="AC33" i="282" s="1"/>
  <c r="AC32" i="282"/>
  <c r="BB5" i="282" s="1"/>
  <c r="H105" i="307" s="1"/>
  <c r="AB32" i="282"/>
  <c r="AA35" i="282" s="1"/>
  <c r="AA32" i="282"/>
  <c r="Z32" i="282"/>
  <c r="Z35" i="282" s="1"/>
  <c r="Y32" i="282"/>
  <c r="BZ5" i="282" s="1"/>
  <c r="AF105" i="307" s="1"/>
  <c r="AJ31" i="282"/>
  <c r="CH5" i="282" s="1"/>
  <c r="AN105" i="307" s="1"/>
  <c r="AI31" i="282"/>
  <c r="CG5" i="282" s="1"/>
  <c r="AM105" i="307" s="1"/>
  <c r="AH31" i="282"/>
  <c r="CF5" i="282" s="1"/>
  <c r="AL105" i="307" s="1"/>
  <c r="AG31" i="282"/>
  <c r="CE5" i="282" s="1"/>
  <c r="AK105" i="307" s="1"/>
  <c r="AF31" i="282"/>
  <c r="AE31" i="282"/>
  <c r="AD31" i="282"/>
  <c r="AC31" i="282"/>
  <c r="AQ30" i="282"/>
  <c r="AQ29" i="282"/>
  <c r="AQ28" i="282"/>
  <c r="AQ27" i="282"/>
  <c r="AQ26" i="282"/>
  <c r="AQ25" i="282"/>
  <c r="AQ24" i="282"/>
  <c r="AQ23" i="282"/>
  <c r="AQ22" i="282"/>
  <c r="AQ21" i="282"/>
  <c r="AQ20" i="282"/>
  <c r="AQ19" i="282"/>
  <c r="AQ18" i="282"/>
  <c r="AQ17" i="282"/>
  <c r="AQ16" i="282"/>
  <c r="AQ15" i="282"/>
  <c r="AQ14" i="282"/>
  <c r="AQ13" i="282"/>
  <c r="AQ12" i="282"/>
  <c r="AQ11" i="282"/>
  <c r="CD5" i="282"/>
  <c r="AJ105" i="307" s="1"/>
  <c r="CC5" i="282"/>
  <c r="AI105" i="307" s="1"/>
  <c r="CB5" i="282"/>
  <c r="AH105" i="307" s="1"/>
  <c r="CA5" i="282"/>
  <c r="AG105" i="307" s="1"/>
  <c r="BX5" i="282"/>
  <c r="AD105" i="307" s="1"/>
  <c r="BW5" i="282"/>
  <c r="AC105" i="307" s="1"/>
  <c r="BL5" i="282"/>
  <c r="R105" i="307" s="1"/>
  <c r="BK5" i="282"/>
  <c r="Q105" i="307" s="1"/>
  <c r="BH5" i="282"/>
  <c r="N105" i="307" s="1"/>
  <c r="BG5" i="282"/>
  <c r="M105" i="307" s="1"/>
  <c r="BF5" i="282"/>
  <c r="L105" i="307" s="1"/>
  <c r="BE5" i="282"/>
  <c r="K105" i="307" s="1"/>
  <c r="BD5" i="282"/>
  <c r="J105" i="307" s="1"/>
  <c r="BC5" i="282"/>
  <c r="I105" i="307" s="1"/>
  <c r="AZ5" i="282"/>
  <c r="F105" i="307" s="1"/>
  <c r="AY5" i="282"/>
  <c r="E105" i="307" s="1"/>
  <c r="AX5" i="282"/>
  <c r="D105" i="307" s="1"/>
  <c r="AW5" i="282"/>
  <c r="C105" i="307" s="1"/>
  <c r="AV5" i="282"/>
  <c r="B105" i="307" s="1"/>
  <c r="AI35" i="281"/>
  <c r="BR5" i="281" s="1"/>
  <c r="X104" i="307" s="1"/>
  <c r="AA35" i="281"/>
  <c r="BL5" i="281" s="1"/>
  <c r="R104" i="307" s="1"/>
  <c r="Z35" i="281"/>
  <c r="BK5" i="281" s="1"/>
  <c r="Q104" i="307" s="1"/>
  <c r="Y35" i="281"/>
  <c r="AJ32" i="281"/>
  <c r="AI32" i="281"/>
  <c r="AH32" i="281"/>
  <c r="AG32" i="281"/>
  <c r="AG35" i="281" s="1"/>
  <c r="AF32" i="281"/>
  <c r="AE32" i="281"/>
  <c r="AE35" i="281" s="1"/>
  <c r="BO5" i="281" s="1"/>
  <c r="U104" i="307" s="1"/>
  <c r="AD32" i="281"/>
  <c r="AD35" i="281" s="1"/>
  <c r="BN5" i="281" s="1"/>
  <c r="T104" i="307" s="1"/>
  <c r="AC32" i="281"/>
  <c r="AC33" i="281" s="1"/>
  <c r="AB32" i="281"/>
  <c r="AA32" i="281"/>
  <c r="Z32" i="281"/>
  <c r="Y32" i="281"/>
  <c r="AJ31" i="281"/>
  <c r="AI31" i="281"/>
  <c r="AH31" i="281"/>
  <c r="AG31" i="281"/>
  <c r="CE5" i="281" s="1"/>
  <c r="AK104" i="307" s="1"/>
  <c r="AF31" i="281"/>
  <c r="CD5" i="281" s="1"/>
  <c r="AJ104" i="307" s="1"/>
  <c r="AE31" i="281"/>
  <c r="CC5" i="281" s="1"/>
  <c r="AI104" i="307" s="1"/>
  <c r="AD31" i="281"/>
  <c r="CB5" i="281" s="1"/>
  <c r="AH104" i="307" s="1"/>
  <c r="AC31" i="281"/>
  <c r="AQ30" i="281"/>
  <c r="AQ29" i="281"/>
  <c r="AQ28" i="281"/>
  <c r="AQ27" i="281"/>
  <c r="AQ26" i="281"/>
  <c r="AQ25" i="281"/>
  <c r="AQ24" i="281"/>
  <c r="AQ23" i="281"/>
  <c r="AQ22" i="281"/>
  <c r="AQ21" i="281"/>
  <c r="AQ20" i="281"/>
  <c r="AQ19" i="281"/>
  <c r="AQ18" i="281"/>
  <c r="AQ17" i="281"/>
  <c r="AQ16" i="281"/>
  <c r="AQ15" i="281"/>
  <c r="AQ14" i="281"/>
  <c r="AQ13" i="281"/>
  <c r="AQ12" i="281"/>
  <c r="AQ11" i="281"/>
  <c r="CH5" i="281"/>
  <c r="AN104" i="307" s="1"/>
  <c r="CG5" i="281"/>
  <c r="AM104" i="307" s="1"/>
  <c r="CF5" i="281"/>
  <c r="AL104" i="307" s="1"/>
  <c r="CA5" i="281"/>
  <c r="AG104" i="307" s="1"/>
  <c r="BZ5" i="281"/>
  <c r="AF104" i="307" s="1"/>
  <c r="BY5" i="281"/>
  <c r="AE104" i="307" s="1"/>
  <c r="BX5" i="281"/>
  <c r="AD104" i="307" s="1"/>
  <c r="BW5" i="281"/>
  <c r="AC104" i="307" s="1"/>
  <c r="BP5" i="281"/>
  <c r="V104" i="307" s="1"/>
  <c r="BJ5" i="281"/>
  <c r="P104" i="307" s="1"/>
  <c r="BI5" i="281"/>
  <c r="O104" i="307" s="1"/>
  <c r="BH5" i="281"/>
  <c r="N104" i="307" s="1"/>
  <c r="BE5" i="281"/>
  <c r="K104" i="307" s="1"/>
  <c r="BD5" i="281"/>
  <c r="J104" i="307" s="1"/>
  <c r="BC5" i="281"/>
  <c r="I104" i="307" s="1"/>
  <c r="BB5" i="281"/>
  <c r="H104" i="307" s="1"/>
  <c r="BA5" i="281"/>
  <c r="G104" i="307" s="1"/>
  <c r="AZ5" i="281"/>
  <c r="F104" i="307" s="1"/>
  <c r="AW5" i="281"/>
  <c r="C104" i="307" s="1"/>
  <c r="AV5" i="281"/>
  <c r="B104" i="307" s="1"/>
  <c r="AI35" i="280"/>
  <c r="BR5" i="280" s="1"/>
  <c r="X103" i="307" s="1"/>
  <c r="AH35" i="280"/>
  <c r="BQ5" i="280" s="1"/>
  <c r="W103" i="307" s="1"/>
  <c r="AS34" i="280"/>
  <c r="AQ34" i="280"/>
  <c r="AJ32" i="280"/>
  <c r="AI32" i="280"/>
  <c r="AH32" i="280"/>
  <c r="AG32" i="280"/>
  <c r="AG33" i="280" s="1"/>
  <c r="AF32" i="280"/>
  <c r="BE5" i="280" s="1"/>
  <c r="K103" i="307" s="1"/>
  <c r="AE32" i="280"/>
  <c r="BD5" i="280" s="1"/>
  <c r="J103" i="307" s="1"/>
  <c r="AD32" i="280"/>
  <c r="AD35" i="280" s="1"/>
  <c r="AC32" i="280"/>
  <c r="AC35" i="280" s="1"/>
  <c r="AB32" i="280"/>
  <c r="AA32" i="280"/>
  <c r="AA35" i="280" s="1"/>
  <c r="BL5" i="280" s="1"/>
  <c r="R103" i="307" s="1"/>
  <c r="Z32" i="280"/>
  <c r="Y32" i="280"/>
  <c r="AJ31" i="280"/>
  <c r="CH5" i="280" s="1"/>
  <c r="AN103" i="307" s="1"/>
  <c r="AI31" i="280"/>
  <c r="CG5" i="280" s="1"/>
  <c r="AM103" i="307" s="1"/>
  <c r="AH31" i="280"/>
  <c r="AG31" i="280"/>
  <c r="AF31" i="280"/>
  <c r="AE31" i="280"/>
  <c r="AD31" i="280"/>
  <c r="CB5" i="280" s="1"/>
  <c r="AH103" i="307" s="1"/>
  <c r="AC31" i="280"/>
  <c r="CA5" i="280" s="1"/>
  <c r="AG103" i="307" s="1"/>
  <c r="AQ30" i="280"/>
  <c r="AQ29" i="280"/>
  <c r="AQ28" i="280"/>
  <c r="AQ27" i="280"/>
  <c r="AQ26" i="280"/>
  <c r="AQ25" i="280"/>
  <c r="AQ24" i="280"/>
  <c r="AQ23" i="280"/>
  <c r="AQ22" i="280"/>
  <c r="AQ21" i="280"/>
  <c r="AQ20" i="280"/>
  <c r="AQ19" i="280"/>
  <c r="AQ18" i="280"/>
  <c r="AQ17" i="280"/>
  <c r="AQ16" i="280"/>
  <c r="AQ15" i="280"/>
  <c r="AQ14" i="280"/>
  <c r="AQ13" i="280"/>
  <c r="AQ12" i="280"/>
  <c r="AQ11" i="280"/>
  <c r="CF5" i="280"/>
  <c r="AL103" i="307" s="1"/>
  <c r="CE5" i="280"/>
  <c r="AK103" i="307" s="1"/>
  <c r="CD5" i="280"/>
  <c r="AJ103" i="307" s="1"/>
  <c r="CC5" i="280"/>
  <c r="AI103" i="307" s="1"/>
  <c r="BX5" i="280"/>
  <c r="AD103" i="307" s="1"/>
  <c r="BW5" i="280"/>
  <c r="AC103" i="307" s="1"/>
  <c r="BM5" i="280"/>
  <c r="S103" i="307" s="1"/>
  <c r="BI5" i="280"/>
  <c r="O103" i="307" s="1"/>
  <c r="BH5" i="280"/>
  <c r="N103" i="307" s="1"/>
  <c r="BG5" i="280"/>
  <c r="M103" i="307" s="1"/>
  <c r="BB5" i="280"/>
  <c r="H103" i="307" s="1"/>
  <c r="BA5" i="280"/>
  <c r="G103" i="307" s="1"/>
  <c r="AZ5" i="280"/>
  <c r="F103" i="307" s="1"/>
  <c r="AY5" i="280"/>
  <c r="E103" i="307" s="1"/>
  <c r="AX5" i="280"/>
  <c r="D103" i="307" s="1"/>
  <c r="AW5" i="280"/>
  <c r="C103" i="307" s="1"/>
  <c r="AV5" i="280"/>
  <c r="B103" i="307" s="1"/>
  <c r="AH35" i="279"/>
  <c r="AG35" i="279"/>
  <c r="BP5" i="279" s="1"/>
  <c r="V102" i="307" s="1"/>
  <c r="Z35" i="279"/>
  <c r="AQ34" i="279"/>
  <c r="AG33" i="279"/>
  <c r="Y33" i="279"/>
  <c r="AJ32" i="279"/>
  <c r="BI5" i="279" s="1"/>
  <c r="O102" i="307" s="1"/>
  <c r="AI32" i="279"/>
  <c r="AI35" i="279" s="1"/>
  <c r="BR5" i="279" s="1"/>
  <c r="X102" i="307" s="1"/>
  <c r="AH32" i="279"/>
  <c r="AG32" i="279"/>
  <c r="AF32" i="279"/>
  <c r="AE32" i="279"/>
  <c r="BD5" i="279" s="1"/>
  <c r="J102" i="307" s="1"/>
  <c r="AD32" i="279"/>
  <c r="AC32" i="279"/>
  <c r="AC35" i="279" s="1"/>
  <c r="AB32" i="279"/>
  <c r="BA5" i="279" s="1"/>
  <c r="G102" i="307" s="1"/>
  <c r="AA32" i="279"/>
  <c r="BX5" i="279" s="1"/>
  <c r="AD102" i="307" s="1"/>
  <c r="Z32" i="279"/>
  <c r="Y32" i="279"/>
  <c r="Y35" i="279" s="1"/>
  <c r="AJ31" i="279"/>
  <c r="AI31" i="279"/>
  <c r="CG5" i="279" s="1"/>
  <c r="AM102" i="307" s="1"/>
  <c r="AH31" i="279"/>
  <c r="CF5" i="279" s="1"/>
  <c r="AL102" i="307" s="1"/>
  <c r="AG31" i="279"/>
  <c r="CE5" i="279" s="1"/>
  <c r="AK102" i="307" s="1"/>
  <c r="AF31" i="279"/>
  <c r="CD5" i="279" s="1"/>
  <c r="AJ102" i="307" s="1"/>
  <c r="AE31" i="279"/>
  <c r="AD31" i="279"/>
  <c r="AC31" i="279"/>
  <c r="AQ30" i="279"/>
  <c r="AQ29" i="279"/>
  <c r="AQ28" i="279"/>
  <c r="AQ27" i="279"/>
  <c r="AQ26" i="279"/>
  <c r="AQ25" i="279"/>
  <c r="AQ24" i="279"/>
  <c r="AQ23" i="279"/>
  <c r="AQ22" i="279"/>
  <c r="AQ21" i="279"/>
  <c r="AQ20" i="279"/>
  <c r="AQ19" i="279"/>
  <c r="AQ18" i="279"/>
  <c r="AQ17" i="279"/>
  <c r="AQ16" i="279"/>
  <c r="AQ15" i="279"/>
  <c r="AQ14" i="279"/>
  <c r="AQ13" i="279"/>
  <c r="AQ12" i="279"/>
  <c r="AQ11" i="279"/>
  <c r="CH5" i="279"/>
  <c r="AN102" i="307" s="1"/>
  <c r="CC5" i="279"/>
  <c r="AI102" i="307" s="1"/>
  <c r="CB5" i="279"/>
  <c r="AH102" i="307" s="1"/>
  <c r="CA5" i="279"/>
  <c r="AG102" i="307" s="1"/>
  <c r="BZ5" i="279"/>
  <c r="AF102" i="307" s="1"/>
  <c r="BY5" i="279"/>
  <c r="AE102" i="307" s="1"/>
  <c r="BW5" i="279"/>
  <c r="AC102" i="307" s="1"/>
  <c r="BQ5" i="279"/>
  <c r="W102" i="307" s="1"/>
  <c r="BK5" i="279"/>
  <c r="Q102" i="307" s="1"/>
  <c r="BJ5" i="279"/>
  <c r="P102" i="307" s="1"/>
  <c r="BG5" i="279"/>
  <c r="M102" i="307" s="1"/>
  <c r="BF5" i="279"/>
  <c r="L102" i="307" s="1"/>
  <c r="BE5" i="279"/>
  <c r="K102" i="307" s="1"/>
  <c r="BB5" i="279"/>
  <c r="H102" i="307" s="1"/>
  <c r="AY5" i="279"/>
  <c r="E102" i="307" s="1"/>
  <c r="AX5" i="279"/>
  <c r="D102" i="307" s="1"/>
  <c r="AW5" i="279"/>
  <c r="C102" i="307" s="1"/>
  <c r="AV5" i="279"/>
  <c r="B102" i="307" s="1"/>
  <c r="AI35" i="278"/>
  <c r="BR5" i="278" s="1"/>
  <c r="X101" i="307" s="1"/>
  <c r="AH35" i="278"/>
  <c r="AJ32" i="278"/>
  <c r="AI32" i="278"/>
  <c r="BH5" i="278" s="1"/>
  <c r="N101" i="307" s="1"/>
  <c r="AH32" i="278"/>
  <c r="BG5" i="278" s="1"/>
  <c r="M101" i="307" s="1"/>
  <c r="AG32" i="278"/>
  <c r="AF32" i="278"/>
  <c r="BE5" i="278" s="1"/>
  <c r="K101" i="307" s="1"/>
  <c r="AE32" i="278"/>
  <c r="AE35" i="278" s="1"/>
  <c r="AD32" i="278"/>
  <c r="AD35" i="278" s="1"/>
  <c r="BN5" i="278" s="1"/>
  <c r="T101" i="307" s="1"/>
  <c r="AC32" i="278"/>
  <c r="AC33" i="278" s="1"/>
  <c r="AB32" i="278"/>
  <c r="AA32" i="278"/>
  <c r="Z32" i="278"/>
  <c r="Y32" i="278"/>
  <c r="AJ31" i="278"/>
  <c r="AI31" i="278"/>
  <c r="AH31" i="278"/>
  <c r="AG31" i="278"/>
  <c r="AF31" i="278"/>
  <c r="CD5" i="278" s="1"/>
  <c r="AJ101" i="307" s="1"/>
  <c r="AE31" i="278"/>
  <c r="CC5" i="278" s="1"/>
  <c r="AI101" i="307" s="1"/>
  <c r="AD31" i="278"/>
  <c r="CB5" i="278" s="1"/>
  <c r="AH101" i="307" s="1"/>
  <c r="AC31" i="278"/>
  <c r="CA5" i="278" s="1"/>
  <c r="AG101" i="307" s="1"/>
  <c r="AQ30" i="278"/>
  <c r="AQ29" i="278"/>
  <c r="AQ28" i="278"/>
  <c r="AQ27" i="278"/>
  <c r="AQ26" i="278"/>
  <c r="AQ25" i="278"/>
  <c r="AQ24" i="278"/>
  <c r="AQ23" i="278"/>
  <c r="AQ22" i="278"/>
  <c r="AQ21" i="278"/>
  <c r="AQ20" i="278"/>
  <c r="AQ19" i="278"/>
  <c r="AQ18" i="278"/>
  <c r="AQ17" i="278"/>
  <c r="AQ16" i="278"/>
  <c r="AQ15" i="278"/>
  <c r="AQ14" i="278"/>
  <c r="AQ13" i="278"/>
  <c r="AQ12" i="278"/>
  <c r="AQ11" i="278"/>
  <c r="CH5" i="278"/>
  <c r="AN101" i="307" s="1"/>
  <c r="CG5" i="278"/>
  <c r="AM101" i="307" s="1"/>
  <c r="CF5" i="278"/>
  <c r="AL101" i="307" s="1"/>
  <c r="CE5" i="278"/>
  <c r="AK101" i="307" s="1"/>
  <c r="BQ5" i="278"/>
  <c r="W101" i="307" s="1"/>
  <c r="BO5" i="278"/>
  <c r="U101" i="307" s="1"/>
  <c r="BI5" i="278"/>
  <c r="O101" i="307" s="1"/>
  <c r="BD5" i="278"/>
  <c r="J101" i="307" s="1"/>
  <c r="BC5" i="278"/>
  <c r="I101" i="307" s="1"/>
  <c r="BB5" i="278"/>
  <c r="H101" i="307" s="1"/>
  <c r="BA5" i="278"/>
  <c r="G101" i="307" s="1"/>
  <c r="AW5" i="278"/>
  <c r="C101" i="307" s="1"/>
  <c r="AV5" i="278"/>
  <c r="B101" i="307" s="1"/>
  <c r="AI35" i="277"/>
  <c r="BR5" i="277" s="1"/>
  <c r="X100" i="307" s="1"/>
  <c r="AH35" i="277"/>
  <c r="BQ5" i="277" s="1"/>
  <c r="W100" i="307" s="1"/>
  <c r="AS34" i="277"/>
  <c r="AQ34" i="277"/>
  <c r="AA35" i="277" s="1"/>
  <c r="BL5" i="277" s="1"/>
  <c r="R100" i="307" s="1"/>
  <c r="AG33" i="277"/>
  <c r="AJ32" i="277"/>
  <c r="AI32" i="277"/>
  <c r="AH32" i="277"/>
  <c r="AG32" i="277"/>
  <c r="BF5" i="277" s="1"/>
  <c r="L100" i="307" s="1"/>
  <c r="AF32" i="277"/>
  <c r="BE5" i="277" s="1"/>
  <c r="K100" i="307" s="1"/>
  <c r="AE32" i="277"/>
  <c r="AD32" i="277"/>
  <c r="AC32" i="277"/>
  <c r="AC35" i="277" s="1"/>
  <c r="AB32" i="277"/>
  <c r="AA32" i="277"/>
  <c r="Z32" i="277"/>
  <c r="Y32" i="277"/>
  <c r="AJ31" i="277"/>
  <c r="CH5" i="277" s="1"/>
  <c r="AN100" i="307" s="1"/>
  <c r="AI31" i="277"/>
  <c r="CG5" i="277" s="1"/>
  <c r="AM100" i="307" s="1"/>
  <c r="AH31" i="277"/>
  <c r="CF5" i="277" s="1"/>
  <c r="AL100" i="307" s="1"/>
  <c r="AG31" i="277"/>
  <c r="AF31" i="277"/>
  <c r="AE31" i="277"/>
  <c r="AD31" i="277"/>
  <c r="AC31" i="277"/>
  <c r="CA5" i="277" s="1"/>
  <c r="AG100" i="307" s="1"/>
  <c r="AQ30" i="277"/>
  <c r="AQ29" i="277"/>
  <c r="AQ28" i="277"/>
  <c r="AQ27" i="277"/>
  <c r="AQ26" i="277"/>
  <c r="AQ25" i="277"/>
  <c r="AQ24" i="277"/>
  <c r="AQ23" i="277"/>
  <c r="AQ22" i="277"/>
  <c r="AQ21" i="277"/>
  <c r="AQ20" i="277"/>
  <c r="AQ19" i="277"/>
  <c r="AQ18" i="277"/>
  <c r="AQ17" i="277"/>
  <c r="AQ16" i="277"/>
  <c r="AQ15" i="277"/>
  <c r="AQ14" i="277"/>
  <c r="AQ13" i="277"/>
  <c r="AQ12" i="277"/>
  <c r="AQ11" i="277"/>
  <c r="CE5" i="277"/>
  <c r="AK100" i="307" s="1"/>
  <c r="CD5" i="277"/>
  <c r="AJ100" i="307" s="1"/>
  <c r="CC5" i="277"/>
  <c r="AI100" i="307" s="1"/>
  <c r="CB5" i="277"/>
  <c r="AH100" i="307" s="1"/>
  <c r="BX5" i="277"/>
  <c r="AD100" i="307" s="1"/>
  <c r="BW5" i="277"/>
  <c r="AC100" i="307" s="1"/>
  <c r="BM5" i="277"/>
  <c r="S100" i="307" s="1"/>
  <c r="BI5" i="277"/>
  <c r="O100" i="307" s="1"/>
  <c r="BH5" i="277"/>
  <c r="N100" i="307" s="1"/>
  <c r="BG5" i="277"/>
  <c r="M100" i="307" s="1"/>
  <c r="BA5" i="277"/>
  <c r="G100" i="307" s="1"/>
  <c r="AZ5" i="277"/>
  <c r="F100" i="307" s="1"/>
  <c r="AY5" i="277"/>
  <c r="E100" i="307" s="1"/>
  <c r="AX5" i="277"/>
  <c r="D100" i="307" s="1"/>
  <c r="AW5" i="277"/>
  <c r="C100" i="307" s="1"/>
  <c r="AV5" i="277"/>
  <c r="B100" i="307" s="1"/>
  <c r="AG35" i="276"/>
  <c r="AD35" i="276"/>
  <c r="Z35" i="276"/>
  <c r="Y35" i="276"/>
  <c r="AJ32" i="276"/>
  <c r="BI5" i="276" s="1"/>
  <c r="O99" i="307" s="1"/>
  <c r="AI32" i="276"/>
  <c r="AH32" i="276"/>
  <c r="AH35" i="276" s="1"/>
  <c r="AG32" i="276"/>
  <c r="AF32" i="276"/>
  <c r="AE32" i="276"/>
  <c r="AE35" i="276" s="1"/>
  <c r="BO5" i="276" s="1"/>
  <c r="U99" i="307" s="1"/>
  <c r="AD32" i="276"/>
  <c r="BC5" i="276" s="1"/>
  <c r="I99" i="307" s="1"/>
  <c r="AC32" i="276"/>
  <c r="AB32" i="276"/>
  <c r="BA5" i="276" s="1"/>
  <c r="G99" i="307" s="1"/>
  <c r="AA32" i="276"/>
  <c r="Z32" i="276"/>
  <c r="AY5" i="276" s="1"/>
  <c r="E99" i="307" s="1"/>
  <c r="Y32" i="276"/>
  <c r="AJ31" i="276"/>
  <c r="AI31" i="276"/>
  <c r="AH31" i="276"/>
  <c r="CF5" i="276" s="1"/>
  <c r="AL99" i="307" s="1"/>
  <c r="AG31" i="276"/>
  <c r="CE5" i="276" s="1"/>
  <c r="AK99" i="307" s="1"/>
  <c r="AF31" i="276"/>
  <c r="CD5" i="276" s="1"/>
  <c r="AJ99" i="307" s="1"/>
  <c r="AE31" i="276"/>
  <c r="CC5" i="276" s="1"/>
  <c r="AI99" i="307" s="1"/>
  <c r="AD31" i="276"/>
  <c r="AC31" i="276"/>
  <c r="AQ30" i="276"/>
  <c r="AQ29" i="276"/>
  <c r="AQ28" i="276"/>
  <c r="AQ27" i="276"/>
  <c r="AQ26" i="276"/>
  <c r="AQ25" i="276"/>
  <c r="AQ24" i="276"/>
  <c r="AQ23" i="276"/>
  <c r="AQ22" i="276"/>
  <c r="AQ21" i="276"/>
  <c r="AQ20" i="276"/>
  <c r="AQ19" i="276"/>
  <c r="AQ18" i="276"/>
  <c r="AQ17" i="276"/>
  <c r="AQ16" i="276"/>
  <c r="AQ15" i="276"/>
  <c r="AQ14" i="276"/>
  <c r="AQ13" i="276"/>
  <c r="AQ12" i="276"/>
  <c r="AQ11" i="276"/>
  <c r="CH5" i="276"/>
  <c r="AN99" i="307" s="1"/>
  <c r="CG5" i="276"/>
  <c r="AM99" i="307" s="1"/>
  <c r="CB5" i="276"/>
  <c r="AH99" i="307" s="1"/>
  <c r="CA5" i="276"/>
  <c r="AG99" i="307" s="1"/>
  <c r="BW5" i="276"/>
  <c r="AC99" i="307" s="1"/>
  <c r="BQ5" i="276"/>
  <c r="W99" i="307" s="1"/>
  <c r="BP5" i="276"/>
  <c r="V99" i="307" s="1"/>
  <c r="BK5" i="276"/>
  <c r="Q99" i="307" s="1"/>
  <c r="BJ5" i="276"/>
  <c r="P99" i="307" s="1"/>
  <c r="BF5" i="276"/>
  <c r="L99" i="307" s="1"/>
  <c r="BE5" i="276"/>
  <c r="K99" i="307" s="1"/>
  <c r="BD5" i="276"/>
  <c r="J99" i="307" s="1"/>
  <c r="AX5" i="276"/>
  <c r="D99" i="307" s="1"/>
  <c r="AW5" i="276"/>
  <c r="C99" i="307" s="1"/>
  <c r="AV5" i="276"/>
  <c r="B99" i="307" s="1"/>
  <c r="Y35" i="275"/>
  <c r="AJ32" i="275"/>
  <c r="AI32" i="275"/>
  <c r="AI35" i="275" s="1"/>
  <c r="BR5" i="275" s="1"/>
  <c r="X98" i="307" s="1"/>
  <c r="AH32" i="275"/>
  <c r="BG5" i="275" s="1"/>
  <c r="M98" i="307" s="1"/>
  <c r="AG32" i="275"/>
  <c r="AG35" i="275" s="1"/>
  <c r="AF32" i="275"/>
  <c r="BE5" i="275" s="1"/>
  <c r="K98" i="307" s="1"/>
  <c r="AE32" i="275"/>
  <c r="AD32" i="275"/>
  <c r="AD35" i="275" s="1"/>
  <c r="AC32" i="275"/>
  <c r="AB32" i="275"/>
  <c r="AA32" i="275"/>
  <c r="AS34" i="275" s="1"/>
  <c r="Z32" i="275"/>
  <c r="Y32" i="275"/>
  <c r="BY5" i="275" s="1"/>
  <c r="AE98" i="307" s="1"/>
  <c r="AJ31" i="275"/>
  <c r="CH5" i="275" s="1"/>
  <c r="AN98" i="307" s="1"/>
  <c r="AI31" i="275"/>
  <c r="AH31" i="275"/>
  <c r="AG31" i="275"/>
  <c r="AF31" i="275"/>
  <c r="AE31" i="275"/>
  <c r="CC5" i="275" s="1"/>
  <c r="AI98" i="307" s="1"/>
  <c r="AD31" i="275"/>
  <c r="CB5" i="275" s="1"/>
  <c r="AH98" i="307" s="1"/>
  <c r="AC31" i="275"/>
  <c r="CA5" i="275" s="1"/>
  <c r="AG98" i="307" s="1"/>
  <c r="AQ30" i="275"/>
  <c r="AQ29" i="275"/>
  <c r="AQ28" i="275"/>
  <c r="AQ27" i="275"/>
  <c r="AQ26" i="275"/>
  <c r="AQ25" i="275"/>
  <c r="AQ24" i="275"/>
  <c r="AQ23" i="275"/>
  <c r="AQ22" i="275"/>
  <c r="AQ21" i="275"/>
  <c r="AQ20" i="275"/>
  <c r="AQ19" i="275"/>
  <c r="AQ18" i="275"/>
  <c r="AQ17" i="275"/>
  <c r="AQ16" i="275"/>
  <c r="AQ15" i="275"/>
  <c r="AQ14" i="275"/>
  <c r="AQ13" i="275"/>
  <c r="AQ12" i="275"/>
  <c r="AQ11" i="275"/>
  <c r="CG5" i="275"/>
  <c r="AM98" i="307" s="1"/>
  <c r="CF5" i="275"/>
  <c r="AL98" i="307" s="1"/>
  <c r="CE5" i="275"/>
  <c r="AK98" i="307" s="1"/>
  <c r="CD5" i="275"/>
  <c r="AJ98" i="307" s="1"/>
  <c r="BX5" i="275"/>
  <c r="AD98" i="307" s="1"/>
  <c r="BN5" i="275"/>
  <c r="T98" i="307" s="1"/>
  <c r="BI5" i="275"/>
  <c r="O98" i="307" s="1"/>
  <c r="BH5" i="275"/>
  <c r="N98" i="307" s="1"/>
  <c r="BC5" i="275"/>
  <c r="I98" i="307" s="1"/>
  <c r="BB5" i="275"/>
  <c r="H98" i="307" s="1"/>
  <c r="BA5" i="275"/>
  <c r="G98" i="307" s="1"/>
  <c r="AZ5" i="275"/>
  <c r="F98" i="307" s="1"/>
  <c r="AY5" i="275"/>
  <c r="E98" i="307" s="1"/>
  <c r="AW5" i="275"/>
  <c r="C98" i="307" s="1"/>
  <c r="AV5" i="275"/>
  <c r="B98" i="307" s="1"/>
  <c r="AH35" i="274"/>
  <c r="BQ5" i="274" s="1"/>
  <c r="W97" i="307" s="1"/>
  <c r="AG35" i="274"/>
  <c r="AS34" i="274"/>
  <c r="AQ34" i="274"/>
  <c r="AG33" i="274"/>
  <c r="Y33" i="274"/>
  <c r="AJ32" i="274"/>
  <c r="BI5" i="274" s="1"/>
  <c r="O97" i="307" s="1"/>
  <c r="AI32" i="274"/>
  <c r="AH32" i="274"/>
  <c r="AG32" i="274"/>
  <c r="AF32" i="274"/>
  <c r="BE5" i="274" s="1"/>
  <c r="K97" i="307" s="1"/>
  <c r="AE32" i="274"/>
  <c r="AD32" i="274"/>
  <c r="AC32" i="274"/>
  <c r="AB32" i="274"/>
  <c r="AA35" i="274" s="1"/>
  <c r="AA32" i="274"/>
  <c r="Z32" i="274"/>
  <c r="Z35" i="274" s="1"/>
  <c r="Y32" i="274"/>
  <c r="AJ31" i="274"/>
  <c r="CH5" i="274" s="1"/>
  <c r="AN97" i="307" s="1"/>
  <c r="AI31" i="274"/>
  <c r="CG5" i="274" s="1"/>
  <c r="AM97" i="307" s="1"/>
  <c r="AH31" i="274"/>
  <c r="CF5" i="274" s="1"/>
  <c r="AL97" i="307" s="1"/>
  <c r="AG31" i="274"/>
  <c r="CE5" i="274" s="1"/>
  <c r="AK97" i="307" s="1"/>
  <c r="AF31" i="274"/>
  <c r="AE31" i="274"/>
  <c r="AD31" i="274"/>
  <c r="AC31" i="274"/>
  <c r="AQ30" i="274"/>
  <c r="AQ29" i="274"/>
  <c r="AQ28" i="274"/>
  <c r="AQ27" i="274"/>
  <c r="AQ26" i="274"/>
  <c r="AQ25" i="274"/>
  <c r="AQ24" i="274"/>
  <c r="AQ23" i="274"/>
  <c r="AQ22" i="274"/>
  <c r="AQ21" i="274"/>
  <c r="AQ20" i="274"/>
  <c r="AQ19" i="274"/>
  <c r="AQ18" i="274"/>
  <c r="AQ17" i="274"/>
  <c r="AQ16" i="274"/>
  <c r="AQ15" i="274"/>
  <c r="AQ14" i="274"/>
  <c r="AQ13" i="274"/>
  <c r="AQ12" i="274"/>
  <c r="AQ11" i="274"/>
  <c r="CD5" i="274"/>
  <c r="AJ97" i="307" s="1"/>
  <c r="CC5" i="274"/>
  <c r="AI97" i="307" s="1"/>
  <c r="CB5" i="274"/>
  <c r="AH97" i="307" s="1"/>
  <c r="CA5" i="274"/>
  <c r="AG97" i="307" s="1"/>
  <c r="BZ5" i="274"/>
  <c r="AF97" i="307" s="1"/>
  <c r="BX5" i="274"/>
  <c r="AD97" i="307" s="1"/>
  <c r="BW5" i="274"/>
  <c r="AC97" i="307" s="1"/>
  <c r="BL5" i="274"/>
  <c r="R97" i="307" s="1"/>
  <c r="BK5" i="274"/>
  <c r="Q97" i="307" s="1"/>
  <c r="BH5" i="274"/>
  <c r="N97" i="307" s="1"/>
  <c r="BG5" i="274"/>
  <c r="M97" i="307" s="1"/>
  <c r="BF5" i="274"/>
  <c r="L97" i="307" s="1"/>
  <c r="AZ5" i="274"/>
  <c r="F97" i="307" s="1"/>
  <c r="AY5" i="274"/>
  <c r="E97" i="307" s="1"/>
  <c r="AX5" i="274"/>
  <c r="D97" i="307" s="1"/>
  <c r="AW5" i="274"/>
  <c r="C97" i="307" s="1"/>
  <c r="AV5" i="274"/>
  <c r="B97" i="307" s="1"/>
  <c r="AC35" i="273"/>
  <c r="Y35" i="273"/>
  <c r="AJ32" i="273"/>
  <c r="AI32" i="273"/>
  <c r="AH32" i="273"/>
  <c r="AH35" i="273" s="1"/>
  <c r="AG32" i="273"/>
  <c r="AG35" i="273" s="1"/>
  <c r="AF32" i="273"/>
  <c r="AE32" i="273"/>
  <c r="AE35" i="273" s="1"/>
  <c r="AD32" i="273"/>
  <c r="AD35" i="273" s="1"/>
  <c r="BN5" i="273" s="1"/>
  <c r="T96" i="307" s="1"/>
  <c r="AC32" i="273"/>
  <c r="AC33" i="273" s="1"/>
  <c r="AB32" i="273"/>
  <c r="BA5" i="273" s="1"/>
  <c r="G96" i="307" s="1"/>
  <c r="AA32" i="273"/>
  <c r="Z32" i="273"/>
  <c r="Y32" i="273"/>
  <c r="AQ34" i="273" s="1"/>
  <c r="AJ31" i="273"/>
  <c r="AI31" i="273"/>
  <c r="AH31" i="273"/>
  <c r="AG31" i="273"/>
  <c r="AF31" i="273"/>
  <c r="CD5" i="273" s="1"/>
  <c r="AJ96" i="307" s="1"/>
  <c r="AE31" i="273"/>
  <c r="CC5" i="273" s="1"/>
  <c r="AI96" i="307" s="1"/>
  <c r="AD31" i="273"/>
  <c r="CB5" i="273" s="1"/>
  <c r="AH96" i="307" s="1"/>
  <c r="AC31" i="273"/>
  <c r="AQ30" i="273"/>
  <c r="AQ29" i="273"/>
  <c r="AQ28" i="273"/>
  <c r="AQ27" i="273"/>
  <c r="AQ26" i="273"/>
  <c r="AQ25" i="273"/>
  <c r="AQ24" i="273"/>
  <c r="AQ23" i="273"/>
  <c r="AQ22" i="273"/>
  <c r="AQ21" i="273"/>
  <c r="AQ20" i="273"/>
  <c r="AQ19" i="273"/>
  <c r="AQ18" i="273"/>
  <c r="AQ17" i="273"/>
  <c r="AQ16" i="273"/>
  <c r="AQ15" i="273"/>
  <c r="AQ14" i="273"/>
  <c r="AQ13" i="273"/>
  <c r="AQ12" i="273"/>
  <c r="AQ11" i="273"/>
  <c r="CH5" i="273"/>
  <c r="AN96" i="307" s="1"/>
  <c r="CG5" i="273"/>
  <c r="AM96" i="307" s="1"/>
  <c r="CF5" i="273"/>
  <c r="AL96" i="307" s="1"/>
  <c r="CE5" i="273"/>
  <c r="AK96" i="307" s="1"/>
  <c r="CA5" i="273"/>
  <c r="AG96" i="307" s="1"/>
  <c r="BW5" i="273"/>
  <c r="AC96" i="307" s="1"/>
  <c r="BQ5" i="273"/>
  <c r="W96" i="307" s="1"/>
  <c r="BO5" i="273"/>
  <c r="U96" i="307" s="1"/>
  <c r="BJ5" i="273"/>
  <c r="P96" i="307" s="1"/>
  <c r="BI5" i="273"/>
  <c r="O96" i="307" s="1"/>
  <c r="BE5" i="273"/>
  <c r="K96" i="307" s="1"/>
  <c r="BD5" i="273"/>
  <c r="J96" i="307" s="1"/>
  <c r="BC5" i="273"/>
  <c r="I96" i="307" s="1"/>
  <c r="AY5" i="273"/>
  <c r="E96" i="307" s="1"/>
  <c r="AW5" i="273"/>
  <c r="C96" i="307" s="1"/>
  <c r="AV5" i="273"/>
  <c r="B96" i="307" s="1"/>
  <c r="AI35" i="272"/>
  <c r="BR5" i="272" s="1"/>
  <c r="X95" i="307" s="1"/>
  <c r="AH35" i="272"/>
  <c r="BQ5" i="272" s="1"/>
  <c r="W95" i="307" s="1"/>
  <c r="AG35" i="272"/>
  <c r="AS34" i="272"/>
  <c r="AQ34" i="272"/>
  <c r="AA35" i="272" s="1"/>
  <c r="AG33" i="272"/>
  <c r="AJ32" i="272"/>
  <c r="AI32" i="272"/>
  <c r="AH32" i="272"/>
  <c r="AG32" i="272"/>
  <c r="AF32" i="272"/>
  <c r="BE5" i="272" s="1"/>
  <c r="K95" i="307" s="1"/>
  <c r="AE32" i="272"/>
  <c r="AE35" i="272" s="1"/>
  <c r="BO5" i="272" s="1"/>
  <c r="U95" i="307" s="1"/>
  <c r="AD32" i="272"/>
  <c r="AC32" i="272"/>
  <c r="AC35" i="272" s="1"/>
  <c r="AB32" i="272"/>
  <c r="AA32" i="272"/>
  <c r="Z32" i="272"/>
  <c r="Y32" i="272"/>
  <c r="AJ31" i="272"/>
  <c r="CH5" i="272" s="1"/>
  <c r="AN95" i="307" s="1"/>
  <c r="AI31" i="272"/>
  <c r="CG5" i="272" s="1"/>
  <c r="AM95" i="307" s="1"/>
  <c r="AH31" i="272"/>
  <c r="AG31" i="272"/>
  <c r="AF31" i="272"/>
  <c r="AE31" i="272"/>
  <c r="AD31" i="272"/>
  <c r="AC31" i="272"/>
  <c r="CA5" i="272" s="1"/>
  <c r="AG95" i="307" s="1"/>
  <c r="AQ30" i="272"/>
  <c r="AQ29" i="272"/>
  <c r="AQ28" i="272"/>
  <c r="AQ27" i="272"/>
  <c r="AQ26" i="272"/>
  <c r="AQ25" i="272"/>
  <c r="AQ24" i="272"/>
  <c r="AQ23" i="272"/>
  <c r="AQ22" i="272"/>
  <c r="AQ21" i="272"/>
  <c r="AQ20" i="272"/>
  <c r="AQ19" i="272"/>
  <c r="AQ18" i="272"/>
  <c r="AQ17" i="272"/>
  <c r="AQ16" i="272"/>
  <c r="AQ15" i="272"/>
  <c r="AQ14" i="272"/>
  <c r="AQ13" i="272"/>
  <c r="AQ12" i="272"/>
  <c r="AQ11" i="272"/>
  <c r="CF5" i="272"/>
  <c r="AL95" i="307" s="1"/>
  <c r="CE5" i="272"/>
  <c r="AK95" i="307" s="1"/>
  <c r="CD5" i="272"/>
  <c r="AJ95" i="307" s="1"/>
  <c r="CC5" i="272"/>
  <c r="AI95" i="307" s="1"/>
  <c r="CB5" i="272"/>
  <c r="AH95" i="307" s="1"/>
  <c r="BX5" i="272"/>
  <c r="AD95" i="307" s="1"/>
  <c r="BW5" i="272"/>
  <c r="AC95" i="307" s="1"/>
  <c r="BL5" i="272"/>
  <c r="R95" i="307" s="1"/>
  <c r="BI5" i="272"/>
  <c r="O95" i="307" s="1"/>
  <c r="BH5" i="272"/>
  <c r="N95" i="307" s="1"/>
  <c r="BG5" i="272"/>
  <c r="M95" i="307" s="1"/>
  <c r="BF5" i="272"/>
  <c r="L95" i="307" s="1"/>
  <c r="BB5" i="272"/>
  <c r="H95" i="307" s="1"/>
  <c r="BA5" i="272"/>
  <c r="G95" i="307" s="1"/>
  <c r="AZ5" i="272"/>
  <c r="F95" i="307" s="1"/>
  <c r="AY5" i="272"/>
  <c r="E95" i="307" s="1"/>
  <c r="AX5" i="272"/>
  <c r="D95" i="307" s="1"/>
  <c r="AW5" i="272"/>
  <c r="C95" i="307" s="1"/>
  <c r="AV5" i="272"/>
  <c r="B95" i="307" s="1"/>
  <c r="AR35" i="271"/>
  <c r="AQ35" i="271"/>
  <c r="AH35" i="271"/>
  <c r="AG35" i="271"/>
  <c r="BP5" i="271" s="1"/>
  <c r="V94" i="307" s="1"/>
  <c r="AD35" i="271"/>
  <c r="BN5" i="271" s="1"/>
  <c r="T94" i="307" s="1"/>
  <c r="AC35" i="271"/>
  <c r="BM5" i="271" s="1"/>
  <c r="S94" i="307" s="1"/>
  <c r="Z35" i="271"/>
  <c r="BK5" i="271" s="1"/>
  <c r="Q94" i="307" s="1"/>
  <c r="AQ34" i="271"/>
  <c r="AJ32" i="271"/>
  <c r="BI5" i="271" s="1"/>
  <c r="O94" i="307" s="1"/>
  <c r="AI32" i="271"/>
  <c r="AH32" i="271"/>
  <c r="AG32" i="271"/>
  <c r="AF32" i="271"/>
  <c r="AE32" i="271"/>
  <c r="AE35" i="271" s="1"/>
  <c r="BO5" i="271" s="1"/>
  <c r="U94" i="307" s="1"/>
  <c r="AD32" i="271"/>
  <c r="AC33" i="271" s="1"/>
  <c r="AC32" i="271"/>
  <c r="AB32" i="271"/>
  <c r="AA32" i="271"/>
  <c r="Z32" i="271"/>
  <c r="Y32" i="271"/>
  <c r="Y35" i="271" s="1"/>
  <c r="AJ31" i="271"/>
  <c r="AI31" i="271"/>
  <c r="AH31" i="271"/>
  <c r="CF5" i="271" s="1"/>
  <c r="AL94" i="307" s="1"/>
  <c r="AG31" i="271"/>
  <c r="CE5" i="271" s="1"/>
  <c r="AK94" i="307" s="1"/>
  <c r="AF31" i="271"/>
  <c r="CD5" i="271" s="1"/>
  <c r="AJ94" i="307" s="1"/>
  <c r="AE31" i="271"/>
  <c r="AD31" i="271"/>
  <c r="AC31" i="271"/>
  <c r="AQ30" i="271"/>
  <c r="AQ29" i="271"/>
  <c r="AQ28" i="271"/>
  <c r="AQ27" i="271"/>
  <c r="AQ26" i="271"/>
  <c r="AQ25" i="271"/>
  <c r="AQ24" i="271"/>
  <c r="AQ23" i="271"/>
  <c r="AQ22" i="271"/>
  <c r="AQ21" i="271"/>
  <c r="AQ20" i="271"/>
  <c r="AQ19" i="271"/>
  <c r="AQ18" i="271"/>
  <c r="AQ17" i="271"/>
  <c r="AQ16" i="271"/>
  <c r="AQ15" i="271"/>
  <c r="AQ14" i="271"/>
  <c r="AQ13" i="271"/>
  <c r="AQ12" i="271"/>
  <c r="AQ11" i="271"/>
  <c r="CH5" i="271"/>
  <c r="AN94" i="307" s="1"/>
  <c r="CG5" i="271"/>
  <c r="AM94" i="307" s="1"/>
  <c r="CC5" i="271"/>
  <c r="AI94" i="307" s="1"/>
  <c r="CB5" i="271"/>
  <c r="AH94" i="307" s="1"/>
  <c r="CA5" i="271"/>
  <c r="AG94" i="307" s="1"/>
  <c r="BW5" i="271"/>
  <c r="AC94" i="307" s="1"/>
  <c r="BQ5" i="271"/>
  <c r="W94" i="307" s="1"/>
  <c r="BJ5" i="271"/>
  <c r="P94" i="307" s="1"/>
  <c r="BG5" i="271"/>
  <c r="M94" i="307" s="1"/>
  <c r="BF5" i="271"/>
  <c r="L94" i="307" s="1"/>
  <c r="BE5" i="271"/>
  <c r="K94" i="307" s="1"/>
  <c r="BD5" i="271"/>
  <c r="J94" i="307" s="1"/>
  <c r="BC5" i="271"/>
  <c r="I94" i="307" s="1"/>
  <c r="BB5" i="271"/>
  <c r="H94" i="307" s="1"/>
  <c r="BA5" i="271"/>
  <c r="G94" i="307" s="1"/>
  <c r="AY5" i="271"/>
  <c r="E94" i="307" s="1"/>
  <c r="AX5" i="271"/>
  <c r="D94" i="307" s="1"/>
  <c r="AW5" i="271"/>
  <c r="C94" i="307" s="1"/>
  <c r="AV5" i="271"/>
  <c r="B94" i="307" s="1"/>
  <c r="AR35" i="270"/>
  <c r="AI35" i="270"/>
  <c r="BR5" i="270" s="1"/>
  <c r="X93" i="307" s="1"/>
  <c r="AH35" i="270"/>
  <c r="BQ5" i="270" s="1"/>
  <c r="W93" i="307" s="1"/>
  <c r="AG35" i="270"/>
  <c r="AS34" i="270"/>
  <c r="AJ32" i="270"/>
  <c r="BI5" i="270" s="1"/>
  <c r="O93" i="307" s="1"/>
  <c r="AI32" i="270"/>
  <c r="AH32" i="270"/>
  <c r="AG32" i="270"/>
  <c r="AF32" i="270"/>
  <c r="BE5" i="270" s="1"/>
  <c r="K93" i="307" s="1"/>
  <c r="AE32" i="270"/>
  <c r="AD32" i="270"/>
  <c r="AD35" i="270" s="1"/>
  <c r="BN5" i="270" s="1"/>
  <c r="T93" i="307" s="1"/>
  <c r="AC32" i="270"/>
  <c r="AC33" i="270" s="1"/>
  <c r="AB32" i="270"/>
  <c r="BA5" i="270" s="1"/>
  <c r="G93" i="307" s="1"/>
  <c r="AA32" i="270"/>
  <c r="Z32" i="270"/>
  <c r="Y32" i="270"/>
  <c r="Z35" i="270" s="1"/>
  <c r="BK5" i="270" s="1"/>
  <c r="Q93" i="307" s="1"/>
  <c r="AJ31" i="270"/>
  <c r="AI31" i="270"/>
  <c r="AH31" i="270"/>
  <c r="AG31" i="270"/>
  <c r="AF31" i="270"/>
  <c r="CD5" i="270" s="1"/>
  <c r="AJ93" i="307" s="1"/>
  <c r="AE31" i="270"/>
  <c r="CC5" i="270" s="1"/>
  <c r="AI93" i="307" s="1"/>
  <c r="AD31" i="270"/>
  <c r="CB5" i="270" s="1"/>
  <c r="AH93" i="307" s="1"/>
  <c r="AC31" i="270"/>
  <c r="CA5" i="270" s="1"/>
  <c r="AG93" i="307" s="1"/>
  <c r="AQ30" i="270"/>
  <c r="AQ29" i="270"/>
  <c r="AQ28" i="270"/>
  <c r="AQ27" i="270"/>
  <c r="AQ26" i="270"/>
  <c r="AQ25" i="270"/>
  <c r="AQ24" i="270"/>
  <c r="AQ23" i="270"/>
  <c r="AQ22" i="270"/>
  <c r="AQ21" i="270"/>
  <c r="AQ20" i="270"/>
  <c r="AQ19" i="270"/>
  <c r="AQ18" i="270"/>
  <c r="AQ17" i="270"/>
  <c r="AQ16" i="270"/>
  <c r="AQ15" i="270"/>
  <c r="AQ14" i="270"/>
  <c r="AQ13" i="270"/>
  <c r="AQ12" i="270"/>
  <c r="AQ11" i="270"/>
  <c r="CH5" i="270"/>
  <c r="AN93" i="307" s="1"/>
  <c r="CG5" i="270"/>
  <c r="AM93" i="307" s="1"/>
  <c r="CF5" i="270"/>
  <c r="AL93" i="307" s="1"/>
  <c r="CE5" i="270"/>
  <c r="AK93" i="307" s="1"/>
  <c r="BY5" i="270"/>
  <c r="AE93" i="307" s="1"/>
  <c r="BW5" i="270"/>
  <c r="AC93" i="307" s="1"/>
  <c r="BH5" i="270"/>
  <c r="N93" i="307" s="1"/>
  <c r="BG5" i="270"/>
  <c r="M93" i="307" s="1"/>
  <c r="BF5" i="270"/>
  <c r="L93" i="307" s="1"/>
  <c r="BD5" i="270"/>
  <c r="J93" i="307" s="1"/>
  <c r="BC5" i="270"/>
  <c r="I93" i="307" s="1"/>
  <c r="BB5" i="270"/>
  <c r="H93" i="307" s="1"/>
  <c r="AZ5" i="270"/>
  <c r="F93" i="307" s="1"/>
  <c r="AY5" i="270"/>
  <c r="E93" i="307" s="1"/>
  <c r="AX5" i="270"/>
  <c r="D93" i="307" s="1"/>
  <c r="AW5" i="270"/>
  <c r="C93" i="307" s="1"/>
  <c r="AV5" i="270"/>
  <c r="B93" i="307" s="1"/>
  <c r="AG36" i="269"/>
  <c r="BU5" i="269" s="1"/>
  <c r="AA92" i="307" s="1"/>
  <c r="AI35" i="269"/>
  <c r="BR5" i="269" s="1"/>
  <c r="X92" i="307" s="1"/>
  <c r="AH35" i="269"/>
  <c r="BQ5" i="269" s="1"/>
  <c r="W92" i="307" s="1"/>
  <c r="AD35" i="269"/>
  <c r="AC35" i="269"/>
  <c r="AS34" i="269"/>
  <c r="AQ34" i="269"/>
  <c r="AG33" i="269"/>
  <c r="AJ32" i="269"/>
  <c r="AI32" i="269"/>
  <c r="AH32" i="269"/>
  <c r="AG32" i="269"/>
  <c r="AG35" i="269" s="1"/>
  <c r="BP5" i="269" s="1"/>
  <c r="V92" i="307" s="1"/>
  <c r="AF32" i="269"/>
  <c r="AE32" i="269"/>
  <c r="AD32" i="269"/>
  <c r="AC32" i="269"/>
  <c r="BB5" i="269" s="1"/>
  <c r="H92" i="307" s="1"/>
  <c r="AB32" i="269"/>
  <c r="AA32" i="269"/>
  <c r="AA35" i="269" s="1"/>
  <c r="BL5" i="269" s="1"/>
  <c r="R92" i="307" s="1"/>
  <c r="Z32" i="269"/>
  <c r="Y32" i="269"/>
  <c r="AJ31" i="269"/>
  <c r="CH5" i="269" s="1"/>
  <c r="AN92" i="307" s="1"/>
  <c r="AI31" i="269"/>
  <c r="CG5" i="269" s="1"/>
  <c r="AM92" i="307" s="1"/>
  <c r="AH31" i="269"/>
  <c r="CF5" i="269" s="1"/>
  <c r="AL92" i="307" s="1"/>
  <c r="AG31" i="269"/>
  <c r="CE5" i="269" s="1"/>
  <c r="AK92" i="307" s="1"/>
  <c r="AF31" i="269"/>
  <c r="AE31" i="269"/>
  <c r="AD31" i="269"/>
  <c r="AC31" i="269"/>
  <c r="AQ30" i="269"/>
  <c r="AQ29" i="269"/>
  <c r="AQ28" i="269"/>
  <c r="AQ27" i="269"/>
  <c r="AQ26" i="269"/>
  <c r="AQ25" i="269"/>
  <c r="AQ24" i="269"/>
  <c r="AQ23" i="269"/>
  <c r="AQ22" i="269"/>
  <c r="AQ21" i="269"/>
  <c r="AQ20" i="269"/>
  <c r="AQ19" i="269"/>
  <c r="AQ18" i="269"/>
  <c r="AQ17" i="269"/>
  <c r="AQ16" i="269"/>
  <c r="AQ15" i="269"/>
  <c r="AQ14" i="269"/>
  <c r="AQ13" i="269"/>
  <c r="AQ12" i="269"/>
  <c r="AQ11" i="269"/>
  <c r="CD5" i="269"/>
  <c r="AJ92" i="307" s="1"/>
  <c r="CC5" i="269"/>
  <c r="AI92" i="307" s="1"/>
  <c r="CB5" i="269"/>
  <c r="AH92" i="307" s="1"/>
  <c r="CA5" i="269"/>
  <c r="AG92" i="307" s="1"/>
  <c r="BX5" i="269"/>
  <c r="AD92" i="307" s="1"/>
  <c r="BN5" i="269"/>
  <c r="T92" i="307" s="1"/>
  <c r="BM5" i="269"/>
  <c r="S92" i="307" s="1"/>
  <c r="BI5" i="269"/>
  <c r="O92" i="307" s="1"/>
  <c r="BH5" i="269"/>
  <c r="N92" i="307" s="1"/>
  <c r="BG5" i="269"/>
  <c r="M92" i="307" s="1"/>
  <c r="BF5" i="269"/>
  <c r="L92" i="307" s="1"/>
  <c r="BE5" i="269"/>
  <c r="K92" i="307" s="1"/>
  <c r="BC5" i="269"/>
  <c r="I92" i="307" s="1"/>
  <c r="BA5" i="269"/>
  <c r="G92" i="307" s="1"/>
  <c r="AZ5" i="269"/>
  <c r="F92" i="307" s="1"/>
  <c r="AY5" i="269"/>
  <c r="E92" i="307" s="1"/>
  <c r="AW5" i="269"/>
  <c r="C92" i="307" s="1"/>
  <c r="AV5" i="269"/>
  <c r="B92" i="307" s="1"/>
  <c r="AQ35" i="268"/>
  <c r="AG35" i="268"/>
  <c r="AD35" i="268"/>
  <c r="BN5" i="268" s="1"/>
  <c r="T91" i="307" s="1"/>
  <c r="AC35" i="268"/>
  <c r="Y35" i="268"/>
  <c r="AJ32" i="268"/>
  <c r="AI32" i="268"/>
  <c r="AH32" i="268"/>
  <c r="AG32" i="268"/>
  <c r="AF32" i="268"/>
  <c r="AE32" i="268"/>
  <c r="AE35" i="268" s="1"/>
  <c r="BO5" i="268" s="1"/>
  <c r="U91" i="307" s="1"/>
  <c r="AD32" i="268"/>
  <c r="AC33" i="268" s="1"/>
  <c r="AC32" i="268"/>
  <c r="AB32" i="268"/>
  <c r="BA5" i="268" s="1"/>
  <c r="G91" i="307" s="1"/>
  <c r="AA32" i="268"/>
  <c r="AZ5" i="268" s="1"/>
  <c r="F91" i="307" s="1"/>
  <c r="Z32" i="268"/>
  <c r="Y32" i="268"/>
  <c r="AJ31" i="268"/>
  <c r="AI31" i="268"/>
  <c r="AH31" i="268"/>
  <c r="AG31" i="268"/>
  <c r="CE5" i="268" s="1"/>
  <c r="AK91" i="307" s="1"/>
  <c r="AF31" i="268"/>
  <c r="CD5" i="268" s="1"/>
  <c r="AJ91" i="307" s="1"/>
  <c r="AE31" i="268"/>
  <c r="CC5" i="268" s="1"/>
  <c r="AI91" i="307" s="1"/>
  <c r="AD31" i="268"/>
  <c r="CB5" i="268" s="1"/>
  <c r="AH91" i="307" s="1"/>
  <c r="AC31" i="268"/>
  <c r="AQ30" i="268"/>
  <c r="AQ29" i="268"/>
  <c r="AQ28" i="268"/>
  <c r="AQ27" i="268"/>
  <c r="AQ26" i="268"/>
  <c r="AQ25" i="268"/>
  <c r="AQ24" i="268"/>
  <c r="AQ23" i="268"/>
  <c r="AQ22" i="268"/>
  <c r="AQ21" i="268"/>
  <c r="AQ20" i="268"/>
  <c r="AQ19" i="268"/>
  <c r="AQ18" i="268"/>
  <c r="AQ17" i="268"/>
  <c r="AQ16" i="268"/>
  <c r="AQ15" i="268"/>
  <c r="AQ14" i="268"/>
  <c r="AQ13" i="268"/>
  <c r="AQ12" i="268"/>
  <c r="AQ11" i="268"/>
  <c r="CH5" i="268"/>
  <c r="AN91" i="307" s="1"/>
  <c r="CG5" i="268"/>
  <c r="AM91" i="307" s="1"/>
  <c r="CF5" i="268"/>
  <c r="AL91" i="307" s="1"/>
  <c r="CA5" i="268"/>
  <c r="AG91" i="307" s="1"/>
  <c r="BW5" i="268"/>
  <c r="AC91" i="307" s="1"/>
  <c r="BP5" i="268"/>
  <c r="V91" i="307" s="1"/>
  <c r="BJ5" i="268"/>
  <c r="P91" i="307" s="1"/>
  <c r="BI5" i="268"/>
  <c r="O91" i="307" s="1"/>
  <c r="BF5" i="268"/>
  <c r="L91" i="307" s="1"/>
  <c r="BE5" i="268"/>
  <c r="K91" i="307" s="1"/>
  <c r="BD5" i="268"/>
  <c r="J91" i="307" s="1"/>
  <c r="BC5" i="268"/>
  <c r="I91" i="307" s="1"/>
  <c r="BB5" i="268"/>
  <c r="H91" i="307" s="1"/>
  <c r="AX5" i="268"/>
  <c r="D91" i="307" s="1"/>
  <c r="AW5" i="268"/>
  <c r="C91" i="307" s="1"/>
  <c r="AV5" i="268"/>
  <c r="B91" i="307" s="1"/>
  <c r="AI35" i="267"/>
  <c r="BR5" i="267" s="1"/>
  <c r="X90" i="307" s="1"/>
  <c r="AH35" i="267"/>
  <c r="Z35" i="267"/>
  <c r="BK5" i="267" s="1"/>
  <c r="Q90" i="307" s="1"/>
  <c r="AS34" i="267"/>
  <c r="AJ32" i="267"/>
  <c r="AI32" i="267"/>
  <c r="AH32" i="267"/>
  <c r="AG32" i="267"/>
  <c r="AF32" i="267"/>
  <c r="AE32" i="267"/>
  <c r="AD32" i="267"/>
  <c r="AD35" i="267" s="1"/>
  <c r="AC32" i="267"/>
  <c r="AB32" i="267"/>
  <c r="AA32" i="267"/>
  <c r="AA35" i="267" s="1"/>
  <c r="BL5" i="267" s="1"/>
  <c r="R90" i="307" s="1"/>
  <c r="Z32" i="267"/>
  <c r="Y32" i="267"/>
  <c r="AJ31" i="267"/>
  <c r="CH5" i="267" s="1"/>
  <c r="AN90" i="307" s="1"/>
  <c r="AI31" i="267"/>
  <c r="CG5" i="267" s="1"/>
  <c r="AM90" i="307" s="1"/>
  <c r="AH31" i="267"/>
  <c r="AG31" i="267"/>
  <c r="AF31" i="267"/>
  <c r="AE31" i="267"/>
  <c r="AD31" i="267"/>
  <c r="CB5" i="267" s="1"/>
  <c r="AH90" i="307" s="1"/>
  <c r="AC31" i="267"/>
  <c r="CA5" i="267" s="1"/>
  <c r="AG90" i="307" s="1"/>
  <c r="AQ30" i="267"/>
  <c r="AQ29" i="267"/>
  <c r="AQ28" i="267"/>
  <c r="AQ27" i="267"/>
  <c r="AQ26" i="267"/>
  <c r="AQ25" i="267"/>
  <c r="AQ24" i="267"/>
  <c r="AQ23" i="267"/>
  <c r="AQ22" i="267"/>
  <c r="AQ21" i="267"/>
  <c r="AQ20" i="267"/>
  <c r="AQ19" i="267"/>
  <c r="AQ18" i="267"/>
  <c r="AQ17" i="267"/>
  <c r="AQ16" i="267"/>
  <c r="AQ15" i="267"/>
  <c r="AQ14" i="267"/>
  <c r="AQ13" i="267"/>
  <c r="AQ12" i="267"/>
  <c r="AQ11" i="267"/>
  <c r="CF5" i="267"/>
  <c r="AL90" i="307" s="1"/>
  <c r="CE5" i="267"/>
  <c r="AK90" i="307" s="1"/>
  <c r="CD5" i="267"/>
  <c r="AJ90" i="307" s="1"/>
  <c r="CC5" i="267"/>
  <c r="AI90" i="307" s="1"/>
  <c r="BX5" i="267"/>
  <c r="AD90" i="307" s="1"/>
  <c r="BQ5" i="267"/>
  <c r="W90" i="307" s="1"/>
  <c r="BN5" i="267"/>
  <c r="T90" i="307" s="1"/>
  <c r="BI5" i="267"/>
  <c r="O90" i="307" s="1"/>
  <c r="BH5" i="267"/>
  <c r="N90" i="307" s="1"/>
  <c r="BG5" i="267"/>
  <c r="M90" i="307" s="1"/>
  <c r="BE5" i="267"/>
  <c r="K90" i="307" s="1"/>
  <c r="BC5" i="267"/>
  <c r="I90" i="307" s="1"/>
  <c r="BB5" i="267"/>
  <c r="H90" i="307" s="1"/>
  <c r="BA5" i="267"/>
  <c r="G90" i="307" s="1"/>
  <c r="AY5" i="267"/>
  <c r="E90" i="307" s="1"/>
  <c r="AW5" i="267"/>
  <c r="C90" i="307" s="1"/>
  <c r="AV5" i="267"/>
  <c r="B90" i="307" s="1"/>
  <c r="AH35" i="266"/>
  <c r="BQ5" i="266" s="1"/>
  <c r="W89" i="307" s="1"/>
  <c r="AE35" i="266"/>
  <c r="AS34" i="266"/>
  <c r="AJ32" i="266"/>
  <c r="AI32" i="266"/>
  <c r="AH32" i="266"/>
  <c r="AG32" i="266"/>
  <c r="AF32" i="266"/>
  <c r="AE32" i="266"/>
  <c r="BD5" i="266" s="1"/>
  <c r="J89" i="307" s="1"/>
  <c r="AD32" i="266"/>
  <c r="AC32" i="266"/>
  <c r="AB32" i="266"/>
  <c r="BA5" i="266" s="1"/>
  <c r="G89" i="307" s="1"/>
  <c r="AA32" i="266"/>
  <c r="Z32" i="266"/>
  <c r="Z35" i="266" s="1"/>
  <c r="Y32" i="266"/>
  <c r="AJ31" i="266"/>
  <c r="CH5" i="266" s="1"/>
  <c r="AN89" i="307" s="1"/>
  <c r="AI31" i="266"/>
  <c r="CG5" i="266" s="1"/>
  <c r="AM89" i="307" s="1"/>
  <c r="AH31" i="266"/>
  <c r="CF5" i="266" s="1"/>
  <c r="AL89" i="307" s="1"/>
  <c r="AG31" i="266"/>
  <c r="CE5" i="266" s="1"/>
  <c r="AK89" i="307" s="1"/>
  <c r="AF31" i="266"/>
  <c r="CD5" i="266" s="1"/>
  <c r="AJ89" i="307" s="1"/>
  <c r="AE31" i="266"/>
  <c r="AD31" i="266"/>
  <c r="AC31" i="266"/>
  <c r="CA5" i="266" s="1"/>
  <c r="AG89" i="307" s="1"/>
  <c r="AQ30" i="266"/>
  <c r="AQ29" i="266"/>
  <c r="AQ28" i="266"/>
  <c r="AQ27" i="266"/>
  <c r="AQ26" i="266"/>
  <c r="AQ25" i="266"/>
  <c r="AQ24" i="266"/>
  <c r="AQ23" i="266"/>
  <c r="AQ22" i="266"/>
  <c r="AQ21" i="266"/>
  <c r="AQ20" i="266"/>
  <c r="AQ19" i="266"/>
  <c r="AQ18" i="266"/>
  <c r="AQ17" i="266"/>
  <c r="AQ16" i="266"/>
  <c r="AQ15" i="266"/>
  <c r="AQ14" i="266"/>
  <c r="AQ13" i="266"/>
  <c r="AQ12" i="266"/>
  <c r="AQ11" i="266"/>
  <c r="CC5" i="266"/>
  <c r="AI89" i="307" s="1"/>
  <c r="CB5" i="266"/>
  <c r="AH89" i="307" s="1"/>
  <c r="BZ5" i="266"/>
  <c r="AF89" i="307" s="1"/>
  <c r="BX5" i="266"/>
  <c r="AD89" i="307" s="1"/>
  <c r="BK5" i="266"/>
  <c r="Q89" i="307" s="1"/>
  <c r="BH5" i="266"/>
  <c r="N89" i="307" s="1"/>
  <c r="BG5" i="266"/>
  <c r="M89" i="307" s="1"/>
  <c r="BE5" i="266"/>
  <c r="K89" i="307" s="1"/>
  <c r="AZ5" i="266"/>
  <c r="F89" i="307" s="1"/>
  <c r="AY5" i="266"/>
  <c r="E89" i="307" s="1"/>
  <c r="AX5" i="266"/>
  <c r="D89" i="307" s="1"/>
  <c r="AW5" i="266"/>
  <c r="C89" i="307" s="1"/>
  <c r="AV5" i="266"/>
  <c r="B89" i="307" s="1"/>
  <c r="AI35" i="265"/>
  <c r="BR5" i="265" s="1"/>
  <c r="X88" i="307" s="1"/>
  <c r="AH35" i="265"/>
  <c r="Z35" i="265"/>
  <c r="BK5" i="265" s="1"/>
  <c r="Q88" i="307" s="1"/>
  <c r="AS34" i="265"/>
  <c r="AS35" i="265" s="1"/>
  <c r="Y33" i="265"/>
  <c r="AJ32" i="265"/>
  <c r="AI32" i="265"/>
  <c r="AH32" i="265"/>
  <c r="AG32" i="265"/>
  <c r="AF32" i="265"/>
  <c r="AE32" i="265"/>
  <c r="AE35" i="265" s="1"/>
  <c r="BO5" i="265" s="1"/>
  <c r="U88" i="307" s="1"/>
  <c r="AD32" i="265"/>
  <c r="AC32" i="265"/>
  <c r="AB32" i="265"/>
  <c r="BA5" i="265" s="1"/>
  <c r="G88" i="307" s="1"/>
  <c r="AA32" i="265"/>
  <c r="AA35" i="265" s="1"/>
  <c r="BL5" i="265" s="1"/>
  <c r="R88" i="307" s="1"/>
  <c r="Z32" i="265"/>
  <c r="Y32" i="265"/>
  <c r="AJ31" i="265"/>
  <c r="AI31" i="265"/>
  <c r="AH31" i="265"/>
  <c r="CF5" i="265" s="1"/>
  <c r="AL88" i="307" s="1"/>
  <c r="AG31" i="265"/>
  <c r="CE5" i="265" s="1"/>
  <c r="AK88" i="307" s="1"/>
  <c r="AF31" i="265"/>
  <c r="CD5" i="265" s="1"/>
  <c r="AJ88" i="307" s="1"/>
  <c r="AE31" i="265"/>
  <c r="CC5" i="265" s="1"/>
  <c r="AI88" i="307" s="1"/>
  <c r="AD31" i="265"/>
  <c r="AC31" i="265"/>
  <c r="AQ30" i="265"/>
  <c r="AQ29" i="265"/>
  <c r="AQ28" i="265"/>
  <c r="AQ27" i="265"/>
  <c r="AQ26" i="265"/>
  <c r="AQ25" i="265"/>
  <c r="AQ24" i="265"/>
  <c r="AQ23" i="265"/>
  <c r="AQ22" i="265"/>
  <c r="AQ21" i="265"/>
  <c r="AQ20" i="265"/>
  <c r="AQ19" i="265"/>
  <c r="AQ18" i="265"/>
  <c r="AQ17" i="265"/>
  <c r="AQ16" i="265"/>
  <c r="AQ15" i="265"/>
  <c r="AQ14" i="265"/>
  <c r="AQ13" i="265"/>
  <c r="AQ12" i="265"/>
  <c r="AQ11" i="265"/>
  <c r="CH5" i="265"/>
  <c r="AN88" i="307" s="1"/>
  <c r="CG5" i="265"/>
  <c r="AM88" i="307" s="1"/>
  <c r="CB5" i="265"/>
  <c r="AH88" i="307" s="1"/>
  <c r="CA5" i="265"/>
  <c r="AG88" i="307" s="1"/>
  <c r="BZ5" i="265"/>
  <c r="AF88" i="307" s="1"/>
  <c r="BY5" i="265"/>
  <c r="AE88" i="307" s="1"/>
  <c r="BX5" i="265"/>
  <c r="AD88" i="307" s="1"/>
  <c r="BQ5" i="265"/>
  <c r="W88" i="307" s="1"/>
  <c r="BI5" i="265"/>
  <c r="O88" i="307" s="1"/>
  <c r="BH5" i="265"/>
  <c r="N88" i="307" s="1"/>
  <c r="BG5" i="265"/>
  <c r="M88" i="307" s="1"/>
  <c r="BE5" i="265"/>
  <c r="K88" i="307" s="1"/>
  <c r="BD5" i="265"/>
  <c r="J88" i="307" s="1"/>
  <c r="AZ5" i="265"/>
  <c r="F88" i="307" s="1"/>
  <c r="AY5" i="265"/>
  <c r="E88" i="307" s="1"/>
  <c r="AW5" i="265"/>
  <c r="C88" i="307" s="1"/>
  <c r="AV5" i="265"/>
  <c r="B88" i="307" s="1"/>
  <c r="AI35" i="264"/>
  <c r="BR5" i="264" s="1"/>
  <c r="X87" i="307" s="1"/>
  <c r="AH35" i="264"/>
  <c r="BQ5" i="264" s="1"/>
  <c r="W87" i="307" s="1"/>
  <c r="AG35" i="264"/>
  <c r="AS34" i="264"/>
  <c r="AQ34" i="264"/>
  <c r="AG33" i="264"/>
  <c r="AJ32" i="264"/>
  <c r="AI32" i="264"/>
  <c r="AH32" i="264"/>
  <c r="AG32" i="264"/>
  <c r="AF32" i="264"/>
  <c r="AE32" i="264"/>
  <c r="AE35" i="264" s="1"/>
  <c r="AD32" i="264"/>
  <c r="AC32" i="264"/>
  <c r="AC35" i="264" s="1"/>
  <c r="AB32" i="264"/>
  <c r="AA32" i="264"/>
  <c r="AA35" i="264" s="1"/>
  <c r="Z32" i="264"/>
  <c r="Y32" i="264"/>
  <c r="BY5" i="264" s="1"/>
  <c r="AE87" i="307" s="1"/>
  <c r="AJ31" i="264"/>
  <c r="CH5" i="264" s="1"/>
  <c r="AN87" i="307" s="1"/>
  <c r="AI31" i="264"/>
  <c r="CG5" i="264" s="1"/>
  <c r="AM87" i="307" s="1"/>
  <c r="AH31" i="264"/>
  <c r="CF5" i="264" s="1"/>
  <c r="AL87" i="307" s="1"/>
  <c r="AG31" i="264"/>
  <c r="AF31" i="264"/>
  <c r="AE31" i="264"/>
  <c r="AD31" i="264"/>
  <c r="AC31" i="264"/>
  <c r="CA5" i="264" s="1"/>
  <c r="AG87" i="307" s="1"/>
  <c r="AQ30" i="264"/>
  <c r="AQ29" i="264"/>
  <c r="AQ28" i="264"/>
  <c r="AQ27" i="264"/>
  <c r="AQ26" i="264"/>
  <c r="AQ25" i="264"/>
  <c r="AQ24" i="264"/>
  <c r="AQ23" i="264"/>
  <c r="AQ22" i="264"/>
  <c r="AQ21" i="264"/>
  <c r="AQ20" i="264"/>
  <c r="AQ19" i="264"/>
  <c r="AQ18" i="264"/>
  <c r="AQ17" i="264"/>
  <c r="AQ16" i="264"/>
  <c r="AQ15" i="264"/>
  <c r="AQ14" i="264"/>
  <c r="AQ13" i="264"/>
  <c r="AQ12" i="264"/>
  <c r="AQ11" i="264"/>
  <c r="CE5" i="264"/>
  <c r="AK87" i="307" s="1"/>
  <c r="CD5" i="264"/>
  <c r="AJ87" i="307" s="1"/>
  <c r="CC5" i="264"/>
  <c r="AI87" i="307" s="1"/>
  <c r="CB5" i="264"/>
  <c r="AH87" i="307" s="1"/>
  <c r="BX5" i="264"/>
  <c r="AD87" i="307" s="1"/>
  <c r="BP5" i="264"/>
  <c r="V87" i="307" s="1"/>
  <c r="BO5" i="264"/>
  <c r="U87" i="307" s="1"/>
  <c r="BL5" i="264"/>
  <c r="R87" i="307" s="1"/>
  <c r="BI5" i="264"/>
  <c r="O87" i="307" s="1"/>
  <c r="BH5" i="264"/>
  <c r="N87" i="307" s="1"/>
  <c r="BG5" i="264"/>
  <c r="M87" i="307" s="1"/>
  <c r="BF5" i="264"/>
  <c r="L87" i="307" s="1"/>
  <c r="BE5" i="264"/>
  <c r="K87" i="307" s="1"/>
  <c r="BD5" i="264"/>
  <c r="J87" i="307" s="1"/>
  <c r="BB5" i="264"/>
  <c r="H87" i="307" s="1"/>
  <c r="BA5" i="264"/>
  <c r="G87" i="307" s="1"/>
  <c r="AY5" i="264"/>
  <c r="E87" i="307" s="1"/>
  <c r="AW5" i="264"/>
  <c r="C87" i="307" s="1"/>
  <c r="AV5" i="264"/>
  <c r="B87" i="307" s="1"/>
  <c r="AG35" i="263"/>
  <c r="BP5" i="263" s="1"/>
  <c r="V86" i="307" s="1"/>
  <c r="AE35" i="263"/>
  <c r="BO5" i="263" s="1"/>
  <c r="U86" i="307" s="1"/>
  <c r="Z35" i="263"/>
  <c r="AQ34" i="263"/>
  <c r="Y33" i="263"/>
  <c r="AJ32" i="263"/>
  <c r="AG33" i="263" s="1"/>
  <c r="AI32" i="263"/>
  <c r="AH32" i="263"/>
  <c r="AH35" i="263" s="1"/>
  <c r="AG32" i="263"/>
  <c r="AF32" i="263"/>
  <c r="AE32" i="263"/>
  <c r="AD32" i="263"/>
  <c r="AC32" i="263"/>
  <c r="AB32" i="263"/>
  <c r="BA5" i="263" s="1"/>
  <c r="G86" i="307" s="1"/>
  <c r="AA32" i="263"/>
  <c r="AA35" i="263" s="1"/>
  <c r="Z32" i="263"/>
  <c r="Y32" i="263"/>
  <c r="Y35" i="263" s="1"/>
  <c r="AJ31" i="263"/>
  <c r="AI31" i="263"/>
  <c r="CG5" i="263" s="1"/>
  <c r="AM86" i="307" s="1"/>
  <c r="AH31" i="263"/>
  <c r="CF5" i="263" s="1"/>
  <c r="AL86" i="307" s="1"/>
  <c r="AG31" i="263"/>
  <c r="CE5" i="263" s="1"/>
  <c r="AK86" i="307" s="1"/>
  <c r="AF31" i="263"/>
  <c r="CD5" i="263" s="1"/>
  <c r="AJ86" i="307" s="1"/>
  <c r="AE31" i="263"/>
  <c r="CC5" i="263" s="1"/>
  <c r="AI86" i="307" s="1"/>
  <c r="AD31" i="263"/>
  <c r="AC31" i="263"/>
  <c r="AQ30" i="263"/>
  <c r="AQ29" i="263"/>
  <c r="AQ28" i="263"/>
  <c r="AQ27" i="263"/>
  <c r="AQ26" i="263"/>
  <c r="AQ25" i="263"/>
  <c r="AQ24" i="263"/>
  <c r="AQ23" i="263"/>
  <c r="AQ22" i="263"/>
  <c r="AQ21" i="263"/>
  <c r="AQ20" i="263"/>
  <c r="AQ19" i="263"/>
  <c r="AQ18" i="263"/>
  <c r="AQ17" i="263"/>
  <c r="AQ16" i="263"/>
  <c r="AQ15" i="263"/>
  <c r="AQ14" i="263"/>
  <c r="AQ13" i="263"/>
  <c r="AQ12" i="263"/>
  <c r="AQ11" i="263"/>
  <c r="CH5" i="263"/>
  <c r="AN86" i="307" s="1"/>
  <c r="CB5" i="263"/>
  <c r="AH86" i="307" s="1"/>
  <c r="CA5" i="263"/>
  <c r="AG86" i="307" s="1"/>
  <c r="BY5" i="263"/>
  <c r="AE86" i="307" s="1"/>
  <c r="BW5" i="263"/>
  <c r="AC86" i="307" s="1"/>
  <c r="BQ5" i="263"/>
  <c r="W86" i="307" s="1"/>
  <c r="BK5" i="263"/>
  <c r="Q86" i="307" s="1"/>
  <c r="BJ5" i="263"/>
  <c r="P86" i="307" s="1"/>
  <c r="BG5" i="263"/>
  <c r="M86" i="307" s="1"/>
  <c r="BF5" i="263"/>
  <c r="L86" i="307" s="1"/>
  <c r="BE5" i="263"/>
  <c r="K86" i="307" s="1"/>
  <c r="BD5" i="263"/>
  <c r="J86" i="307" s="1"/>
  <c r="AY5" i="263"/>
  <c r="E86" i="307" s="1"/>
  <c r="AX5" i="263"/>
  <c r="D86" i="307" s="1"/>
  <c r="AW5" i="263"/>
  <c r="C86" i="307" s="1"/>
  <c r="AV5" i="263"/>
  <c r="B86" i="307" s="1"/>
  <c r="AR35" i="262"/>
  <c r="AI35" i="262"/>
  <c r="AH35" i="262"/>
  <c r="BQ5" i="262" s="1"/>
  <c r="W85" i="307" s="1"/>
  <c r="AG35" i="262"/>
  <c r="BP5" i="262" s="1"/>
  <c r="V85" i="307" s="1"/>
  <c r="Y35" i="262"/>
  <c r="AQ34" i="262"/>
  <c r="Y33" i="262"/>
  <c r="AJ32" i="262"/>
  <c r="BI5" i="262" s="1"/>
  <c r="O85" i="307" s="1"/>
  <c r="AI32" i="262"/>
  <c r="AH32" i="262"/>
  <c r="AG32" i="262"/>
  <c r="AF32" i="262"/>
  <c r="BE5" i="262" s="1"/>
  <c r="K85" i="307" s="1"/>
  <c r="AE32" i="262"/>
  <c r="AD32" i="262"/>
  <c r="AD35" i="262" s="1"/>
  <c r="AC32" i="262"/>
  <c r="AB32" i="262"/>
  <c r="AA32" i="262"/>
  <c r="AZ5" i="262" s="1"/>
  <c r="F85" i="307" s="1"/>
  <c r="Z32" i="262"/>
  <c r="Y32" i="262"/>
  <c r="Z35" i="262" s="1"/>
  <c r="BK5" i="262" s="1"/>
  <c r="Q85" i="307" s="1"/>
  <c r="AJ31" i="262"/>
  <c r="CH5" i="262" s="1"/>
  <c r="AN85" i="307" s="1"/>
  <c r="AI31" i="262"/>
  <c r="AH31" i="262"/>
  <c r="AG31" i="262"/>
  <c r="CE5" i="262" s="1"/>
  <c r="AK85" i="307" s="1"/>
  <c r="AF31" i="262"/>
  <c r="AE31" i="262"/>
  <c r="CC5" i="262" s="1"/>
  <c r="AI85" i="307" s="1"/>
  <c r="AD31" i="262"/>
  <c r="CB5" i="262" s="1"/>
  <c r="AH85" i="307" s="1"/>
  <c r="AC31" i="262"/>
  <c r="AQ30" i="262"/>
  <c r="AQ29" i="262"/>
  <c r="AQ28" i="262"/>
  <c r="AQ27" i="262"/>
  <c r="AQ26" i="262"/>
  <c r="AQ25" i="262"/>
  <c r="AQ24" i="262"/>
  <c r="AQ23" i="262"/>
  <c r="AQ22" i="262"/>
  <c r="AQ21" i="262"/>
  <c r="AQ20" i="262"/>
  <c r="AQ19" i="262"/>
  <c r="AQ18" i="262"/>
  <c r="AQ17" i="262"/>
  <c r="AQ16" i="262"/>
  <c r="AQ15" i="262"/>
  <c r="AQ14" i="262"/>
  <c r="AQ13" i="262"/>
  <c r="AQ12" i="262"/>
  <c r="AQ11" i="262"/>
  <c r="CG5" i="262"/>
  <c r="AM85" i="307" s="1"/>
  <c r="CF5" i="262"/>
  <c r="AL85" i="307" s="1"/>
  <c r="CD5" i="262"/>
  <c r="AJ85" i="307" s="1"/>
  <c r="CA5" i="262"/>
  <c r="AG85" i="307" s="1"/>
  <c r="BZ5" i="262"/>
  <c r="AF85" i="307" s="1"/>
  <c r="BY5" i="262"/>
  <c r="AE85" i="307" s="1"/>
  <c r="BX5" i="262"/>
  <c r="AD85" i="307" s="1"/>
  <c r="BW5" i="262"/>
  <c r="AC85" i="307" s="1"/>
  <c r="BR5" i="262"/>
  <c r="X85" i="307" s="1"/>
  <c r="BN5" i="262"/>
  <c r="T85" i="307" s="1"/>
  <c r="BH5" i="262"/>
  <c r="N85" i="307" s="1"/>
  <c r="BG5" i="262"/>
  <c r="M85" i="307" s="1"/>
  <c r="BF5" i="262"/>
  <c r="L85" i="307" s="1"/>
  <c r="BD5" i="262"/>
  <c r="J85" i="307" s="1"/>
  <c r="BC5" i="262"/>
  <c r="I85" i="307" s="1"/>
  <c r="AY5" i="262"/>
  <c r="E85" i="307" s="1"/>
  <c r="AX5" i="262"/>
  <c r="D85" i="307" s="1"/>
  <c r="AW5" i="262"/>
  <c r="C85" i="307" s="1"/>
  <c r="AV5" i="262"/>
  <c r="B85" i="307" s="1"/>
  <c r="AI35" i="261"/>
  <c r="BR5" i="261" s="1"/>
  <c r="X84" i="307" s="1"/>
  <c r="AG35" i="261"/>
  <c r="Y35" i="261"/>
  <c r="BJ5" i="261" s="1"/>
  <c r="P84" i="307" s="1"/>
  <c r="AS34" i="261"/>
  <c r="AJ32" i="261"/>
  <c r="AI32" i="261"/>
  <c r="AH32" i="261"/>
  <c r="AG33" i="261" s="1"/>
  <c r="AG32" i="261"/>
  <c r="AF32" i="261"/>
  <c r="BE5" i="261" s="1"/>
  <c r="K84" i="307" s="1"/>
  <c r="AE32" i="261"/>
  <c r="AD32" i="261"/>
  <c r="AC33" i="261" s="1"/>
  <c r="AC32" i="261"/>
  <c r="BB5" i="261" s="1"/>
  <c r="H84" i="307" s="1"/>
  <c r="AB32" i="261"/>
  <c r="AA32" i="261"/>
  <c r="AA35" i="261" s="1"/>
  <c r="Z32" i="261"/>
  <c r="BX5" i="261" s="1"/>
  <c r="AD84" i="307" s="1"/>
  <c r="Y32" i="261"/>
  <c r="AJ31" i="261"/>
  <c r="CH5" i="261" s="1"/>
  <c r="AN84" i="307" s="1"/>
  <c r="AI31" i="261"/>
  <c r="CG5" i="261" s="1"/>
  <c r="AM84" i="307" s="1"/>
  <c r="AH31" i="261"/>
  <c r="CF5" i="261" s="1"/>
  <c r="AL84" i="307" s="1"/>
  <c r="AG31" i="261"/>
  <c r="CE5" i="261" s="1"/>
  <c r="AK84" i="307" s="1"/>
  <c r="AF31" i="261"/>
  <c r="AE31" i="261"/>
  <c r="AD31" i="261"/>
  <c r="AC31" i="261"/>
  <c r="AQ30" i="261"/>
  <c r="AQ29" i="261"/>
  <c r="AQ28" i="261"/>
  <c r="AQ27" i="261"/>
  <c r="AQ26" i="261"/>
  <c r="AQ25" i="261"/>
  <c r="AQ24" i="261"/>
  <c r="AQ23" i="261"/>
  <c r="AQ22" i="261"/>
  <c r="AQ21" i="261"/>
  <c r="AQ20" i="261"/>
  <c r="AQ19" i="261"/>
  <c r="AQ18" i="261"/>
  <c r="AQ17" i="261"/>
  <c r="AQ16" i="261"/>
  <c r="AQ15" i="261"/>
  <c r="AQ14" i="261"/>
  <c r="AQ13" i="261"/>
  <c r="AQ12" i="261"/>
  <c r="AQ11" i="261"/>
  <c r="CD5" i="261"/>
  <c r="AJ84" i="307" s="1"/>
  <c r="CC5" i="261"/>
  <c r="AI84" i="307" s="1"/>
  <c r="CB5" i="261"/>
  <c r="AH84" i="307" s="1"/>
  <c r="CA5" i="261"/>
  <c r="AG84" i="307" s="1"/>
  <c r="BL5" i="261"/>
  <c r="R84" i="307" s="1"/>
  <c r="BI5" i="261"/>
  <c r="O84" i="307" s="1"/>
  <c r="BH5" i="261"/>
  <c r="N84" i="307" s="1"/>
  <c r="BF5" i="261"/>
  <c r="L84" i="307" s="1"/>
  <c r="BA5" i="261"/>
  <c r="G84" i="307" s="1"/>
  <c r="AZ5" i="261"/>
  <c r="F84" i="307" s="1"/>
  <c r="AX5" i="261"/>
  <c r="D84" i="307" s="1"/>
  <c r="AW5" i="261"/>
  <c r="C84" i="307" s="1"/>
  <c r="AV5" i="261"/>
  <c r="B84" i="307" s="1"/>
  <c r="AI35" i="260"/>
  <c r="AG35" i="260"/>
  <c r="Y35" i="260"/>
  <c r="AG33" i="260"/>
  <c r="AJ32" i="260"/>
  <c r="AI32" i="260"/>
  <c r="AH32" i="260"/>
  <c r="AG32" i="260"/>
  <c r="AF32" i="260"/>
  <c r="AE32" i="260"/>
  <c r="AD32" i="260"/>
  <c r="AC32" i="260"/>
  <c r="AC35" i="260" s="1"/>
  <c r="AB32" i="260"/>
  <c r="AA32" i="260"/>
  <c r="Z32" i="260"/>
  <c r="Y32" i="260"/>
  <c r="AJ31" i="260"/>
  <c r="AI31" i="260"/>
  <c r="CG5" i="260" s="1"/>
  <c r="AM83" i="307" s="1"/>
  <c r="AH31" i="260"/>
  <c r="CF5" i="260" s="1"/>
  <c r="AL83" i="307" s="1"/>
  <c r="AG31" i="260"/>
  <c r="CE5" i="260" s="1"/>
  <c r="AK83" i="307" s="1"/>
  <c r="AF31" i="260"/>
  <c r="CD5" i="260" s="1"/>
  <c r="AJ83" i="307" s="1"/>
  <c r="AE31" i="260"/>
  <c r="AD31" i="260"/>
  <c r="CB5" i="260" s="1"/>
  <c r="AH83" i="307" s="1"/>
  <c r="AC31" i="260"/>
  <c r="AQ30" i="260"/>
  <c r="AQ29" i="260"/>
  <c r="AQ28" i="260"/>
  <c r="AQ27" i="260"/>
  <c r="AQ26" i="260"/>
  <c r="AQ25" i="260"/>
  <c r="AQ24" i="260"/>
  <c r="AQ23" i="260"/>
  <c r="AQ22" i="260"/>
  <c r="AQ21" i="260"/>
  <c r="AQ20" i="260"/>
  <c r="AQ19" i="260"/>
  <c r="AQ18" i="260"/>
  <c r="AQ17" i="260"/>
  <c r="AQ16" i="260"/>
  <c r="AQ15" i="260"/>
  <c r="AQ14" i="260"/>
  <c r="AQ13" i="260"/>
  <c r="AQ12" i="260"/>
  <c r="AQ11" i="260"/>
  <c r="CH5" i="260"/>
  <c r="AN83" i="307" s="1"/>
  <c r="CC5" i="260"/>
  <c r="AI83" i="307" s="1"/>
  <c r="CA5" i="260"/>
  <c r="AG83" i="307" s="1"/>
  <c r="BZ5" i="260"/>
  <c r="AF83" i="307" s="1"/>
  <c r="BW5" i="260"/>
  <c r="AC83" i="307" s="1"/>
  <c r="BR5" i="260"/>
  <c r="X83" i="307" s="1"/>
  <c r="BP5" i="260"/>
  <c r="V83" i="307" s="1"/>
  <c r="BI5" i="260"/>
  <c r="O83" i="307" s="1"/>
  <c r="BH5" i="260"/>
  <c r="N83" i="307" s="1"/>
  <c r="BF5" i="260"/>
  <c r="L83" i="307" s="1"/>
  <c r="BE5" i="260"/>
  <c r="K83" i="307" s="1"/>
  <c r="BB5" i="260"/>
  <c r="H83" i="307" s="1"/>
  <c r="BA5" i="260"/>
  <c r="G83" i="307" s="1"/>
  <c r="AZ5" i="260"/>
  <c r="F83" i="307" s="1"/>
  <c r="AX5" i="260"/>
  <c r="D83" i="307" s="1"/>
  <c r="AW5" i="260"/>
  <c r="C83" i="307" s="1"/>
  <c r="AV5" i="260"/>
  <c r="B83" i="307" s="1"/>
  <c r="AR35" i="259"/>
  <c r="AI35" i="259"/>
  <c r="AA35" i="259"/>
  <c r="BL5" i="259" s="1"/>
  <c r="R82" i="307" s="1"/>
  <c r="Y35" i="259"/>
  <c r="AS34" i="259"/>
  <c r="AQ34" i="259"/>
  <c r="AJ32" i="259"/>
  <c r="AI32" i="259"/>
  <c r="AH32" i="259"/>
  <c r="AH35" i="259" s="1"/>
  <c r="AG32" i="259"/>
  <c r="AF32" i="259"/>
  <c r="BE5" i="259" s="1"/>
  <c r="K82" i="307" s="1"/>
  <c r="AE32" i="259"/>
  <c r="AD32" i="259"/>
  <c r="AD35" i="259" s="1"/>
  <c r="BN5" i="259" s="1"/>
  <c r="T82" i="307" s="1"/>
  <c r="AC32" i="259"/>
  <c r="AB32" i="259"/>
  <c r="AA32" i="259"/>
  <c r="Z32" i="259"/>
  <c r="BZ5" i="259" s="1"/>
  <c r="AF82" i="307" s="1"/>
  <c r="Y32" i="259"/>
  <c r="AJ31" i="259"/>
  <c r="CH5" i="259" s="1"/>
  <c r="AN82" i="307" s="1"/>
  <c r="AI31" i="259"/>
  <c r="CG5" i="259" s="1"/>
  <c r="AM82" i="307" s="1"/>
  <c r="AH31" i="259"/>
  <c r="AG31" i="259"/>
  <c r="AF31" i="259"/>
  <c r="AE31" i="259"/>
  <c r="AD31" i="259"/>
  <c r="CB5" i="259" s="1"/>
  <c r="AH82" i="307" s="1"/>
  <c r="AC31" i="259"/>
  <c r="CA5" i="259" s="1"/>
  <c r="AG82" i="307" s="1"/>
  <c r="AQ30" i="259"/>
  <c r="AQ29" i="259"/>
  <c r="AQ28" i="259"/>
  <c r="AQ27" i="259"/>
  <c r="AQ26" i="259"/>
  <c r="AQ25" i="259"/>
  <c r="AQ24" i="259"/>
  <c r="AQ23" i="259"/>
  <c r="AQ22" i="259"/>
  <c r="AQ21" i="259"/>
  <c r="AQ20" i="259"/>
  <c r="AQ19" i="259"/>
  <c r="AQ18" i="259"/>
  <c r="AQ17" i="259"/>
  <c r="AQ16" i="259"/>
  <c r="AQ15" i="259"/>
  <c r="AQ14" i="259"/>
  <c r="AQ13" i="259"/>
  <c r="AQ12" i="259"/>
  <c r="AQ11" i="259"/>
  <c r="CF5" i="259"/>
  <c r="AL82" i="307" s="1"/>
  <c r="CE5" i="259"/>
  <c r="AK82" i="307" s="1"/>
  <c r="CD5" i="259"/>
  <c r="AJ82" i="307" s="1"/>
  <c r="CC5" i="259"/>
  <c r="AI82" i="307" s="1"/>
  <c r="BR5" i="259"/>
  <c r="X82" i="307" s="1"/>
  <c r="BQ5" i="259"/>
  <c r="W82" i="307" s="1"/>
  <c r="BJ5" i="259"/>
  <c r="P82" i="307" s="1"/>
  <c r="BI5" i="259"/>
  <c r="O82" i="307" s="1"/>
  <c r="BH5" i="259"/>
  <c r="N82" i="307" s="1"/>
  <c r="BF5" i="259"/>
  <c r="L82" i="307" s="1"/>
  <c r="BC5" i="259"/>
  <c r="I82" i="307" s="1"/>
  <c r="BB5" i="259"/>
  <c r="H82" i="307" s="1"/>
  <c r="BA5" i="259"/>
  <c r="G82" i="307" s="1"/>
  <c r="AZ5" i="259"/>
  <c r="F82" i="307" s="1"/>
  <c r="AY5" i="259"/>
  <c r="E82" i="307" s="1"/>
  <c r="AX5" i="259"/>
  <c r="D82" i="307" s="1"/>
  <c r="AW5" i="259"/>
  <c r="C82" i="307" s="1"/>
  <c r="AV5" i="259"/>
  <c r="B82" i="307" s="1"/>
  <c r="AH35" i="258"/>
  <c r="BQ5" i="258" s="1"/>
  <c r="W81" i="307" s="1"/>
  <c r="AC35" i="258"/>
  <c r="BM5" i="258" s="1"/>
  <c r="S81" i="307" s="1"/>
  <c r="AA35" i="258"/>
  <c r="AS34" i="258"/>
  <c r="AG33" i="258"/>
  <c r="AJ32" i="258"/>
  <c r="AI32" i="258"/>
  <c r="AH32" i="258"/>
  <c r="AG32" i="258"/>
  <c r="AF32" i="258"/>
  <c r="BE5" i="258" s="1"/>
  <c r="K81" i="307" s="1"/>
  <c r="AE32" i="258"/>
  <c r="AD32" i="258"/>
  <c r="AC33" i="258" s="1"/>
  <c r="AC32" i="258"/>
  <c r="AB32" i="258"/>
  <c r="BA5" i="258" s="1"/>
  <c r="G81" i="307" s="1"/>
  <c r="AA32" i="258"/>
  <c r="Z32" i="258"/>
  <c r="Z35" i="258" s="1"/>
  <c r="Y32" i="258"/>
  <c r="AQ34" i="258" s="1"/>
  <c r="AJ31" i="258"/>
  <c r="CH5" i="258" s="1"/>
  <c r="AN81" i="307" s="1"/>
  <c r="AI31" i="258"/>
  <c r="CG5" i="258" s="1"/>
  <c r="AM81" i="307" s="1"/>
  <c r="AH31" i="258"/>
  <c r="CF5" i="258" s="1"/>
  <c r="AL81" i="307" s="1"/>
  <c r="AG31" i="258"/>
  <c r="AF31" i="258"/>
  <c r="AE31" i="258"/>
  <c r="AD31" i="258"/>
  <c r="AC31" i="258"/>
  <c r="CA5" i="258" s="1"/>
  <c r="AG81" i="307" s="1"/>
  <c r="AQ30" i="258"/>
  <c r="AQ29" i="258"/>
  <c r="AQ28" i="258"/>
  <c r="AQ27" i="258"/>
  <c r="AQ26" i="258"/>
  <c r="AQ25" i="258"/>
  <c r="AQ24" i="258"/>
  <c r="AQ23" i="258"/>
  <c r="AQ22" i="258"/>
  <c r="AQ21" i="258"/>
  <c r="AQ20" i="258"/>
  <c r="AQ19" i="258"/>
  <c r="AQ18" i="258"/>
  <c r="AQ17" i="258"/>
  <c r="AQ16" i="258"/>
  <c r="AQ15" i="258"/>
  <c r="AQ14" i="258"/>
  <c r="AQ13" i="258"/>
  <c r="AQ12" i="258"/>
  <c r="AQ11" i="258"/>
  <c r="CE5" i="258"/>
  <c r="AK81" i="307" s="1"/>
  <c r="CD5" i="258"/>
  <c r="AJ81" i="307" s="1"/>
  <c r="CC5" i="258"/>
  <c r="AI81" i="307" s="1"/>
  <c r="CB5" i="258"/>
  <c r="AH81" i="307" s="1"/>
  <c r="BX5" i="258"/>
  <c r="AD81" i="307" s="1"/>
  <c r="BL5" i="258"/>
  <c r="R81" i="307" s="1"/>
  <c r="BK5" i="258"/>
  <c r="Q81" i="307" s="1"/>
  <c r="BH5" i="258"/>
  <c r="N81" i="307" s="1"/>
  <c r="BG5" i="258"/>
  <c r="M81" i="307" s="1"/>
  <c r="BC5" i="258"/>
  <c r="I81" i="307" s="1"/>
  <c r="BB5" i="258"/>
  <c r="H81" i="307" s="1"/>
  <c r="AZ5" i="258"/>
  <c r="F81" i="307" s="1"/>
  <c r="AY5" i="258"/>
  <c r="E81" i="307" s="1"/>
  <c r="AX5" i="258"/>
  <c r="D81" i="307" s="1"/>
  <c r="AW5" i="258"/>
  <c r="C81" i="307" s="1"/>
  <c r="AV5" i="258"/>
  <c r="B81" i="307" s="1"/>
  <c r="AE35" i="257"/>
  <c r="BO5" i="257" s="1"/>
  <c r="U80" i="307" s="1"/>
  <c r="Z35" i="257"/>
  <c r="Y35" i="257"/>
  <c r="AJ32" i="257"/>
  <c r="AI32" i="257"/>
  <c r="AH32" i="257"/>
  <c r="BG5" i="257" s="1"/>
  <c r="M80" i="307" s="1"/>
  <c r="AG32" i="257"/>
  <c r="AG35" i="257" s="1"/>
  <c r="AF32" i="257"/>
  <c r="AE32" i="257"/>
  <c r="BD5" i="257" s="1"/>
  <c r="J80" i="307" s="1"/>
  <c r="AD32" i="257"/>
  <c r="AD35" i="257" s="1"/>
  <c r="AC32" i="257"/>
  <c r="AB32" i="257"/>
  <c r="BA5" i="257" s="1"/>
  <c r="G80" i="307" s="1"/>
  <c r="AA32" i="257"/>
  <c r="Z32" i="257"/>
  <c r="AY5" i="257" s="1"/>
  <c r="E80" i="307" s="1"/>
  <c r="Y32" i="257"/>
  <c r="AQ34" i="257" s="1"/>
  <c r="AJ31" i="257"/>
  <c r="AI31" i="257"/>
  <c r="AH31" i="257"/>
  <c r="CF5" i="257" s="1"/>
  <c r="AL80" i="307" s="1"/>
  <c r="AG31" i="257"/>
  <c r="CE5" i="257" s="1"/>
  <c r="AK80" i="307" s="1"/>
  <c r="AF31" i="257"/>
  <c r="CD5" i="257" s="1"/>
  <c r="AJ80" i="307" s="1"/>
  <c r="AE31" i="257"/>
  <c r="CC5" i="257" s="1"/>
  <c r="AI80" i="307" s="1"/>
  <c r="AD31" i="257"/>
  <c r="AC31" i="257"/>
  <c r="AQ30" i="257"/>
  <c r="AQ29" i="257"/>
  <c r="AQ28" i="257"/>
  <c r="AQ27" i="257"/>
  <c r="AQ26" i="257"/>
  <c r="AQ25" i="257"/>
  <c r="AQ24" i="257"/>
  <c r="AQ23" i="257"/>
  <c r="AQ22" i="257"/>
  <c r="AQ21" i="257"/>
  <c r="AQ20" i="257"/>
  <c r="AQ19" i="257"/>
  <c r="AQ18" i="257"/>
  <c r="AQ17" i="257"/>
  <c r="AQ16" i="257"/>
  <c r="AQ15" i="257"/>
  <c r="AQ14" i="257"/>
  <c r="AQ13" i="257"/>
  <c r="AQ12" i="257"/>
  <c r="AQ11" i="257"/>
  <c r="CH5" i="257"/>
  <c r="AN80" i="307" s="1"/>
  <c r="CG5" i="257"/>
  <c r="AM80" i="307" s="1"/>
  <c r="CB5" i="257"/>
  <c r="AH80" i="307" s="1"/>
  <c r="CA5" i="257"/>
  <c r="AG80" i="307" s="1"/>
  <c r="BW5" i="257"/>
  <c r="AC80" i="307" s="1"/>
  <c r="BP5" i="257"/>
  <c r="V80" i="307" s="1"/>
  <c r="BK5" i="257"/>
  <c r="Q80" i="307" s="1"/>
  <c r="BJ5" i="257"/>
  <c r="P80" i="307" s="1"/>
  <c r="BI5" i="257"/>
  <c r="O80" i="307" s="1"/>
  <c r="BE5" i="257"/>
  <c r="K80" i="307" s="1"/>
  <c r="BC5" i="257"/>
  <c r="I80" i="307" s="1"/>
  <c r="AW5" i="257"/>
  <c r="C80" i="307" s="1"/>
  <c r="AV5" i="257"/>
  <c r="B80" i="307" s="1"/>
  <c r="AA35" i="256"/>
  <c r="BL5" i="256" s="1"/>
  <c r="R79" i="307" s="1"/>
  <c r="Y35" i="256"/>
  <c r="AS34" i="256"/>
  <c r="AQ34" i="256"/>
  <c r="AJ32" i="256"/>
  <c r="BI5" i="256" s="1"/>
  <c r="O79" i="307" s="1"/>
  <c r="AI32" i="256"/>
  <c r="AH32" i="256"/>
  <c r="AH35" i="256" s="1"/>
  <c r="BQ5" i="256" s="1"/>
  <c r="W79" i="307" s="1"/>
  <c r="AG32" i="256"/>
  <c r="AF32" i="256"/>
  <c r="BE5" i="256" s="1"/>
  <c r="K79" i="307" s="1"/>
  <c r="AE32" i="256"/>
  <c r="AD32" i="256"/>
  <c r="AD35" i="256" s="1"/>
  <c r="AR35" i="256" s="1"/>
  <c r="AC32" i="256"/>
  <c r="AC35" i="256" s="1"/>
  <c r="AB32" i="256"/>
  <c r="BA5" i="256" s="1"/>
  <c r="G79" i="307" s="1"/>
  <c r="AA32" i="256"/>
  <c r="Z32" i="256"/>
  <c r="Y32" i="256"/>
  <c r="AJ31" i="256"/>
  <c r="CH5" i="256" s="1"/>
  <c r="AN79" i="307" s="1"/>
  <c r="AI31" i="256"/>
  <c r="AH31" i="256"/>
  <c r="AG31" i="256"/>
  <c r="AF31" i="256"/>
  <c r="AE31" i="256"/>
  <c r="CC5" i="256" s="1"/>
  <c r="AI79" i="307" s="1"/>
  <c r="AD31" i="256"/>
  <c r="CB5" i="256" s="1"/>
  <c r="AH79" i="307" s="1"/>
  <c r="AC31" i="256"/>
  <c r="CA5" i="256" s="1"/>
  <c r="AG79" i="307" s="1"/>
  <c r="AQ30" i="256"/>
  <c r="AQ29" i="256"/>
  <c r="AQ28" i="256"/>
  <c r="AQ27" i="256"/>
  <c r="AQ26" i="256"/>
  <c r="AQ25" i="256"/>
  <c r="AQ24" i="256"/>
  <c r="AQ23" i="256"/>
  <c r="AQ22" i="256"/>
  <c r="AQ21" i="256"/>
  <c r="AQ20" i="256"/>
  <c r="AQ19" i="256"/>
  <c r="AQ18" i="256"/>
  <c r="AQ17" i="256"/>
  <c r="AQ16" i="256"/>
  <c r="AQ15" i="256"/>
  <c r="AQ14" i="256"/>
  <c r="AQ13" i="256"/>
  <c r="AQ12" i="256"/>
  <c r="AQ11" i="256"/>
  <c r="CG5" i="256"/>
  <c r="AM79" i="307" s="1"/>
  <c r="CF5" i="256"/>
  <c r="AL79" i="307" s="1"/>
  <c r="CE5" i="256"/>
  <c r="AK79" i="307" s="1"/>
  <c r="CD5" i="256"/>
  <c r="AJ79" i="307" s="1"/>
  <c r="BZ5" i="256"/>
  <c r="AF79" i="307" s="1"/>
  <c r="BX5" i="256"/>
  <c r="AD79" i="307" s="1"/>
  <c r="BW5" i="256"/>
  <c r="AC79" i="307" s="1"/>
  <c r="BN5" i="256"/>
  <c r="T79" i="307" s="1"/>
  <c r="BJ5" i="256"/>
  <c r="P79" i="307" s="1"/>
  <c r="BH5" i="256"/>
  <c r="N79" i="307" s="1"/>
  <c r="BG5" i="256"/>
  <c r="M79" i="307" s="1"/>
  <c r="BF5" i="256"/>
  <c r="L79" i="307" s="1"/>
  <c r="BB5" i="256"/>
  <c r="H79" i="307" s="1"/>
  <c r="AZ5" i="256"/>
  <c r="F79" i="307" s="1"/>
  <c r="AY5" i="256"/>
  <c r="E79" i="307" s="1"/>
  <c r="AX5" i="256"/>
  <c r="D79" i="307" s="1"/>
  <c r="AW5" i="256"/>
  <c r="C79" i="307" s="1"/>
  <c r="AV5" i="256"/>
  <c r="B79" i="307" s="1"/>
  <c r="AH35" i="255"/>
  <c r="BQ5" i="255" s="1"/>
  <c r="W78" i="307" s="1"/>
  <c r="AE35" i="255"/>
  <c r="BO5" i="255" s="1"/>
  <c r="U78" i="307" s="1"/>
  <c r="AD35" i="255"/>
  <c r="AC35" i="255"/>
  <c r="AS34" i="255"/>
  <c r="AJ32" i="255"/>
  <c r="BI5" i="255" s="1"/>
  <c r="O78" i="307" s="1"/>
  <c r="AI32" i="255"/>
  <c r="AI35" i="255" s="1"/>
  <c r="BR5" i="255" s="1"/>
  <c r="X78" i="307" s="1"/>
  <c r="AH32" i="255"/>
  <c r="AG32" i="255"/>
  <c r="AF32" i="255"/>
  <c r="AE32" i="255"/>
  <c r="BD5" i="255" s="1"/>
  <c r="J78" i="307" s="1"/>
  <c r="AD32" i="255"/>
  <c r="AC32" i="255"/>
  <c r="BB5" i="255" s="1"/>
  <c r="H78" i="307" s="1"/>
  <c r="AB32" i="255"/>
  <c r="BA5" i="255" s="1"/>
  <c r="G78" i="307" s="1"/>
  <c r="AA32" i="255"/>
  <c r="BX5" i="255" s="1"/>
  <c r="AD78" i="307" s="1"/>
  <c r="Z32" i="255"/>
  <c r="Y32" i="255"/>
  <c r="AJ31" i="255"/>
  <c r="CH5" i="255" s="1"/>
  <c r="AN78" i="307" s="1"/>
  <c r="AI31" i="255"/>
  <c r="CG5" i="255" s="1"/>
  <c r="AM78" i="307" s="1"/>
  <c r="AH31" i="255"/>
  <c r="CF5" i="255" s="1"/>
  <c r="AL78" i="307" s="1"/>
  <c r="AG31" i="255"/>
  <c r="AF31" i="255"/>
  <c r="AE31" i="255"/>
  <c r="AD31" i="255"/>
  <c r="AC31" i="255"/>
  <c r="AQ30" i="255"/>
  <c r="AQ29" i="255"/>
  <c r="AQ28" i="255"/>
  <c r="AQ27" i="255"/>
  <c r="AQ26" i="255"/>
  <c r="AQ25" i="255"/>
  <c r="AQ24" i="255"/>
  <c r="AQ23" i="255"/>
  <c r="AQ22" i="255"/>
  <c r="AQ21" i="255"/>
  <c r="AQ20" i="255"/>
  <c r="AQ19" i="255"/>
  <c r="AQ18" i="255"/>
  <c r="AQ17" i="255"/>
  <c r="AQ16" i="255"/>
  <c r="AQ15" i="255"/>
  <c r="AQ14" i="255"/>
  <c r="AQ13" i="255"/>
  <c r="AQ12" i="255"/>
  <c r="AQ11" i="255"/>
  <c r="CE5" i="255"/>
  <c r="AK78" i="307" s="1"/>
  <c r="CD5" i="255"/>
  <c r="AJ78" i="307" s="1"/>
  <c r="CC5" i="255"/>
  <c r="AI78" i="307" s="1"/>
  <c r="CB5" i="255"/>
  <c r="AH78" i="307" s="1"/>
  <c r="CA5" i="255"/>
  <c r="AG78" i="307" s="1"/>
  <c r="BM5" i="255"/>
  <c r="S78" i="307" s="1"/>
  <c r="BG5" i="255"/>
  <c r="M78" i="307" s="1"/>
  <c r="BE5" i="255"/>
  <c r="K78" i="307" s="1"/>
  <c r="BC5" i="255"/>
  <c r="I78" i="307" s="1"/>
  <c r="AY5" i="255"/>
  <c r="E78" i="307" s="1"/>
  <c r="AW5" i="255"/>
  <c r="C78" i="307" s="1"/>
  <c r="AV5" i="255"/>
  <c r="B78" i="307" s="1"/>
  <c r="AI35" i="254"/>
  <c r="Z35" i="254"/>
  <c r="BK5" i="254" s="1"/>
  <c r="Q77" i="307" s="1"/>
  <c r="Y35" i="254"/>
  <c r="AJ32" i="254"/>
  <c r="AI32" i="254"/>
  <c r="AH32" i="254"/>
  <c r="AG32" i="254"/>
  <c r="AG35" i="254" s="1"/>
  <c r="AF32" i="254"/>
  <c r="BE5" i="254" s="1"/>
  <c r="K77" i="307" s="1"/>
  <c r="AE32" i="254"/>
  <c r="AE35" i="254" s="1"/>
  <c r="BO5" i="254" s="1"/>
  <c r="U77" i="307" s="1"/>
  <c r="AD32" i="254"/>
  <c r="AC32" i="254"/>
  <c r="AC35" i="254" s="1"/>
  <c r="AQ35" i="254" s="1"/>
  <c r="AB32" i="254"/>
  <c r="AA32" i="254"/>
  <c r="AS34" i="254" s="1"/>
  <c r="Z32" i="254"/>
  <c r="Y32" i="254"/>
  <c r="AQ34" i="254" s="1"/>
  <c r="AA35" i="254" s="1"/>
  <c r="BL5" i="254" s="1"/>
  <c r="R77" i="307" s="1"/>
  <c r="AJ31" i="254"/>
  <c r="AI31" i="254"/>
  <c r="AH31" i="254"/>
  <c r="CF5" i="254" s="1"/>
  <c r="AL77" i="307" s="1"/>
  <c r="AG31" i="254"/>
  <c r="CE5" i="254" s="1"/>
  <c r="AK77" i="307" s="1"/>
  <c r="AF31" i="254"/>
  <c r="CD5" i="254" s="1"/>
  <c r="AJ77" i="307" s="1"/>
  <c r="AE31" i="254"/>
  <c r="CC5" i="254" s="1"/>
  <c r="AI77" i="307" s="1"/>
  <c r="AD31" i="254"/>
  <c r="AC31" i="254"/>
  <c r="AQ30" i="254"/>
  <c r="AQ29" i="254"/>
  <c r="AQ28" i="254"/>
  <c r="AQ27" i="254"/>
  <c r="AQ26" i="254"/>
  <c r="AQ25" i="254"/>
  <c r="AQ24" i="254"/>
  <c r="AQ23" i="254"/>
  <c r="AQ22" i="254"/>
  <c r="AQ21" i="254"/>
  <c r="AQ20" i="254"/>
  <c r="AQ19" i="254"/>
  <c r="AQ18" i="254"/>
  <c r="AQ17" i="254"/>
  <c r="AQ16" i="254"/>
  <c r="AQ15" i="254"/>
  <c r="AQ14" i="254"/>
  <c r="AQ13" i="254"/>
  <c r="AQ12" i="254"/>
  <c r="AQ11" i="254"/>
  <c r="CH5" i="254"/>
  <c r="AN77" i="307" s="1"/>
  <c r="CG5" i="254"/>
  <c r="AM77" i="307" s="1"/>
  <c r="CB5" i="254"/>
  <c r="AH77" i="307" s="1"/>
  <c r="CA5" i="254"/>
  <c r="AG77" i="307" s="1"/>
  <c r="BZ5" i="254"/>
  <c r="AF77" i="307" s="1"/>
  <c r="BY5" i="254"/>
  <c r="AE77" i="307" s="1"/>
  <c r="BX5" i="254"/>
  <c r="AD77" i="307" s="1"/>
  <c r="BW5" i="254"/>
  <c r="AC77" i="307" s="1"/>
  <c r="BR5" i="254"/>
  <c r="X77" i="307" s="1"/>
  <c r="BP5" i="254"/>
  <c r="V77" i="307" s="1"/>
  <c r="BI5" i="254"/>
  <c r="O77" i="307" s="1"/>
  <c r="BH5" i="254"/>
  <c r="N77" i="307" s="1"/>
  <c r="BD5" i="254"/>
  <c r="J77" i="307" s="1"/>
  <c r="BB5" i="254"/>
  <c r="H77" i="307" s="1"/>
  <c r="BA5" i="254"/>
  <c r="G77" i="307" s="1"/>
  <c r="AZ5" i="254"/>
  <c r="F77" i="307" s="1"/>
  <c r="AW5" i="254"/>
  <c r="C77" i="307" s="1"/>
  <c r="AV5" i="254"/>
  <c r="B77" i="307" s="1"/>
  <c r="AH35" i="253"/>
  <c r="AG35" i="253"/>
  <c r="Z35" i="253"/>
  <c r="BK5" i="253" s="1"/>
  <c r="Q76" i="307" s="1"/>
  <c r="AJ32" i="253"/>
  <c r="AI32" i="253"/>
  <c r="AH32" i="253"/>
  <c r="AG32" i="253"/>
  <c r="AF32" i="253"/>
  <c r="AE32" i="253"/>
  <c r="BD5" i="253" s="1"/>
  <c r="J76" i="307" s="1"/>
  <c r="AD32" i="253"/>
  <c r="AD35" i="253" s="1"/>
  <c r="AC32" i="253"/>
  <c r="AC35" i="253" s="1"/>
  <c r="AB32" i="253"/>
  <c r="AA32" i="253"/>
  <c r="Z32" i="253"/>
  <c r="Y32" i="253"/>
  <c r="AJ31" i="253"/>
  <c r="CH5" i="253" s="1"/>
  <c r="AN76" i="307" s="1"/>
  <c r="AI31" i="253"/>
  <c r="CG5" i="253" s="1"/>
  <c r="AM76" i="307" s="1"/>
  <c r="AH31" i="253"/>
  <c r="AG31" i="253"/>
  <c r="AF31" i="253"/>
  <c r="AE31" i="253"/>
  <c r="CC5" i="253" s="1"/>
  <c r="AI76" i="307" s="1"/>
  <c r="AD31" i="253"/>
  <c r="CB5" i="253" s="1"/>
  <c r="AH76" i="307" s="1"/>
  <c r="AC31" i="253"/>
  <c r="CA5" i="253" s="1"/>
  <c r="AG76" i="307" s="1"/>
  <c r="AQ30" i="253"/>
  <c r="AQ29" i="253"/>
  <c r="AQ28" i="253"/>
  <c r="AQ27" i="253"/>
  <c r="AQ26" i="253"/>
  <c r="AQ25" i="253"/>
  <c r="AQ24" i="253"/>
  <c r="AQ23" i="253"/>
  <c r="AQ22" i="253"/>
  <c r="AQ21" i="253"/>
  <c r="AQ20" i="253"/>
  <c r="AQ19" i="253"/>
  <c r="AQ18" i="253"/>
  <c r="AQ17" i="253"/>
  <c r="AQ16" i="253"/>
  <c r="AQ15" i="253"/>
  <c r="AQ14" i="253"/>
  <c r="AQ13" i="253"/>
  <c r="AQ12" i="253"/>
  <c r="AQ11" i="253"/>
  <c r="CF5" i="253"/>
  <c r="AL76" i="307" s="1"/>
  <c r="CE5" i="253"/>
  <c r="AK76" i="307" s="1"/>
  <c r="CD5" i="253"/>
  <c r="AJ76" i="307" s="1"/>
  <c r="BQ5" i="253"/>
  <c r="W76" i="307" s="1"/>
  <c r="BN5" i="253"/>
  <c r="T76" i="307" s="1"/>
  <c r="BM5" i="253"/>
  <c r="S76" i="307" s="1"/>
  <c r="BI5" i="253"/>
  <c r="O76" i="307" s="1"/>
  <c r="BG5" i="253"/>
  <c r="M76" i="307" s="1"/>
  <c r="BA5" i="253"/>
  <c r="G76" i="307" s="1"/>
  <c r="AY5" i="253"/>
  <c r="E76" i="307" s="1"/>
  <c r="AX5" i="253"/>
  <c r="D76" i="307" s="1"/>
  <c r="AW5" i="253"/>
  <c r="C76" i="307" s="1"/>
  <c r="AV5" i="253"/>
  <c r="B76" i="307" s="1"/>
  <c r="AG35" i="252"/>
  <c r="AC35" i="252"/>
  <c r="Z35" i="252"/>
  <c r="Y35" i="252"/>
  <c r="AQ34" i="252"/>
  <c r="Y33" i="252"/>
  <c r="AJ32" i="252"/>
  <c r="AI32" i="252"/>
  <c r="AI35" i="252" s="1"/>
  <c r="BR5" i="252" s="1"/>
  <c r="X75" i="307" s="1"/>
  <c r="AH32" i="252"/>
  <c r="AH35" i="252" s="1"/>
  <c r="BQ5" i="252" s="1"/>
  <c r="W75" i="307" s="1"/>
  <c r="AG32" i="252"/>
  <c r="AF32" i="252"/>
  <c r="BE5" i="252" s="1"/>
  <c r="K75" i="307" s="1"/>
  <c r="AE32" i="252"/>
  <c r="AE35" i="252" s="1"/>
  <c r="BO5" i="252" s="1"/>
  <c r="U75" i="307" s="1"/>
  <c r="AD32" i="252"/>
  <c r="AC32" i="252"/>
  <c r="BB5" i="252" s="1"/>
  <c r="H75" i="307" s="1"/>
  <c r="AB32" i="252"/>
  <c r="BA5" i="252" s="1"/>
  <c r="G75" i="307" s="1"/>
  <c r="AA32" i="252"/>
  <c r="BX5" i="252" s="1"/>
  <c r="AD75" i="307" s="1"/>
  <c r="Z32" i="252"/>
  <c r="AY5" i="252" s="1"/>
  <c r="E75" i="307" s="1"/>
  <c r="Y32" i="252"/>
  <c r="AJ31" i="252"/>
  <c r="AI31" i="252"/>
  <c r="CG5" i="252" s="1"/>
  <c r="AM75" i="307" s="1"/>
  <c r="AH31" i="252"/>
  <c r="CF5" i="252" s="1"/>
  <c r="AL75" i="307" s="1"/>
  <c r="AG31" i="252"/>
  <c r="CE5" i="252" s="1"/>
  <c r="AK75" i="307" s="1"/>
  <c r="AF31" i="252"/>
  <c r="AE31" i="252"/>
  <c r="AD31" i="252"/>
  <c r="AC31" i="252"/>
  <c r="AQ30" i="252"/>
  <c r="AQ29" i="252"/>
  <c r="AQ28" i="252"/>
  <c r="AQ27" i="252"/>
  <c r="AQ26" i="252"/>
  <c r="AQ25" i="252"/>
  <c r="AQ24" i="252"/>
  <c r="AQ23" i="252"/>
  <c r="AQ22" i="252"/>
  <c r="AQ21" i="252"/>
  <c r="AQ20" i="252"/>
  <c r="AQ19" i="252"/>
  <c r="AQ18" i="252"/>
  <c r="AQ17" i="252"/>
  <c r="AQ16" i="252"/>
  <c r="AQ15" i="252"/>
  <c r="AQ14" i="252"/>
  <c r="AQ13" i="252"/>
  <c r="AQ12" i="252"/>
  <c r="AQ11" i="252"/>
  <c r="CH5" i="252"/>
  <c r="AN75" i="307" s="1"/>
  <c r="CD5" i="252"/>
  <c r="AJ75" i="307" s="1"/>
  <c r="CC5" i="252"/>
  <c r="AI75" i="307" s="1"/>
  <c r="CB5" i="252"/>
  <c r="AH75" i="307" s="1"/>
  <c r="CA5" i="252"/>
  <c r="AG75" i="307" s="1"/>
  <c r="BY5" i="252"/>
  <c r="AE75" i="307" s="1"/>
  <c r="BW5" i="252"/>
  <c r="AC75" i="307" s="1"/>
  <c r="BK5" i="252"/>
  <c r="Q75" i="307" s="1"/>
  <c r="BJ5" i="252"/>
  <c r="P75" i="307" s="1"/>
  <c r="BF5" i="252"/>
  <c r="L75" i="307" s="1"/>
  <c r="BD5" i="252"/>
  <c r="J75" i="307" s="1"/>
  <c r="AX5" i="252"/>
  <c r="D75" i="307" s="1"/>
  <c r="AW5" i="252"/>
  <c r="C75" i="307" s="1"/>
  <c r="AV5" i="252"/>
  <c r="B75" i="307" s="1"/>
  <c r="Z35" i="251"/>
  <c r="BK5" i="251" s="1"/>
  <c r="Q74" i="307" s="1"/>
  <c r="Y35" i="251"/>
  <c r="AS34" i="251"/>
  <c r="Y33" i="251"/>
  <c r="AJ32" i="251"/>
  <c r="AI32" i="251"/>
  <c r="AI35" i="251" s="1"/>
  <c r="BR5" i="251" s="1"/>
  <c r="X74" i="307" s="1"/>
  <c r="AH32" i="251"/>
  <c r="AH35" i="251" s="1"/>
  <c r="BQ5" i="251" s="1"/>
  <c r="W74" i="307" s="1"/>
  <c r="AG32" i="251"/>
  <c r="AF32" i="251"/>
  <c r="BE5" i="251" s="1"/>
  <c r="K74" i="307" s="1"/>
  <c r="AE32" i="251"/>
  <c r="AE35" i="251" s="1"/>
  <c r="AD32" i="251"/>
  <c r="AD35" i="251" s="1"/>
  <c r="BN5" i="251" s="1"/>
  <c r="T74" i="307" s="1"/>
  <c r="AC32" i="251"/>
  <c r="AB32" i="251"/>
  <c r="AA32" i="251"/>
  <c r="AA35" i="251" s="1"/>
  <c r="BL5" i="251" s="1"/>
  <c r="R74" i="307" s="1"/>
  <c r="Z32" i="251"/>
  <c r="Y32" i="251"/>
  <c r="AJ31" i="251"/>
  <c r="AI31" i="251"/>
  <c r="AH31" i="251"/>
  <c r="AG31" i="251"/>
  <c r="CE5" i="251" s="1"/>
  <c r="AK74" i="307" s="1"/>
  <c r="AF31" i="251"/>
  <c r="CD5" i="251" s="1"/>
  <c r="AJ74" i="307" s="1"/>
  <c r="AE31" i="251"/>
  <c r="CC5" i="251" s="1"/>
  <c r="AI74" i="307" s="1"/>
  <c r="AD31" i="251"/>
  <c r="CB5" i="251" s="1"/>
  <c r="AH74" i="307" s="1"/>
  <c r="AC31" i="251"/>
  <c r="AQ30" i="251"/>
  <c r="AQ29" i="251"/>
  <c r="AQ28" i="251"/>
  <c r="AQ27" i="251"/>
  <c r="AQ26" i="251"/>
  <c r="AQ25" i="251"/>
  <c r="AQ24" i="251"/>
  <c r="AQ23" i="251"/>
  <c r="AQ22" i="251"/>
  <c r="AQ21" i="251"/>
  <c r="AQ20" i="251"/>
  <c r="AQ19" i="251"/>
  <c r="AQ18" i="251"/>
  <c r="AQ17" i="251"/>
  <c r="AQ16" i="251"/>
  <c r="AQ15" i="251"/>
  <c r="AQ14" i="251"/>
  <c r="AQ13" i="251"/>
  <c r="AQ12" i="251"/>
  <c r="AQ11" i="251"/>
  <c r="CH5" i="251"/>
  <c r="AN74" i="307" s="1"/>
  <c r="CG5" i="251"/>
  <c r="AM74" i="307" s="1"/>
  <c r="CF5" i="251"/>
  <c r="AL74" i="307" s="1"/>
  <c r="CA5" i="251"/>
  <c r="AG74" i="307" s="1"/>
  <c r="BY5" i="251"/>
  <c r="AE74" i="307" s="1"/>
  <c r="BX5" i="251"/>
  <c r="AD74" i="307" s="1"/>
  <c r="BW5" i="251"/>
  <c r="AC74" i="307" s="1"/>
  <c r="BI5" i="251"/>
  <c r="O74" i="307" s="1"/>
  <c r="BH5" i="251"/>
  <c r="N74" i="307" s="1"/>
  <c r="BG5" i="251"/>
  <c r="M74" i="307" s="1"/>
  <c r="BC5" i="251"/>
  <c r="I74" i="307" s="1"/>
  <c r="BA5" i="251"/>
  <c r="G74" i="307" s="1"/>
  <c r="AZ5" i="251"/>
  <c r="F74" i="307" s="1"/>
  <c r="AY5" i="251"/>
  <c r="E74" i="307" s="1"/>
  <c r="AW5" i="251"/>
  <c r="C74" i="307" s="1"/>
  <c r="AV5" i="251"/>
  <c r="B74" i="307" s="1"/>
  <c r="AI35" i="250"/>
  <c r="BR5" i="250" s="1"/>
  <c r="X73" i="307" s="1"/>
  <c r="AG35" i="250"/>
  <c r="AD35" i="250"/>
  <c r="Y35" i="250"/>
  <c r="BJ5" i="250" s="1"/>
  <c r="P73" i="307" s="1"/>
  <c r="AS34" i="250"/>
  <c r="AJ32" i="250"/>
  <c r="BI5" i="250" s="1"/>
  <c r="O73" i="307" s="1"/>
  <c r="AI32" i="250"/>
  <c r="AH32" i="250"/>
  <c r="AG32" i="250"/>
  <c r="AF32" i="250"/>
  <c r="BE5" i="250" s="1"/>
  <c r="K73" i="307" s="1"/>
  <c r="AE32" i="250"/>
  <c r="AC33" i="250" s="1"/>
  <c r="AD32" i="250"/>
  <c r="BC5" i="250" s="1"/>
  <c r="I73" i="307" s="1"/>
  <c r="AC32" i="250"/>
  <c r="AC35" i="250" s="1"/>
  <c r="AB32" i="250"/>
  <c r="AA35" i="250" s="1"/>
  <c r="AA32" i="250"/>
  <c r="Z32" i="250"/>
  <c r="Y32" i="250"/>
  <c r="AJ31" i="250"/>
  <c r="CH5" i="250" s="1"/>
  <c r="AN73" i="307" s="1"/>
  <c r="AI31" i="250"/>
  <c r="CG5" i="250" s="1"/>
  <c r="AM73" i="307" s="1"/>
  <c r="AH31" i="250"/>
  <c r="AG31" i="250"/>
  <c r="AF31" i="250"/>
  <c r="AE31" i="250"/>
  <c r="AD31" i="250"/>
  <c r="AC31" i="250"/>
  <c r="CA5" i="250" s="1"/>
  <c r="AG73" i="307" s="1"/>
  <c r="AQ30" i="250"/>
  <c r="AQ29" i="250"/>
  <c r="AQ28" i="250"/>
  <c r="AQ27" i="250"/>
  <c r="AQ26" i="250"/>
  <c r="AQ25" i="250"/>
  <c r="AQ24" i="250"/>
  <c r="AQ23" i="250"/>
  <c r="AQ22" i="250"/>
  <c r="AQ21" i="250"/>
  <c r="AQ20" i="250"/>
  <c r="AQ19" i="250"/>
  <c r="AQ18" i="250"/>
  <c r="AQ17" i="250"/>
  <c r="AQ16" i="250"/>
  <c r="AQ15" i="250"/>
  <c r="AQ14" i="250"/>
  <c r="AQ13" i="250"/>
  <c r="AQ12" i="250"/>
  <c r="AQ11" i="250"/>
  <c r="CF5" i="250"/>
  <c r="AL73" i="307" s="1"/>
  <c r="CE5" i="250"/>
  <c r="AK73" i="307" s="1"/>
  <c r="CD5" i="250"/>
  <c r="AJ73" i="307" s="1"/>
  <c r="CC5" i="250"/>
  <c r="AI73" i="307" s="1"/>
  <c r="CB5" i="250"/>
  <c r="AH73" i="307" s="1"/>
  <c r="BW5" i="250"/>
  <c r="AC73" i="307" s="1"/>
  <c r="BP5" i="250"/>
  <c r="V73" i="307" s="1"/>
  <c r="BM5" i="250"/>
  <c r="S73" i="307" s="1"/>
  <c r="BL5" i="250"/>
  <c r="R73" i="307" s="1"/>
  <c r="BH5" i="250"/>
  <c r="N73" i="307" s="1"/>
  <c r="BF5" i="250"/>
  <c r="L73" i="307" s="1"/>
  <c r="BD5" i="250"/>
  <c r="J73" i="307" s="1"/>
  <c r="AZ5" i="250"/>
  <c r="F73" i="307" s="1"/>
  <c r="AX5" i="250"/>
  <c r="D73" i="307" s="1"/>
  <c r="AW5" i="250"/>
  <c r="C73" i="307" s="1"/>
  <c r="AV5" i="250"/>
  <c r="B73" i="307" s="1"/>
  <c r="AE35" i="249"/>
  <c r="BO5" i="249" s="1"/>
  <c r="U72" i="307" s="1"/>
  <c r="AC35" i="249"/>
  <c r="BM5" i="249" s="1"/>
  <c r="S72" i="307" s="1"/>
  <c r="Z35" i="249"/>
  <c r="BK5" i="249" s="1"/>
  <c r="Q72" i="307" s="1"/>
  <c r="Y35" i="249"/>
  <c r="AJ32" i="249"/>
  <c r="BI5" i="249" s="1"/>
  <c r="O72" i="307" s="1"/>
  <c r="AI32" i="249"/>
  <c r="AH32" i="249"/>
  <c r="AH35" i="249" s="1"/>
  <c r="AR35" i="249" s="1"/>
  <c r="AG32" i="249"/>
  <c r="AG35" i="249" s="1"/>
  <c r="AF32" i="249"/>
  <c r="AE32" i="249"/>
  <c r="BD5" i="249" s="1"/>
  <c r="J72" i="307" s="1"/>
  <c r="AD32" i="249"/>
  <c r="AD35" i="249" s="1"/>
  <c r="BN5" i="249" s="1"/>
  <c r="T72" i="307" s="1"/>
  <c r="AC32" i="249"/>
  <c r="AC33" i="249" s="1"/>
  <c r="AB32" i="249"/>
  <c r="BA5" i="249" s="1"/>
  <c r="G72" i="307" s="1"/>
  <c r="AA32" i="249"/>
  <c r="Z32" i="249"/>
  <c r="AY5" i="249" s="1"/>
  <c r="E72" i="307" s="1"/>
  <c r="Y32" i="249"/>
  <c r="AQ34" i="249" s="1"/>
  <c r="AJ31" i="249"/>
  <c r="AI31" i="249"/>
  <c r="AH31" i="249"/>
  <c r="CF5" i="249" s="1"/>
  <c r="AL72" i="307" s="1"/>
  <c r="AG31" i="249"/>
  <c r="CE5" i="249" s="1"/>
  <c r="AK72" i="307" s="1"/>
  <c r="AF31" i="249"/>
  <c r="CD5" i="249" s="1"/>
  <c r="AJ72" i="307" s="1"/>
  <c r="AE31" i="249"/>
  <c r="CC5" i="249" s="1"/>
  <c r="AI72" i="307" s="1"/>
  <c r="AD31" i="249"/>
  <c r="AC31" i="249"/>
  <c r="AQ30" i="249"/>
  <c r="AQ29" i="249"/>
  <c r="AQ28" i="249"/>
  <c r="AQ27" i="249"/>
  <c r="AQ26" i="249"/>
  <c r="AQ25" i="249"/>
  <c r="AQ24" i="249"/>
  <c r="AQ23" i="249"/>
  <c r="AQ22" i="249"/>
  <c r="AQ21" i="249"/>
  <c r="AQ20" i="249"/>
  <c r="AQ19" i="249"/>
  <c r="AQ18" i="249"/>
  <c r="AQ17" i="249"/>
  <c r="AQ16" i="249"/>
  <c r="AQ15" i="249"/>
  <c r="AQ14" i="249"/>
  <c r="AQ13" i="249"/>
  <c r="AQ12" i="249"/>
  <c r="AQ11" i="249"/>
  <c r="CH5" i="249"/>
  <c r="AN72" i="307" s="1"/>
  <c r="CG5" i="249"/>
  <c r="AM72" i="307" s="1"/>
  <c r="CB5" i="249"/>
  <c r="AH72" i="307" s="1"/>
  <c r="CA5" i="249"/>
  <c r="AG72" i="307" s="1"/>
  <c r="BW5" i="249"/>
  <c r="AC72" i="307" s="1"/>
  <c r="BQ5" i="249"/>
  <c r="W72" i="307" s="1"/>
  <c r="BJ5" i="249"/>
  <c r="P72" i="307" s="1"/>
  <c r="BE5" i="249"/>
  <c r="K72" i="307" s="1"/>
  <c r="BC5" i="249"/>
  <c r="I72" i="307" s="1"/>
  <c r="BB5" i="249"/>
  <c r="H72" i="307" s="1"/>
  <c r="AW5" i="249"/>
  <c r="C72" i="307" s="1"/>
  <c r="AV5" i="249"/>
  <c r="B72" i="307" s="1"/>
  <c r="AJ32" i="248"/>
  <c r="AI32" i="248"/>
  <c r="AH32" i="248"/>
  <c r="AG32" i="248"/>
  <c r="AF32" i="248"/>
  <c r="BE5" i="248" s="1"/>
  <c r="K71" i="307" s="1"/>
  <c r="AE32" i="248"/>
  <c r="AE35" i="248" s="1"/>
  <c r="AD32" i="248"/>
  <c r="AD35" i="248" s="1"/>
  <c r="BN5" i="248" s="1"/>
  <c r="T71" i="307" s="1"/>
  <c r="AC32" i="248"/>
  <c r="AC35" i="248" s="1"/>
  <c r="AB32" i="248"/>
  <c r="AA32" i="248"/>
  <c r="Z32" i="248"/>
  <c r="Y32" i="248"/>
  <c r="AX5" i="248" s="1"/>
  <c r="D71" i="307" s="1"/>
  <c r="AJ31" i="248"/>
  <c r="AI31" i="248"/>
  <c r="AH31" i="248"/>
  <c r="AG31" i="248"/>
  <c r="AF31" i="248"/>
  <c r="CD5" i="248" s="1"/>
  <c r="AJ71" i="307" s="1"/>
  <c r="AE31" i="248"/>
  <c r="CC5" i="248" s="1"/>
  <c r="AI71" i="307" s="1"/>
  <c r="AD31" i="248"/>
  <c r="CB5" i="248" s="1"/>
  <c r="AH71" i="307" s="1"/>
  <c r="AC31" i="248"/>
  <c r="CA5" i="248" s="1"/>
  <c r="AG71" i="307" s="1"/>
  <c r="AQ30" i="248"/>
  <c r="AQ29" i="248"/>
  <c r="AQ28" i="248"/>
  <c r="AQ27" i="248"/>
  <c r="AQ26" i="248"/>
  <c r="AQ25" i="248"/>
  <c r="AQ24" i="248"/>
  <c r="AQ23" i="248"/>
  <c r="AQ22" i="248"/>
  <c r="AQ21" i="248"/>
  <c r="AQ20" i="248"/>
  <c r="AQ19" i="248"/>
  <c r="AQ18" i="248"/>
  <c r="AQ17" i="248"/>
  <c r="AQ16" i="248"/>
  <c r="AQ15" i="248"/>
  <c r="AQ14" i="248"/>
  <c r="AQ13" i="248"/>
  <c r="AQ12" i="248"/>
  <c r="AQ11" i="248"/>
  <c r="CH5" i="248"/>
  <c r="AN71" i="307" s="1"/>
  <c r="CG5" i="248"/>
  <c r="AM71" i="307" s="1"/>
  <c r="CF5" i="248"/>
  <c r="AL71" i="307" s="1"/>
  <c r="CE5" i="248"/>
  <c r="AK71" i="307" s="1"/>
  <c r="BW5" i="248"/>
  <c r="AC71" i="307" s="1"/>
  <c r="BO5" i="248"/>
  <c r="U71" i="307" s="1"/>
  <c r="BH5" i="248"/>
  <c r="N71" i="307" s="1"/>
  <c r="BF5" i="248"/>
  <c r="L71" i="307" s="1"/>
  <c r="BB5" i="248"/>
  <c r="H71" i="307" s="1"/>
  <c r="AZ5" i="248"/>
  <c r="F71" i="307" s="1"/>
  <c r="AW5" i="248"/>
  <c r="C71" i="307" s="1"/>
  <c r="AV5" i="248"/>
  <c r="B71" i="307" s="1"/>
  <c r="AH35" i="247"/>
  <c r="BQ5" i="247" s="1"/>
  <c r="W70" i="307" s="1"/>
  <c r="AS34" i="247"/>
  <c r="AG33" i="247"/>
  <c r="Y33" i="247"/>
  <c r="AJ32" i="247"/>
  <c r="BI5" i="247" s="1"/>
  <c r="O70" i="307" s="1"/>
  <c r="AI32" i="247"/>
  <c r="AI35" i="247" s="1"/>
  <c r="BR5" i="247" s="1"/>
  <c r="X70" i="307" s="1"/>
  <c r="AH32" i="247"/>
  <c r="AG32" i="247"/>
  <c r="AF32" i="247"/>
  <c r="AE32" i="247"/>
  <c r="AD32" i="247"/>
  <c r="BC5" i="247" s="1"/>
  <c r="I70" i="307" s="1"/>
  <c r="AC32" i="247"/>
  <c r="AB32" i="247"/>
  <c r="BA5" i="247" s="1"/>
  <c r="G70" i="307" s="1"/>
  <c r="AA32" i="247"/>
  <c r="BX5" i="247" s="1"/>
  <c r="AD70" i="307" s="1"/>
  <c r="Z32" i="247"/>
  <c r="Y32" i="247"/>
  <c r="AJ31" i="247"/>
  <c r="CH5" i="247" s="1"/>
  <c r="AN70" i="307" s="1"/>
  <c r="AI31" i="247"/>
  <c r="CG5" i="247" s="1"/>
  <c r="AM70" i="307" s="1"/>
  <c r="AH31" i="247"/>
  <c r="CF5" i="247" s="1"/>
  <c r="AL70" i="307" s="1"/>
  <c r="AG31" i="247"/>
  <c r="CE5" i="247" s="1"/>
  <c r="AK70" i="307" s="1"/>
  <c r="AF31" i="247"/>
  <c r="AE31" i="247"/>
  <c r="AD31" i="247"/>
  <c r="AC31" i="247"/>
  <c r="AQ30" i="247"/>
  <c r="AQ29" i="247"/>
  <c r="AQ28" i="247"/>
  <c r="AQ27" i="247"/>
  <c r="AQ26" i="247"/>
  <c r="AQ25" i="247"/>
  <c r="AQ24" i="247"/>
  <c r="AQ23" i="247"/>
  <c r="AQ22" i="247"/>
  <c r="AQ21" i="247"/>
  <c r="AQ20" i="247"/>
  <c r="AQ19" i="247"/>
  <c r="AQ18" i="247"/>
  <c r="AQ17" i="247"/>
  <c r="AQ16" i="247"/>
  <c r="AQ15" i="247"/>
  <c r="AQ14" i="247"/>
  <c r="AQ13" i="247"/>
  <c r="AQ12" i="247"/>
  <c r="AQ11" i="247"/>
  <c r="CD5" i="247"/>
  <c r="AJ70" i="307" s="1"/>
  <c r="CC5" i="247"/>
  <c r="AI70" i="307" s="1"/>
  <c r="CB5" i="247"/>
  <c r="AH70" i="307" s="1"/>
  <c r="CA5" i="247"/>
  <c r="AG70" i="307" s="1"/>
  <c r="BW5" i="247"/>
  <c r="AC70" i="307" s="1"/>
  <c r="BG5" i="247"/>
  <c r="M70" i="307" s="1"/>
  <c r="BE5" i="247"/>
  <c r="K70" i="307" s="1"/>
  <c r="AY5" i="247"/>
  <c r="E70" i="307" s="1"/>
  <c r="AW5" i="247"/>
  <c r="C70" i="307" s="1"/>
  <c r="AV5" i="247"/>
  <c r="B70" i="307" s="1"/>
  <c r="AQ35" i="246"/>
  <c r="Y35" i="246"/>
  <c r="BJ5" i="246" s="1"/>
  <c r="P69" i="307" s="1"/>
  <c r="AJ32" i="246"/>
  <c r="AI32" i="246"/>
  <c r="AH32" i="246"/>
  <c r="AG32" i="246"/>
  <c r="AG35" i="246" s="1"/>
  <c r="BP5" i="246" s="1"/>
  <c r="V69" i="307" s="1"/>
  <c r="AF32" i="246"/>
  <c r="BE5" i="246" s="1"/>
  <c r="K69" i="307" s="1"/>
  <c r="AE32" i="246"/>
  <c r="AE35" i="246" s="1"/>
  <c r="BO5" i="246" s="1"/>
  <c r="U69" i="307" s="1"/>
  <c r="AD32" i="246"/>
  <c r="AC33" i="246" s="1"/>
  <c r="AC32" i="246"/>
  <c r="AC35" i="246" s="1"/>
  <c r="AB32" i="246"/>
  <c r="BA5" i="246" s="1"/>
  <c r="G69" i="307" s="1"/>
  <c r="AA32" i="246"/>
  <c r="BX5" i="246" s="1"/>
  <c r="AD69" i="307" s="1"/>
  <c r="Z32" i="246"/>
  <c r="Z35" i="246" s="1"/>
  <c r="BK5" i="246" s="1"/>
  <c r="Q69" i="307" s="1"/>
  <c r="Y32" i="246"/>
  <c r="AJ31" i="246"/>
  <c r="AI31" i="246"/>
  <c r="AH31" i="246"/>
  <c r="CF5" i="246" s="1"/>
  <c r="AL69" i="307" s="1"/>
  <c r="AG31" i="246"/>
  <c r="CE5" i="246" s="1"/>
  <c r="AK69" i="307" s="1"/>
  <c r="AF31" i="246"/>
  <c r="CD5" i="246" s="1"/>
  <c r="AJ69" i="307" s="1"/>
  <c r="AE31" i="246"/>
  <c r="CC5" i="246" s="1"/>
  <c r="AI69" i="307" s="1"/>
  <c r="AD31" i="246"/>
  <c r="CB5" i="246" s="1"/>
  <c r="AH69" i="307" s="1"/>
  <c r="AC31" i="246"/>
  <c r="AQ30" i="246"/>
  <c r="AQ29" i="246"/>
  <c r="AQ28" i="246"/>
  <c r="AQ27" i="246"/>
  <c r="AQ26" i="246"/>
  <c r="AQ25" i="246"/>
  <c r="AQ24" i="246"/>
  <c r="AQ23" i="246"/>
  <c r="AQ22" i="246"/>
  <c r="AQ21" i="246"/>
  <c r="AQ20" i="246"/>
  <c r="AQ19" i="246"/>
  <c r="AQ18" i="246"/>
  <c r="AQ17" i="246"/>
  <c r="AQ16" i="246"/>
  <c r="AQ15" i="246"/>
  <c r="AQ14" i="246"/>
  <c r="AQ13" i="246"/>
  <c r="AQ12" i="246"/>
  <c r="AQ11" i="246"/>
  <c r="CH5" i="246"/>
  <c r="AN69" i="307" s="1"/>
  <c r="CG5" i="246"/>
  <c r="AM69" i="307" s="1"/>
  <c r="CA5" i="246"/>
  <c r="AG69" i="307" s="1"/>
  <c r="BY5" i="246"/>
  <c r="AE69" i="307" s="1"/>
  <c r="BW5" i="246"/>
  <c r="AC69" i="307" s="1"/>
  <c r="BI5" i="246"/>
  <c r="O69" i="307" s="1"/>
  <c r="BD5" i="246"/>
  <c r="J69" i="307" s="1"/>
  <c r="BB5" i="246"/>
  <c r="H69" i="307" s="1"/>
  <c r="AW5" i="246"/>
  <c r="C69" i="307" s="1"/>
  <c r="AV5" i="246"/>
  <c r="B69" i="307" s="1"/>
  <c r="AH35" i="245"/>
  <c r="Z35" i="245"/>
  <c r="BK5" i="245" s="1"/>
  <c r="Q68" i="307" s="1"/>
  <c r="AS34" i="245"/>
  <c r="AQ34" i="245"/>
  <c r="AG33" i="245"/>
  <c r="AJ32" i="245"/>
  <c r="AI32" i="245"/>
  <c r="AH32" i="245"/>
  <c r="AG32" i="245"/>
  <c r="AG35" i="245" s="1"/>
  <c r="AF32" i="245"/>
  <c r="BE5" i="245" s="1"/>
  <c r="K68" i="307" s="1"/>
  <c r="AE32" i="245"/>
  <c r="AD32" i="245"/>
  <c r="AD35" i="245" s="1"/>
  <c r="BN5" i="245" s="1"/>
  <c r="T68" i="307" s="1"/>
  <c r="AC32" i="245"/>
  <c r="AC35" i="245" s="1"/>
  <c r="AB32" i="245"/>
  <c r="AA32" i="245"/>
  <c r="Z32" i="245"/>
  <c r="Y32" i="245"/>
  <c r="AJ31" i="245"/>
  <c r="CH5" i="245" s="1"/>
  <c r="AN68" i="307" s="1"/>
  <c r="AI31" i="245"/>
  <c r="CG5" i="245" s="1"/>
  <c r="AM68" i="307" s="1"/>
  <c r="AH31" i="245"/>
  <c r="AG31" i="245"/>
  <c r="AF31" i="245"/>
  <c r="AE31" i="245"/>
  <c r="AD31" i="245"/>
  <c r="CB5" i="245" s="1"/>
  <c r="AH68" i="307" s="1"/>
  <c r="AC31" i="245"/>
  <c r="CA5" i="245" s="1"/>
  <c r="AG68" i="307" s="1"/>
  <c r="AQ30" i="245"/>
  <c r="AQ29" i="245"/>
  <c r="AQ28" i="245"/>
  <c r="AQ27" i="245"/>
  <c r="AQ26" i="245"/>
  <c r="AQ25" i="245"/>
  <c r="AQ24" i="245"/>
  <c r="AQ23" i="245"/>
  <c r="AQ22" i="245"/>
  <c r="AQ21" i="245"/>
  <c r="AQ20" i="245"/>
  <c r="AQ19" i="245"/>
  <c r="AQ18" i="245"/>
  <c r="AQ17" i="245"/>
  <c r="AQ16" i="245"/>
  <c r="AQ15" i="245"/>
  <c r="AQ14" i="245"/>
  <c r="AQ13" i="245"/>
  <c r="AQ12" i="245"/>
  <c r="AQ11" i="245"/>
  <c r="CF5" i="245"/>
  <c r="AL68" i="307" s="1"/>
  <c r="CE5" i="245"/>
  <c r="AK68" i="307" s="1"/>
  <c r="CD5" i="245"/>
  <c r="AJ68" i="307" s="1"/>
  <c r="CC5" i="245"/>
  <c r="AI68" i="307" s="1"/>
  <c r="BY5" i="245"/>
  <c r="AE68" i="307" s="1"/>
  <c r="BW5" i="245"/>
  <c r="AC68" i="307" s="1"/>
  <c r="BQ5" i="245"/>
  <c r="W68" i="307" s="1"/>
  <c r="BI5" i="245"/>
  <c r="O68" i="307" s="1"/>
  <c r="BG5" i="245"/>
  <c r="M68" i="307" s="1"/>
  <c r="BF5" i="245"/>
  <c r="L68" i="307" s="1"/>
  <c r="BA5" i="245"/>
  <c r="G68" i="307" s="1"/>
  <c r="AY5" i="245"/>
  <c r="E68" i="307" s="1"/>
  <c r="AX5" i="245"/>
  <c r="D68" i="307" s="1"/>
  <c r="AW5" i="245"/>
  <c r="C68" i="307" s="1"/>
  <c r="AV5" i="245"/>
  <c r="B68" i="307" s="1"/>
  <c r="Y36" i="244"/>
  <c r="AG35" i="244"/>
  <c r="BP5" i="244" s="1"/>
  <c r="V67" i="307" s="1"/>
  <c r="AD35" i="244"/>
  <c r="AC35" i="244"/>
  <c r="AA35" i="244"/>
  <c r="BL5" i="244" s="1"/>
  <c r="R67" i="307" s="1"/>
  <c r="Z35" i="244"/>
  <c r="Y35" i="244"/>
  <c r="AQ34" i="244"/>
  <c r="AJ32" i="244"/>
  <c r="AI32" i="244"/>
  <c r="AI35" i="244" s="1"/>
  <c r="BR5" i="244" s="1"/>
  <c r="X67" i="307" s="1"/>
  <c r="AH32" i="244"/>
  <c r="AH35" i="244" s="1"/>
  <c r="AG32" i="244"/>
  <c r="AF32" i="244"/>
  <c r="BE5" i="244" s="1"/>
  <c r="K67" i="307" s="1"/>
  <c r="AE32" i="244"/>
  <c r="AD32" i="244"/>
  <c r="AC33" i="244" s="1"/>
  <c r="AC32" i="244"/>
  <c r="AB32" i="244"/>
  <c r="BA5" i="244" s="1"/>
  <c r="G67" i="307" s="1"/>
  <c r="AA32" i="244"/>
  <c r="BX5" i="244" s="1"/>
  <c r="AD67" i="307" s="1"/>
  <c r="Z32" i="244"/>
  <c r="AY5" i="244" s="1"/>
  <c r="E67" i="307" s="1"/>
  <c r="Y32" i="244"/>
  <c r="AJ31" i="244"/>
  <c r="CH5" i="244" s="1"/>
  <c r="AN67" i="307" s="1"/>
  <c r="AI31" i="244"/>
  <c r="CG5" i="244" s="1"/>
  <c r="AM67" i="307" s="1"/>
  <c r="AH31" i="244"/>
  <c r="CF5" i="244" s="1"/>
  <c r="AL67" i="307" s="1"/>
  <c r="AG31" i="244"/>
  <c r="CE5" i="244" s="1"/>
  <c r="AK67" i="307" s="1"/>
  <c r="AF31" i="244"/>
  <c r="AE31" i="244"/>
  <c r="AD31" i="244"/>
  <c r="AC31" i="244"/>
  <c r="AQ30" i="244"/>
  <c r="AQ29" i="244"/>
  <c r="AQ28" i="244"/>
  <c r="AQ27" i="244"/>
  <c r="AQ26" i="244"/>
  <c r="AQ25" i="244"/>
  <c r="AQ24" i="244"/>
  <c r="AQ23" i="244"/>
  <c r="AQ22" i="244"/>
  <c r="AQ21" i="244"/>
  <c r="AQ20" i="244"/>
  <c r="AQ19" i="244"/>
  <c r="AQ18" i="244"/>
  <c r="AQ17" i="244"/>
  <c r="AQ16" i="244"/>
  <c r="AQ15" i="244"/>
  <c r="AQ14" i="244"/>
  <c r="AQ13" i="244"/>
  <c r="AQ12" i="244"/>
  <c r="AQ11" i="244"/>
  <c r="CD5" i="244"/>
  <c r="AJ67" i="307" s="1"/>
  <c r="CC5" i="244"/>
  <c r="AI67" i="307" s="1"/>
  <c r="CB5" i="244"/>
  <c r="AH67" i="307" s="1"/>
  <c r="CA5" i="244"/>
  <c r="AG67" i="307" s="1"/>
  <c r="BZ5" i="244"/>
  <c r="AF67" i="307" s="1"/>
  <c r="BY5" i="244"/>
  <c r="AE67" i="307" s="1"/>
  <c r="BW5" i="244"/>
  <c r="AC67" i="307" s="1"/>
  <c r="BN5" i="244"/>
  <c r="T67" i="307" s="1"/>
  <c r="BK5" i="244"/>
  <c r="Q67" i="307" s="1"/>
  <c r="BJ5" i="244"/>
  <c r="P67" i="307" s="1"/>
  <c r="BF5" i="244"/>
  <c r="L67" i="307" s="1"/>
  <c r="BD5" i="244"/>
  <c r="J67" i="307" s="1"/>
  <c r="BC5" i="244"/>
  <c r="I67" i="307" s="1"/>
  <c r="BB5" i="244"/>
  <c r="H67" i="307" s="1"/>
  <c r="AX5" i="244"/>
  <c r="D67" i="307" s="1"/>
  <c r="AW5" i="244"/>
  <c r="C67" i="307" s="1"/>
  <c r="AV5" i="244"/>
  <c r="B67" i="307" s="1"/>
  <c r="AH35" i="243"/>
  <c r="BQ5" i="243" s="1"/>
  <c r="W66" i="307" s="1"/>
  <c r="Y33" i="243"/>
  <c r="AJ32" i="243"/>
  <c r="AI32" i="243"/>
  <c r="AI35" i="243" s="1"/>
  <c r="BR5" i="243" s="1"/>
  <c r="X66" i="307" s="1"/>
  <c r="AH32" i="243"/>
  <c r="AG32" i="243"/>
  <c r="AF32" i="243"/>
  <c r="BE5" i="243" s="1"/>
  <c r="K66" i="307" s="1"/>
  <c r="AE32" i="243"/>
  <c r="AE35" i="243" s="1"/>
  <c r="AD32" i="243"/>
  <c r="AD35" i="243" s="1"/>
  <c r="BN5" i="243" s="1"/>
  <c r="T66" i="307" s="1"/>
  <c r="AC32" i="243"/>
  <c r="AB32" i="243"/>
  <c r="AA32" i="243"/>
  <c r="AA35" i="243" s="1"/>
  <c r="BL5" i="243" s="1"/>
  <c r="R66" i="307" s="1"/>
  <c r="Z32" i="243"/>
  <c r="BX5" i="243" s="1"/>
  <c r="AD66" i="307" s="1"/>
  <c r="Y32" i="243"/>
  <c r="Y35" i="243" s="1"/>
  <c r="AJ31" i="243"/>
  <c r="AI31" i="243"/>
  <c r="AH31" i="243"/>
  <c r="AG31" i="243"/>
  <c r="CE5" i="243" s="1"/>
  <c r="AK66" i="307" s="1"/>
  <c r="AF31" i="243"/>
  <c r="CD5" i="243" s="1"/>
  <c r="AJ66" i="307" s="1"/>
  <c r="AE31" i="243"/>
  <c r="CC5" i="243" s="1"/>
  <c r="AI66" i="307" s="1"/>
  <c r="AD31" i="243"/>
  <c r="CB5" i="243" s="1"/>
  <c r="AH66" i="307" s="1"/>
  <c r="AC31" i="243"/>
  <c r="CA5" i="243" s="1"/>
  <c r="AG66" i="307" s="1"/>
  <c r="AQ30" i="243"/>
  <c r="AQ29" i="243"/>
  <c r="AQ28" i="243"/>
  <c r="AQ27" i="243"/>
  <c r="AQ26" i="243"/>
  <c r="AQ25" i="243"/>
  <c r="AQ24" i="243"/>
  <c r="AQ23" i="243"/>
  <c r="AQ22" i="243"/>
  <c r="AQ21" i="243"/>
  <c r="AQ20" i="243"/>
  <c r="AQ19" i="243"/>
  <c r="AQ18" i="243"/>
  <c r="AQ17" i="243"/>
  <c r="AQ16" i="243"/>
  <c r="AQ15" i="243"/>
  <c r="AQ14" i="243"/>
  <c r="AQ13" i="243"/>
  <c r="AQ12" i="243"/>
  <c r="AQ11" i="243"/>
  <c r="CH5" i="243"/>
  <c r="AN66" i="307" s="1"/>
  <c r="CG5" i="243"/>
  <c r="AM66" i="307" s="1"/>
  <c r="CF5" i="243"/>
  <c r="AL66" i="307" s="1"/>
  <c r="BW5" i="243"/>
  <c r="AC66" i="307" s="1"/>
  <c r="BO5" i="243"/>
  <c r="U66" i="307" s="1"/>
  <c r="BJ5" i="243"/>
  <c r="P66" i="307" s="1"/>
  <c r="BI5" i="243"/>
  <c r="O66" i="307" s="1"/>
  <c r="BH5" i="243"/>
  <c r="N66" i="307" s="1"/>
  <c r="BG5" i="243"/>
  <c r="M66" i="307" s="1"/>
  <c r="BC5" i="243"/>
  <c r="I66" i="307" s="1"/>
  <c r="BA5" i="243"/>
  <c r="G66" i="307" s="1"/>
  <c r="AW5" i="243"/>
  <c r="C66" i="307" s="1"/>
  <c r="AV5" i="243"/>
  <c r="B66" i="307" s="1"/>
  <c r="AI35" i="242"/>
  <c r="BR5" i="242" s="1"/>
  <c r="X65" i="307" s="1"/>
  <c r="AH35" i="242"/>
  <c r="BQ5" i="242" s="1"/>
  <c r="W65" i="307" s="1"/>
  <c r="AG35" i="242"/>
  <c r="BP5" i="242" s="1"/>
  <c r="V65" i="307" s="1"/>
  <c r="AE35" i="242"/>
  <c r="BO5" i="242" s="1"/>
  <c r="U65" i="307" s="1"/>
  <c r="AS34" i="242"/>
  <c r="AG33" i="242"/>
  <c r="AC33" i="242"/>
  <c r="AJ32" i="242"/>
  <c r="BI5" i="242" s="1"/>
  <c r="O65" i="307" s="1"/>
  <c r="AI32" i="242"/>
  <c r="AH32" i="242"/>
  <c r="AG32" i="242"/>
  <c r="AF32" i="242"/>
  <c r="AE32" i="242"/>
  <c r="BD5" i="242" s="1"/>
  <c r="J65" i="307" s="1"/>
  <c r="AD32" i="242"/>
  <c r="AC32" i="242"/>
  <c r="AC35" i="242" s="1"/>
  <c r="AB32" i="242"/>
  <c r="AA35" i="242" s="1"/>
  <c r="AA32" i="242"/>
  <c r="Z32" i="242"/>
  <c r="AQ34" i="242" s="1"/>
  <c r="Y32" i="242"/>
  <c r="AJ31" i="242"/>
  <c r="CH5" i="242" s="1"/>
  <c r="AN65" i="307" s="1"/>
  <c r="AI31" i="242"/>
  <c r="CG5" i="242" s="1"/>
  <c r="AM65" i="307" s="1"/>
  <c r="AH31" i="242"/>
  <c r="CF5" i="242" s="1"/>
  <c r="AL65" i="307" s="1"/>
  <c r="AG31" i="242"/>
  <c r="AF31" i="242"/>
  <c r="AE31" i="242"/>
  <c r="AD31" i="242"/>
  <c r="CB5" i="242" s="1"/>
  <c r="AH65" i="307" s="1"/>
  <c r="AC31" i="242"/>
  <c r="CA5" i="242" s="1"/>
  <c r="AG65" i="307" s="1"/>
  <c r="AQ30" i="242"/>
  <c r="AQ29" i="242"/>
  <c r="AQ28" i="242"/>
  <c r="AQ27" i="242"/>
  <c r="AQ26" i="242"/>
  <c r="AQ25" i="242"/>
  <c r="AQ24" i="242"/>
  <c r="AQ23" i="242"/>
  <c r="AQ22" i="242"/>
  <c r="AQ21" i="242"/>
  <c r="AQ20" i="242"/>
  <c r="AQ19" i="242"/>
  <c r="AQ18" i="242"/>
  <c r="AQ17" i="242"/>
  <c r="AQ16" i="242"/>
  <c r="AQ15" i="242"/>
  <c r="AQ14" i="242"/>
  <c r="AQ13" i="242"/>
  <c r="AQ12" i="242"/>
  <c r="AQ11" i="242"/>
  <c r="CE5" i="242"/>
  <c r="AK65" i="307" s="1"/>
  <c r="CD5" i="242"/>
  <c r="AJ65" i="307" s="1"/>
  <c r="CC5" i="242"/>
  <c r="AI65" i="307" s="1"/>
  <c r="BW5" i="242"/>
  <c r="AC65" i="307" s="1"/>
  <c r="BL5" i="242"/>
  <c r="R65" i="307" s="1"/>
  <c r="BH5" i="242"/>
  <c r="N65" i="307" s="1"/>
  <c r="BG5" i="242"/>
  <c r="M65" i="307" s="1"/>
  <c r="BF5" i="242"/>
  <c r="L65" i="307" s="1"/>
  <c r="BE5" i="242"/>
  <c r="K65" i="307" s="1"/>
  <c r="AZ5" i="242"/>
  <c r="F65" i="307" s="1"/>
  <c r="AX5" i="242"/>
  <c r="D65" i="307" s="1"/>
  <c r="AW5" i="242"/>
  <c r="C65" i="307" s="1"/>
  <c r="AV5" i="242"/>
  <c r="B65" i="307" s="1"/>
  <c r="AE35" i="241"/>
  <c r="BO5" i="241" s="1"/>
  <c r="U64" i="307" s="1"/>
  <c r="AD35" i="241"/>
  <c r="Z35" i="241"/>
  <c r="Y35" i="241"/>
  <c r="AJ32" i="241"/>
  <c r="BI5" i="241" s="1"/>
  <c r="O64" i="307" s="1"/>
  <c r="AI32" i="241"/>
  <c r="AH32" i="241"/>
  <c r="AH35" i="241" s="1"/>
  <c r="BQ5" i="241" s="1"/>
  <c r="W64" i="307" s="1"/>
  <c r="AG32" i="241"/>
  <c r="AG35" i="241" s="1"/>
  <c r="AF32" i="241"/>
  <c r="AE32" i="241"/>
  <c r="AD32" i="241"/>
  <c r="AC32" i="241"/>
  <c r="AB32" i="241"/>
  <c r="AA32" i="241"/>
  <c r="Z32" i="241"/>
  <c r="AY5" i="241" s="1"/>
  <c r="E64" i="307" s="1"/>
  <c r="Y32" i="241"/>
  <c r="AQ34" i="241" s="1"/>
  <c r="AJ31" i="241"/>
  <c r="AI31" i="241"/>
  <c r="AH31" i="241"/>
  <c r="AG31" i="241"/>
  <c r="CE5" i="241" s="1"/>
  <c r="AK64" i="307" s="1"/>
  <c r="AF31" i="241"/>
  <c r="CD5" i="241" s="1"/>
  <c r="AJ64" i="307" s="1"/>
  <c r="AE31" i="241"/>
  <c r="CC5" i="241" s="1"/>
  <c r="AI64" i="307" s="1"/>
  <c r="AD31" i="241"/>
  <c r="CB5" i="241" s="1"/>
  <c r="AH64" i="307" s="1"/>
  <c r="AC31" i="241"/>
  <c r="AQ30" i="241"/>
  <c r="AQ29" i="241"/>
  <c r="AQ28" i="241"/>
  <c r="AQ27" i="241"/>
  <c r="AQ26" i="241"/>
  <c r="AQ25" i="241"/>
  <c r="AQ24" i="241"/>
  <c r="AQ23" i="241"/>
  <c r="AQ22" i="241"/>
  <c r="AQ21" i="241"/>
  <c r="AQ20" i="241"/>
  <c r="AQ19" i="241"/>
  <c r="AQ18" i="241"/>
  <c r="AQ17" i="241"/>
  <c r="AQ16" i="241"/>
  <c r="AQ15" i="241"/>
  <c r="AQ14" i="241"/>
  <c r="AQ13" i="241"/>
  <c r="AQ12" i="241"/>
  <c r="AQ11" i="241"/>
  <c r="CH5" i="241"/>
  <c r="AN64" i="307" s="1"/>
  <c r="CG5" i="241"/>
  <c r="AM64" i="307" s="1"/>
  <c r="CF5" i="241"/>
  <c r="AL64" i="307" s="1"/>
  <c r="CA5" i="241"/>
  <c r="AG64" i="307" s="1"/>
  <c r="BY5" i="241"/>
  <c r="AE64" i="307" s="1"/>
  <c r="BX5" i="241"/>
  <c r="AD64" i="307" s="1"/>
  <c r="BW5" i="241"/>
  <c r="AC64" i="307" s="1"/>
  <c r="BP5" i="241"/>
  <c r="V64" i="307" s="1"/>
  <c r="BK5" i="241"/>
  <c r="Q64" i="307" s="1"/>
  <c r="BJ5" i="241"/>
  <c r="P64" i="307" s="1"/>
  <c r="BE5" i="241"/>
  <c r="K64" i="307" s="1"/>
  <c r="BD5" i="241"/>
  <c r="J64" i="307" s="1"/>
  <c r="BC5" i="241"/>
  <c r="I64" i="307" s="1"/>
  <c r="AW5" i="241"/>
  <c r="C64" i="307" s="1"/>
  <c r="AV5" i="241"/>
  <c r="B64" i="307" s="1"/>
  <c r="Y35" i="240"/>
  <c r="AJ32" i="240"/>
  <c r="AI32" i="240"/>
  <c r="AI35" i="240" s="1"/>
  <c r="BR5" i="240" s="1"/>
  <c r="X63" i="307" s="1"/>
  <c r="AH32" i="240"/>
  <c r="AG32" i="240"/>
  <c r="BF5" i="240" s="1"/>
  <c r="L63" i="307" s="1"/>
  <c r="AF32" i="240"/>
  <c r="BE5" i="240" s="1"/>
  <c r="K63" i="307" s="1"/>
  <c r="AE32" i="240"/>
  <c r="BD5" i="240" s="1"/>
  <c r="J63" i="307" s="1"/>
  <c r="AD32" i="240"/>
  <c r="AD35" i="240" s="1"/>
  <c r="AC32" i="240"/>
  <c r="AC35" i="240" s="1"/>
  <c r="AB32" i="240"/>
  <c r="AA32" i="240"/>
  <c r="Z32" i="240"/>
  <c r="Y32" i="240"/>
  <c r="AJ31" i="240"/>
  <c r="CH5" i="240" s="1"/>
  <c r="AN63" i="307" s="1"/>
  <c r="AI31" i="240"/>
  <c r="AH31" i="240"/>
  <c r="AG31" i="240"/>
  <c r="AF31" i="240"/>
  <c r="AE31" i="240"/>
  <c r="CC5" i="240" s="1"/>
  <c r="AI63" i="307" s="1"/>
  <c r="AD31" i="240"/>
  <c r="CB5" i="240" s="1"/>
  <c r="AH63" i="307" s="1"/>
  <c r="AC31" i="240"/>
  <c r="CA5" i="240" s="1"/>
  <c r="AG63" i="307" s="1"/>
  <c r="AQ30" i="240"/>
  <c r="AQ29" i="240"/>
  <c r="AQ28" i="240"/>
  <c r="AQ27" i="240"/>
  <c r="AQ26" i="240"/>
  <c r="AQ25" i="240"/>
  <c r="AQ24" i="240"/>
  <c r="AQ23" i="240"/>
  <c r="AQ22" i="240"/>
  <c r="AQ21" i="240"/>
  <c r="AQ20" i="240"/>
  <c r="AQ19" i="240"/>
  <c r="AQ18" i="240"/>
  <c r="AQ17" i="240"/>
  <c r="AQ16" i="240"/>
  <c r="AQ15" i="240"/>
  <c r="AQ14" i="240"/>
  <c r="AQ13" i="240"/>
  <c r="AQ12" i="240"/>
  <c r="AQ11" i="240"/>
  <c r="CG5" i="240"/>
  <c r="AM63" i="307" s="1"/>
  <c r="CF5" i="240"/>
  <c r="AL63" i="307" s="1"/>
  <c r="CE5" i="240"/>
  <c r="AK63" i="307" s="1"/>
  <c r="CD5" i="240"/>
  <c r="AJ63" i="307" s="1"/>
  <c r="BW5" i="240"/>
  <c r="AC63" i="307" s="1"/>
  <c r="BN5" i="240"/>
  <c r="T63" i="307" s="1"/>
  <c r="BM5" i="240"/>
  <c r="S63" i="307" s="1"/>
  <c r="BJ5" i="240"/>
  <c r="P63" i="307" s="1"/>
  <c r="BI5" i="240"/>
  <c r="O63" i="307" s="1"/>
  <c r="BH5" i="240"/>
  <c r="N63" i="307" s="1"/>
  <c r="BB5" i="240"/>
  <c r="H63" i="307" s="1"/>
  <c r="BA5" i="240"/>
  <c r="G63" i="307" s="1"/>
  <c r="AX5" i="240"/>
  <c r="D63" i="307" s="1"/>
  <c r="AW5" i="240"/>
  <c r="C63" i="307" s="1"/>
  <c r="AV5" i="240"/>
  <c r="B63" i="307" s="1"/>
  <c r="AR35" i="239"/>
  <c r="AH35" i="239"/>
  <c r="BQ5" i="239" s="1"/>
  <c r="W62" i="307" s="1"/>
  <c r="AD35" i="239"/>
  <c r="BN5" i="239" s="1"/>
  <c r="T62" i="307" s="1"/>
  <c r="AC35" i="239"/>
  <c r="BM5" i="239" s="1"/>
  <c r="S62" i="307" s="1"/>
  <c r="Z35" i="239"/>
  <c r="AJ32" i="239"/>
  <c r="BI5" i="239" s="1"/>
  <c r="O62" i="307" s="1"/>
  <c r="AI32" i="239"/>
  <c r="AH32" i="239"/>
  <c r="AG32" i="239"/>
  <c r="AF32" i="239"/>
  <c r="BE5" i="239" s="1"/>
  <c r="K62" i="307" s="1"/>
  <c r="AE32" i="239"/>
  <c r="AE35" i="239" s="1"/>
  <c r="BO5" i="239" s="1"/>
  <c r="U62" i="307" s="1"/>
  <c r="AD32" i="239"/>
  <c r="AC32" i="239"/>
  <c r="AC33" i="239" s="1"/>
  <c r="AB32" i="239"/>
  <c r="AA32" i="239"/>
  <c r="BX5" i="239" s="1"/>
  <c r="AD62" i="307" s="1"/>
  <c r="Z32" i="239"/>
  <c r="Y32" i="239"/>
  <c r="AJ31" i="239"/>
  <c r="AI31" i="239"/>
  <c r="CG5" i="239" s="1"/>
  <c r="AM62" i="307" s="1"/>
  <c r="AH31" i="239"/>
  <c r="CF5" i="239" s="1"/>
  <c r="AL62" i="307" s="1"/>
  <c r="AG31" i="239"/>
  <c r="AF31" i="239"/>
  <c r="CD5" i="239" s="1"/>
  <c r="AJ62" i="307" s="1"/>
  <c r="AE31" i="239"/>
  <c r="AD31" i="239"/>
  <c r="AC31" i="239"/>
  <c r="CA5" i="239" s="1"/>
  <c r="AG62" i="307" s="1"/>
  <c r="AQ30" i="239"/>
  <c r="AQ29" i="239"/>
  <c r="AQ28" i="239"/>
  <c r="AQ27" i="239"/>
  <c r="AQ26" i="239"/>
  <c r="AQ25" i="239"/>
  <c r="AQ24" i="239"/>
  <c r="AQ23" i="239"/>
  <c r="AQ22" i="239"/>
  <c r="AQ21" i="239"/>
  <c r="AQ20" i="239"/>
  <c r="AQ19" i="239"/>
  <c r="AQ18" i="239"/>
  <c r="AQ17" i="239"/>
  <c r="AQ16" i="239"/>
  <c r="AQ15" i="239"/>
  <c r="AQ14" i="239"/>
  <c r="AQ13" i="239"/>
  <c r="AQ12" i="239"/>
  <c r="AQ11" i="239"/>
  <c r="CH5" i="239"/>
  <c r="AN62" i="307" s="1"/>
  <c r="CE5" i="239"/>
  <c r="AK62" i="307" s="1"/>
  <c r="CC5" i="239"/>
  <c r="AI62" i="307" s="1"/>
  <c r="CB5" i="239"/>
  <c r="AH62" i="307" s="1"/>
  <c r="BK5" i="239"/>
  <c r="Q62" i="307" s="1"/>
  <c r="BG5" i="239"/>
  <c r="M62" i="307" s="1"/>
  <c r="BD5" i="239"/>
  <c r="J62" i="307" s="1"/>
  <c r="BC5" i="239"/>
  <c r="I62" i="307" s="1"/>
  <c r="BB5" i="239"/>
  <c r="H62" i="307" s="1"/>
  <c r="AY5" i="239"/>
  <c r="E62" i="307" s="1"/>
  <c r="AW5" i="239"/>
  <c r="C62" i="307" s="1"/>
  <c r="AV5" i="239"/>
  <c r="B62" i="307" s="1"/>
  <c r="AS35" i="238"/>
  <c r="AI35" i="238"/>
  <c r="BR5" i="238" s="1"/>
  <c r="X61" i="307" s="1"/>
  <c r="AH35" i="238"/>
  <c r="AA35" i="238"/>
  <c r="BL5" i="238" s="1"/>
  <c r="R61" i="307" s="1"/>
  <c r="Z35" i="238"/>
  <c r="BK5" i="238" s="1"/>
  <c r="Q61" i="307" s="1"/>
  <c r="Y35" i="238"/>
  <c r="AS34" i="238"/>
  <c r="AC33" i="238"/>
  <c r="AJ32" i="238"/>
  <c r="AI32" i="238"/>
  <c r="AH32" i="238"/>
  <c r="AG32" i="238"/>
  <c r="AF32" i="238"/>
  <c r="BE5" i="238" s="1"/>
  <c r="K61" i="307" s="1"/>
  <c r="AE32" i="238"/>
  <c r="AE35" i="238" s="1"/>
  <c r="BO5" i="238" s="1"/>
  <c r="U61" i="307" s="1"/>
  <c r="AD32" i="238"/>
  <c r="AC32" i="238"/>
  <c r="BB5" i="238" s="1"/>
  <c r="H61" i="307" s="1"/>
  <c r="AB32" i="238"/>
  <c r="AA32" i="238"/>
  <c r="Z32" i="238"/>
  <c r="BX5" i="238" s="1"/>
  <c r="AD61" i="307" s="1"/>
  <c r="Y32" i="238"/>
  <c r="AJ31" i="238"/>
  <c r="AI31" i="238"/>
  <c r="AH31" i="238"/>
  <c r="CF5" i="238" s="1"/>
  <c r="AL61" i="307" s="1"/>
  <c r="AG31" i="238"/>
  <c r="AF31" i="238"/>
  <c r="CD5" i="238" s="1"/>
  <c r="AJ61" i="307" s="1"/>
  <c r="AE31" i="238"/>
  <c r="CC5" i="238" s="1"/>
  <c r="AI61" i="307" s="1"/>
  <c r="AD31" i="238"/>
  <c r="AC31" i="238"/>
  <c r="CA5" i="238" s="1"/>
  <c r="AG61" i="307" s="1"/>
  <c r="AQ30" i="238"/>
  <c r="AQ29" i="238"/>
  <c r="AQ28" i="238"/>
  <c r="AQ27" i="238"/>
  <c r="AQ26" i="238"/>
  <c r="AQ25" i="238"/>
  <c r="AQ24" i="238"/>
  <c r="AQ23" i="238"/>
  <c r="AQ22" i="238"/>
  <c r="AQ21" i="238"/>
  <c r="AQ20" i="238"/>
  <c r="AQ19" i="238"/>
  <c r="AQ18" i="238"/>
  <c r="AQ17" i="238"/>
  <c r="AQ16" i="238"/>
  <c r="AQ15" i="238"/>
  <c r="AQ14" i="238"/>
  <c r="AQ13" i="238"/>
  <c r="AQ12" i="238"/>
  <c r="AQ11" i="238"/>
  <c r="CH5" i="238"/>
  <c r="AN61" i="307" s="1"/>
  <c r="CG5" i="238"/>
  <c r="AM61" i="307" s="1"/>
  <c r="CE5" i="238"/>
  <c r="AK61" i="307" s="1"/>
  <c r="CB5" i="238"/>
  <c r="AH61" i="307" s="1"/>
  <c r="BZ5" i="238"/>
  <c r="AF61" i="307" s="1"/>
  <c r="BQ5" i="238"/>
  <c r="W61" i="307" s="1"/>
  <c r="BI5" i="238"/>
  <c r="O61" i="307" s="1"/>
  <c r="BH5" i="238"/>
  <c r="N61" i="307" s="1"/>
  <c r="BG5" i="238"/>
  <c r="M61" i="307" s="1"/>
  <c r="BD5" i="238"/>
  <c r="J61" i="307" s="1"/>
  <c r="BA5" i="238"/>
  <c r="G61" i="307" s="1"/>
  <c r="AZ5" i="238"/>
  <c r="F61" i="307" s="1"/>
  <c r="AY5" i="238"/>
  <c r="E61" i="307" s="1"/>
  <c r="AW5" i="238"/>
  <c r="C61" i="307" s="1"/>
  <c r="AV5" i="238"/>
  <c r="B61" i="307" s="1"/>
  <c r="AI35" i="237"/>
  <c r="BR5" i="237" s="1"/>
  <c r="X60" i="307" s="1"/>
  <c r="AH35" i="237"/>
  <c r="AG35" i="237"/>
  <c r="AS34" i="237"/>
  <c r="AQ34" i="237"/>
  <c r="AG33" i="237"/>
  <c r="AJ32" i="237"/>
  <c r="AI32" i="237"/>
  <c r="AH32" i="237"/>
  <c r="AG32" i="237"/>
  <c r="AF32" i="237"/>
  <c r="BE5" i="237" s="1"/>
  <c r="K60" i="307" s="1"/>
  <c r="AE32" i="237"/>
  <c r="BD5" i="237" s="1"/>
  <c r="J60" i="307" s="1"/>
  <c r="AD32" i="237"/>
  <c r="BC5" i="237" s="1"/>
  <c r="I60" i="307" s="1"/>
  <c r="AC32" i="237"/>
  <c r="AC35" i="237" s="1"/>
  <c r="AQ35" i="237" s="1"/>
  <c r="AB32" i="237"/>
  <c r="AA32" i="237"/>
  <c r="Z32" i="237"/>
  <c r="Y32" i="237"/>
  <c r="AJ31" i="237"/>
  <c r="CH5" i="237" s="1"/>
  <c r="AN60" i="307" s="1"/>
  <c r="AI31" i="237"/>
  <c r="CG5" i="237" s="1"/>
  <c r="AM60" i="307" s="1"/>
  <c r="AH31" i="237"/>
  <c r="CF5" i="237" s="1"/>
  <c r="AL60" i="307" s="1"/>
  <c r="AG31" i="237"/>
  <c r="AF31" i="237"/>
  <c r="AE31" i="237"/>
  <c r="AD31" i="237"/>
  <c r="AC31" i="237"/>
  <c r="CA5" i="237" s="1"/>
  <c r="AG60" i="307" s="1"/>
  <c r="AQ30" i="237"/>
  <c r="AQ29" i="237"/>
  <c r="AQ28" i="237"/>
  <c r="AQ27" i="237"/>
  <c r="AQ26" i="237"/>
  <c r="AQ25" i="237"/>
  <c r="AQ24" i="237"/>
  <c r="AQ23" i="237"/>
  <c r="AQ22" i="237"/>
  <c r="AQ21" i="237"/>
  <c r="AQ20" i="237"/>
  <c r="AQ19" i="237"/>
  <c r="AQ18" i="237"/>
  <c r="AQ17" i="237"/>
  <c r="AQ16" i="237"/>
  <c r="AQ15" i="237"/>
  <c r="AQ14" i="237"/>
  <c r="AQ13" i="237"/>
  <c r="AQ12" i="237"/>
  <c r="AQ11" i="237"/>
  <c r="CE5" i="237"/>
  <c r="AK60" i="307" s="1"/>
  <c r="CD5" i="237"/>
  <c r="AJ60" i="307" s="1"/>
  <c r="CC5" i="237"/>
  <c r="AI60" i="307" s="1"/>
  <c r="CB5" i="237"/>
  <c r="AH60" i="307" s="1"/>
  <c r="BY5" i="237"/>
  <c r="AE60" i="307" s="1"/>
  <c r="BX5" i="237"/>
  <c r="AD60" i="307" s="1"/>
  <c r="BW5" i="237"/>
  <c r="AC60" i="307" s="1"/>
  <c r="BQ5" i="237"/>
  <c r="W60" i="307" s="1"/>
  <c r="BP5" i="237"/>
  <c r="V60" i="307" s="1"/>
  <c r="BI5" i="237"/>
  <c r="O60" i="307" s="1"/>
  <c r="BH5" i="237"/>
  <c r="N60" i="307" s="1"/>
  <c r="BG5" i="237"/>
  <c r="M60" i="307" s="1"/>
  <c r="BF5" i="237"/>
  <c r="L60" i="307" s="1"/>
  <c r="BA5" i="237"/>
  <c r="G60" i="307" s="1"/>
  <c r="AZ5" i="237"/>
  <c r="F60" i="307" s="1"/>
  <c r="AY5" i="237"/>
  <c r="E60" i="307" s="1"/>
  <c r="AX5" i="237"/>
  <c r="D60" i="307" s="1"/>
  <c r="AW5" i="237"/>
  <c r="C60" i="307" s="1"/>
  <c r="AV5" i="237"/>
  <c r="B60" i="307" s="1"/>
  <c r="AG35" i="236"/>
  <c r="AE35" i="236"/>
  <c r="BO5" i="236" s="1"/>
  <c r="U59" i="307" s="1"/>
  <c r="AC35" i="236"/>
  <c r="AQ35" i="236" s="1"/>
  <c r="Z35" i="236"/>
  <c r="Y35" i="236"/>
  <c r="AQ34" i="236"/>
  <c r="AG33" i="236"/>
  <c r="AJ32" i="236"/>
  <c r="BI5" i="236" s="1"/>
  <c r="O59" i="307" s="1"/>
  <c r="AI32" i="236"/>
  <c r="AH32" i="236"/>
  <c r="AH35" i="236" s="1"/>
  <c r="AG32" i="236"/>
  <c r="AF32" i="236"/>
  <c r="AE32" i="236"/>
  <c r="BD5" i="236" s="1"/>
  <c r="J59" i="307" s="1"/>
  <c r="AD32" i="236"/>
  <c r="AC32" i="236"/>
  <c r="BB5" i="236" s="1"/>
  <c r="H59" i="307" s="1"/>
  <c r="AB32" i="236"/>
  <c r="AA32" i="236"/>
  <c r="Z32" i="236"/>
  <c r="AY5" i="236" s="1"/>
  <c r="E59" i="307" s="1"/>
  <c r="Y32" i="236"/>
  <c r="AJ31" i="236"/>
  <c r="AI31" i="236"/>
  <c r="CG5" i="236" s="1"/>
  <c r="AM59" i="307" s="1"/>
  <c r="AH31" i="236"/>
  <c r="CF5" i="236" s="1"/>
  <c r="AL59" i="307" s="1"/>
  <c r="AG31" i="236"/>
  <c r="CE5" i="236" s="1"/>
  <c r="AK59" i="307" s="1"/>
  <c r="AF31" i="236"/>
  <c r="CD5" i="236" s="1"/>
  <c r="AJ59" i="307" s="1"/>
  <c r="AE31" i="236"/>
  <c r="CC5" i="236" s="1"/>
  <c r="AI59" i="307" s="1"/>
  <c r="AD31" i="236"/>
  <c r="AC31" i="236"/>
  <c r="AQ30" i="236"/>
  <c r="AQ29" i="236"/>
  <c r="AQ28" i="236"/>
  <c r="AQ27" i="236"/>
  <c r="AQ26" i="236"/>
  <c r="AQ25" i="236"/>
  <c r="AQ24" i="236"/>
  <c r="AQ23" i="236"/>
  <c r="AQ22" i="236"/>
  <c r="AQ21" i="236"/>
  <c r="AQ20" i="236"/>
  <c r="AQ19" i="236"/>
  <c r="AQ18" i="236"/>
  <c r="AQ17" i="236"/>
  <c r="AQ16" i="236"/>
  <c r="AQ15" i="236"/>
  <c r="AQ14" i="236"/>
  <c r="AQ13" i="236"/>
  <c r="AQ12" i="236"/>
  <c r="AQ11" i="236"/>
  <c r="CH5" i="236"/>
  <c r="AN59" i="307" s="1"/>
  <c r="CB5" i="236"/>
  <c r="AH59" i="307" s="1"/>
  <c r="CA5" i="236"/>
  <c r="AG59" i="307" s="1"/>
  <c r="BZ5" i="236"/>
  <c r="AF59" i="307" s="1"/>
  <c r="BY5" i="236"/>
  <c r="AE59" i="307" s="1"/>
  <c r="BW5" i="236"/>
  <c r="AC59" i="307" s="1"/>
  <c r="BQ5" i="236"/>
  <c r="W59" i="307" s="1"/>
  <c r="BM5" i="236"/>
  <c r="S59" i="307" s="1"/>
  <c r="BK5" i="236"/>
  <c r="Q59" i="307" s="1"/>
  <c r="BJ5" i="236"/>
  <c r="P59" i="307" s="1"/>
  <c r="BF5" i="236"/>
  <c r="L59" i="307" s="1"/>
  <c r="BE5" i="236"/>
  <c r="K59" i="307" s="1"/>
  <c r="AX5" i="236"/>
  <c r="D59" i="307" s="1"/>
  <c r="AW5" i="236"/>
  <c r="C59" i="307" s="1"/>
  <c r="AV5" i="236"/>
  <c r="B59" i="307" s="1"/>
  <c r="AH35" i="235"/>
  <c r="BQ5" i="235" s="1"/>
  <c r="W58" i="307" s="1"/>
  <c r="AG35" i="235"/>
  <c r="Y33" i="235"/>
  <c r="AJ32" i="235"/>
  <c r="BI5" i="235" s="1"/>
  <c r="O58" i="307" s="1"/>
  <c r="AI32" i="235"/>
  <c r="BH5" i="235" s="1"/>
  <c r="N58" i="307" s="1"/>
  <c r="AH32" i="235"/>
  <c r="BG5" i="235" s="1"/>
  <c r="M58" i="307" s="1"/>
  <c r="AG32" i="235"/>
  <c r="BF5" i="235" s="1"/>
  <c r="L58" i="307" s="1"/>
  <c r="AF32" i="235"/>
  <c r="BE5" i="235" s="1"/>
  <c r="K58" i="307" s="1"/>
  <c r="AE32" i="235"/>
  <c r="AD32" i="235"/>
  <c r="AD35" i="235" s="1"/>
  <c r="AC32" i="235"/>
  <c r="AB32" i="235"/>
  <c r="BA5" i="235" s="1"/>
  <c r="G58" i="307" s="1"/>
  <c r="AA32" i="235"/>
  <c r="Z32" i="235"/>
  <c r="BY5" i="235" s="1"/>
  <c r="AE58" i="307" s="1"/>
  <c r="Y32" i="235"/>
  <c r="AJ31" i="235"/>
  <c r="AI31" i="235"/>
  <c r="AH31" i="235"/>
  <c r="AG31" i="235"/>
  <c r="CE5" i="235" s="1"/>
  <c r="AK58" i="307" s="1"/>
  <c r="AF31" i="235"/>
  <c r="CD5" i="235" s="1"/>
  <c r="AJ58" i="307" s="1"/>
  <c r="AE31" i="235"/>
  <c r="CC5" i="235" s="1"/>
  <c r="AI58" i="307" s="1"/>
  <c r="AD31" i="235"/>
  <c r="CB5" i="235" s="1"/>
  <c r="AH58" i="307" s="1"/>
  <c r="AC31" i="235"/>
  <c r="CA5" i="235" s="1"/>
  <c r="AG58" i="307" s="1"/>
  <c r="AQ30" i="235"/>
  <c r="AQ29" i="235"/>
  <c r="AQ28" i="235"/>
  <c r="AQ27" i="235"/>
  <c r="AQ26" i="235"/>
  <c r="AQ25" i="235"/>
  <c r="AQ24" i="235"/>
  <c r="AQ23" i="235"/>
  <c r="AQ22" i="235"/>
  <c r="AQ21" i="235"/>
  <c r="AQ20" i="235"/>
  <c r="AQ19" i="235"/>
  <c r="AQ18" i="235"/>
  <c r="AQ17" i="235"/>
  <c r="AQ16" i="235"/>
  <c r="AQ15" i="235"/>
  <c r="AQ14" i="235"/>
  <c r="AQ13" i="235"/>
  <c r="AQ12" i="235"/>
  <c r="AQ11" i="235"/>
  <c r="CH5" i="235"/>
  <c r="AN58" i="307" s="1"/>
  <c r="CG5" i="235"/>
  <c r="AM58" i="307" s="1"/>
  <c r="CF5" i="235"/>
  <c r="AL58" i="307" s="1"/>
  <c r="BX5" i="235"/>
  <c r="AD58" i="307" s="1"/>
  <c r="BW5" i="235"/>
  <c r="AC58" i="307" s="1"/>
  <c r="BN5" i="235"/>
  <c r="T58" i="307" s="1"/>
  <c r="BC5" i="235"/>
  <c r="I58" i="307" s="1"/>
  <c r="AZ5" i="235"/>
  <c r="F58" i="307" s="1"/>
  <c r="AW5" i="235"/>
  <c r="C58" i="307" s="1"/>
  <c r="AV5" i="235"/>
  <c r="B58" i="307" s="1"/>
  <c r="AI35" i="234"/>
  <c r="BR5" i="234" s="1"/>
  <c r="X57" i="307" s="1"/>
  <c r="AG35" i="234"/>
  <c r="AE35" i="234"/>
  <c r="BO5" i="234" s="1"/>
  <c r="U57" i="307" s="1"/>
  <c r="AC35" i="234"/>
  <c r="Y35" i="234"/>
  <c r="BJ5" i="234" s="1"/>
  <c r="P57" i="307" s="1"/>
  <c r="AS34" i="234"/>
  <c r="Y33" i="234"/>
  <c r="AJ32" i="234"/>
  <c r="BI5" i="234" s="1"/>
  <c r="O57" i="307" s="1"/>
  <c r="AI32" i="234"/>
  <c r="AH32" i="234"/>
  <c r="BG5" i="234" s="1"/>
  <c r="M57" i="307" s="1"/>
  <c r="AG32" i="234"/>
  <c r="BF5" i="234" s="1"/>
  <c r="L57" i="307" s="1"/>
  <c r="AF32" i="234"/>
  <c r="AE32" i="234"/>
  <c r="AD32" i="234"/>
  <c r="AD35" i="234" s="1"/>
  <c r="BN5" i="234" s="1"/>
  <c r="T57" i="307" s="1"/>
  <c r="AC32" i="234"/>
  <c r="BB5" i="234" s="1"/>
  <c r="H57" i="307" s="1"/>
  <c r="AB32" i="234"/>
  <c r="AA35" i="234" s="1"/>
  <c r="AA32" i="234"/>
  <c r="Z32" i="234"/>
  <c r="Y32" i="234"/>
  <c r="AQ34" i="234" s="1"/>
  <c r="AJ31" i="234"/>
  <c r="CH5" i="234" s="1"/>
  <c r="AN57" i="307" s="1"/>
  <c r="AI31" i="234"/>
  <c r="CG5" i="234" s="1"/>
  <c r="AM57" i="307" s="1"/>
  <c r="AH31" i="234"/>
  <c r="CF5" i="234" s="1"/>
  <c r="AL57" i="307" s="1"/>
  <c r="AG31" i="234"/>
  <c r="CE5" i="234" s="1"/>
  <c r="AK57" i="307" s="1"/>
  <c r="AF31" i="234"/>
  <c r="AE31" i="234"/>
  <c r="AD31" i="234"/>
  <c r="CB5" i="234" s="1"/>
  <c r="AH57" i="307" s="1"/>
  <c r="AC31" i="234"/>
  <c r="AQ30" i="234"/>
  <c r="AQ29" i="234"/>
  <c r="AQ28" i="234"/>
  <c r="AQ27" i="234"/>
  <c r="AQ26" i="234"/>
  <c r="AQ25" i="234"/>
  <c r="AQ24" i="234"/>
  <c r="AQ23" i="234"/>
  <c r="AQ22" i="234"/>
  <c r="AQ21" i="234"/>
  <c r="AQ20" i="234"/>
  <c r="AQ19" i="234"/>
  <c r="AQ18" i="234"/>
  <c r="AQ17" i="234"/>
  <c r="AQ16" i="234"/>
  <c r="AQ15" i="234"/>
  <c r="AQ14" i="234"/>
  <c r="AQ13" i="234"/>
  <c r="AQ12" i="234"/>
  <c r="AQ11" i="234"/>
  <c r="CD5" i="234"/>
  <c r="AJ57" i="307" s="1"/>
  <c r="CC5" i="234"/>
  <c r="AI57" i="307" s="1"/>
  <c r="CA5" i="234"/>
  <c r="AG57" i="307" s="1"/>
  <c r="BX5" i="234"/>
  <c r="AD57" i="307" s="1"/>
  <c r="BW5" i="234"/>
  <c r="AC57" i="307" s="1"/>
  <c r="BL5" i="234"/>
  <c r="R57" i="307" s="1"/>
  <c r="BH5" i="234"/>
  <c r="N57" i="307" s="1"/>
  <c r="BE5" i="234"/>
  <c r="K57" i="307" s="1"/>
  <c r="BD5" i="234"/>
  <c r="J57" i="307" s="1"/>
  <c r="BC5" i="234"/>
  <c r="I57" i="307" s="1"/>
  <c r="AZ5" i="234"/>
  <c r="F57" i="307" s="1"/>
  <c r="AY5" i="234"/>
  <c r="E57" i="307" s="1"/>
  <c r="AX5" i="234"/>
  <c r="D57" i="307" s="1"/>
  <c r="AW5" i="234"/>
  <c r="C57" i="307" s="1"/>
  <c r="AV5" i="234"/>
  <c r="B57" i="307" s="1"/>
  <c r="AD35" i="233"/>
  <c r="BN5" i="233" s="1"/>
  <c r="T56" i="307" s="1"/>
  <c r="AC35" i="233"/>
  <c r="AC36" i="233" s="1"/>
  <c r="BT5" i="233" s="1"/>
  <c r="Z56" i="307" s="1"/>
  <c r="Y35" i="233"/>
  <c r="BJ5" i="233" s="1"/>
  <c r="P56" i="307" s="1"/>
  <c r="AJ32" i="233"/>
  <c r="AI32" i="233"/>
  <c r="AH32" i="233"/>
  <c r="AG32" i="233"/>
  <c r="AG35" i="233" s="1"/>
  <c r="AF32" i="233"/>
  <c r="AE32" i="233"/>
  <c r="AE35" i="233" s="1"/>
  <c r="BO5" i="233" s="1"/>
  <c r="U56" i="307" s="1"/>
  <c r="AD32" i="233"/>
  <c r="AC33" i="233" s="1"/>
  <c r="AC32" i="233"/>
  <c r="AB32" i="233"/>
  <c r="AA32" i="233"/>
  <c r="Z32" i="233"/>
  <c r="Y32" i="233"/>
  <c r="AJ31" i="233"/>
  <c r="AI31" i="233"/>
  <c r="AH31" i="233"/>
  <c r="AG31" i="233"/>
  <c r="CE5" i="233" s="1"/>
  <c r="AK56" i="307" s="1"/>
  <c r="AF31" i="233"/>
  <c r="CD5" i="233" s="1"/>
  <c r="AJ56" i="307" s="1"/>
  <c r="AE31" i="233"/>
  <c r="CC5" i="233" s="1"/>
  <c r="AI56" i="307" s="1"/>
  <c r="AD31" i="233"/>
  <c r="CB5" i="233" s="1"/>
  <c r="AH56" i="307" s="1"/>
  <c r="AC31" i="233"/>
  <c r="AQ30" i="233"/>
  <c r="AQ29" i="233"/>
  <c r="AQ28" i="233"/>
  <c r="AQ27" i="233"/>
  <c r="AQ26" i="233"/>
  <c r="AQ25" i="233"/>
  <c r="AQ24" i="233"/>
  <c r="AQ23" i="233"/>
  <c r="AQ22" i="233"/>
  <c r="AQ21" i="233"/>
  <c r="AQ20" i="233"/>
  <c r="AQ19" i="233"/>
  <c r="AQ18" i="233"/>
  <c r="AQ17" i="233"/>
  <c r="AQ16" i="233"/>
  <c r="AQ15" i="233"/>
  <c r="AQ14" i="233"/>
  <c r="AQ13" i="233"/>
  <c r="AQ12" i="233"/>
  <c r="AQ11" i="233"/>
  <c r="CH5" i="233"/>
  <c r="AN56" i="307" s="1"/>
  <c r="CG5" i="233"/>
  <c r="AM56" i="307" s="1"/>
  <c r="CF5" i="233"/>
  <c r="AL56" i="307" s="1"/>
  <c r="CA5" i="233"/>
  <c r="AG56" i="307" s="1"/>
  <c r="BW5" i="233"/>
  <c r="AC56" i="307" s="1"/>
  <c r="BI5" i="233"/>
  <c r="O56" i="307" s="1"/>
  <c r="BE5" i="233"/>
  <c r="K56" i="307" s="1"/>
  <c r="BC5" i="233"/>
  <c r="I56" i="307" s="1"/>
  <c r="BB5" i="233"/>
  <c r="H56" i="307" s="1"/>
  <c r="BA5" i="233"/>
  <c r="G56" i="307" s="1"/>
  <c r="AW5" i="233"/>
  <c r="C56" i="307" s="1"/>
  <c r="AV5" i="233"/>
  <c r="B56" i="307" s="1"/>
  <c r="AI35" i="232"/>
  <c r="AH35" i="232"/>
  <c r="AS34" i="232"/>
  <c r="AQ34" i="232"/>
  <c r="AA35" i="232" s="1"/>
  <c r="AJ32" i="232"/>
  <c r="AI32" i="232"/>
  <c r="AH32" i="232"/>
  <c r="BG5" i="232" s="1"/>
  <c r="M55" i="307" s="1"/>
  <c r="AG32" i="232"/>
  <c r="AF32" i="232"/>
  <c r="BE5" i="232" s="1"/>
  <c r="K55" i="307" s="1"/>
  <c r="AE32" i="232"/>
  <c r="AD32" i="232"/>
  <c r="AC32" i="232"/>
  <c r="AC35" i="232" s="1"/>
  <c r="AB32" i="232"/>
  <c r="AA32" i="232"/>
  <c r="Z32" i="232"/>
  <c r="BX5" i="232" s="1"/>
  <c r="AD55" i="307" s="1"/>
  <c r="Y32" i="232"/>
  <c r="Z35" i="232" s="1"/>
  <c r="BK5" i="232" s="1"/>
  <c r="Q55" i="307" s="1"/>
  <c r="AJ31" i="232"/>
  <c r="CH5" i="232" s="1"/>
  <c r="AN55" i="307" s="1"/>
  <c r="AI31" i="232"/>
  <c r="CG5" i="232" s="1"/>
  <c r="AM55" i="307" s="1"/>
  <c r="AH31" i="232"/>
  <c r="CF5" i="232" s="1"/>
  <c r="AL55" i="307" s="1"/>
  <c r="AG31" i="232"/>
  <c r="AF31" i="232"/>
  <c r="AE31" i="232"/>
  <c r="AD31" i="232"/>
  <c r="AC31" i="232"/>
  <c r="CA5" i="232" s="1"/>
  <c r="AG55" i="307" s="1"/>
  <c r="AQ30" i="232"/>
  <c r="AQ29" i="232"/>
  <c r="AQ28" i="232"/>
  <c r="AQ27" i="232"/>
  <c r="AQ26" i="232"/>
  <c r="AQ25" i="232"/>
  <c r="AQ24" i="232"/>
  <c r="AQ23" i="232"/>
  <c r="AQ22" i="232"/>
  <c r="AQ21" i="232"/>
  <c r="AQ20" i="232"/>
  <c r="AQ19" i="232"/>
  <c r="AQ18" i="232"/>
  <c r="AQ17" i="232"/>
  <c r="AQ16" i="232"/>
  <c r="AQ15" i="232"/>
  <c r="AQ14" i="232"/>
  <c r="AQ13" i="232"/>
  <c r="AQ12" i="232"/>
  <c r="AQ11" i="232"/>
  <c r="CE5" i="232"/>
  <c r="AK55" i="307" s="1"/>
  <c r="CD5" i="232"/>
  <c r="AJ55" i="307" s="1"/>
  <c r="CC5" i="232"/>
  <c r="AI55" i="307" s="1"/>
  <c r="CB5" i="232"/>
  <c r="AH55" i="307" s="1"/>
  <c r="BR5" i="232"/>
  <c r="X55" i="307" s="1"/>
  <c r="BQ5" i="232"/>
  <c r="W55" i="307" s="1"/>
  <c r="BM5" i="232"/>
  <c r="S55" i="307" s="1"/>
  <c r="BL5" i="232"/>
  <c r="R55" i="307" s="1"/>
  <c r="BI5" i="232"/>
  <c r="O55" i="307" s="1"/>
  <c r="BH5" i="232"/>
  <c r="N55" i="307" s="1"/>
  <c r="BD5" i="232"/>
  <c r="J55" i="307" s="1"/>
  <c r="BB5" i="232"/>
  <c r="H55" i="307" s="1"/>
  <c r="BA5" i="232"/>
  <c r="G55" i="307" s="1"/>
  <c r="AZ5" i="232"/>
  <c r="F55" i="307" s="1"/>
  <c r="AY5" i="232"/>
  <c r="E55" i="307" s="1"/>
  <c r="AW5" i="232"/>
  <c r="C55" i="307" s="1"/>
  <c r="AV5" i="232"/>
  <c r="B55" i="307" s="1"/>
  <c r="AH35" i="231"/>
  <c r="AG35" i="231"/>
  <c r="AC35" i="231"/>
  <c r="Z35" i="231"/>
  <c r="AQ34" i="231"/>
  <c r="Y33" i="231"/>
  <c r="AJ32" i="231"/>
  <c r="AI32" i="231"/>
  <c r="AH32" i="231"/>
  <c r="AG32" i="231"/>
  <c r="AF32" i="231"/>
  <c r="AE32" i="231"/>
  <c r="AE35" i="231" s="1"/>
  <c r="BO5" i="231" s="1"/>
  <c r="U54" i="307" s="1"/>
  <c r="AD32" i="231"/>
  <c r="AD35" i="231" s="1"/>
  <c r="AC32" i="231"/>
  <c r="AB32" i="231"/>
  <c r="BA5" i="231" s="1"/>
  <c r="G54" i="307" s="1"/>
  <c r="AA32" i="231"/>
  <c r="Z32" i="231"/>
  <c r="Y32" i="231"/>
  <c r="Y35" i="231" s="1"/>
  <c r="AJ31" i="231"/>
  <c r="AI31" i="231"/>
  <c r="CG5" i="231" s="1"/>
  <c r="AM54" i="307" s="1"/>
  <c r="AH31" i="231"/>
  <c r="CF5" i="231" s="1"/>
  <c r="AL54" i="307" s="1"/>
  <c r="AG31" i="231"/>
  <c r="CE5" i="231" s="1"/>
  <c r="AK54" i="307" s="1"/>
  <c r="AF31" i="231"/>
  <c r="CD5" i="231" s="1"/>
  <c r="AJ54" i="307" s="1"/>
  <c r="AE31" i="231"/>
  <c r="CC5" i="231" s="1"/>
  <c r="AI54" i="307" s="1"/>
  <c r="AD31" i="231"/>
  <c r="AC31" i="231"/>
  <c r="AQ30" i="231"/>
  <c r="AQ29" i="231"/>
  <c r="AQ28" i="231"/>
  <c r="AQ27" i="231"/>
  <c r="AQ26" i="231"/>
  <c r="AQ25" i="231"/>
  <c r="AQ24" i="231"/>
  <c r="AQ23" i="231"/>
  <c r="AQ22" i="231"/>
  <c r="AQ21" i="231"/>
  <c r="AQ20" i="231"/>
  <c r="AQ19" i="231"/>
  <c r="AQ18" i="231"/>
  <c r="AQ17" i="231"/>
  <c r="AQ16" i="231"/>
  <c r="AQ15" i="231"/>
  <c r="AQ14" i="231"/>
  <c r="AQ13" i="231"/>
  <c r="AQ12" i="231"/>
  <c r="AQ11" i="231"/>
  <c r="CH5" i="231"/>
  <c r="AN54" i="307" s="1"/>
  <c r="CB5" i="231"/>
  <c r="AH54" i="307" s="1"/>
  <c r="CA5" i="231"/>
  <c r="AG54" i="307" s="1"/>
  <c r="BZ5" i="231"/>
  <c r="AF54" i="307" s="1"/>
  <c r="BY5" i="231"/>
  <c r="AE54" i="307" s="1"/>
  <c r="BX5" i="231"/>
  <c r="AD54" i="307" s="1"/>
  <c r="BW5" i="231"/>
  <c r="AC54" i="307" s="1"/>
  <c r="BQ5" i="231"/>
  <c r="W54" i="307" s="1"/>
  <c r="BK5" i="231"/>
  <c r="Q54" i="307" s="1"/>
  <c r="BJ5" i="231"/>
  <c r="P54" i="307" s="1"/>
  <c r="BH5" i="231"/>
  <c r="N54" i="307" s="1"/>
  <c r="BG5" i="231"/>
  <c r="M54" i="307" s="1"/>
  <c r="BF5" i="231"/>
  <c r="L54" i="307" s="1"/>
  <c r="BE5" i="231"/>
  <c r="K54" i="307" s="1"/>
  <c r="BD5" i="231"/>
  <c r="J54" i="307" s="1"/>
  <c r="BC5" i="231"/>
  <c r="I54" i="307" s="1"/>
  <c r="BB5" i="231"/>
  <c r="H54" i="307" s="1"/>
  <c r="AZ5" i="231"/>
  <c r="F54" i="307" s="1"/>
  <c r="AY5" i="231"/>
  <c r="E54" i="307" s="1"/>
  <c r="AX5" i="231"/>
  <c r="D54" i="307" s="1"/>
  <c r="AW5" i="231"/>
  <c r="C54" i="307" s="1"/>
  <c r="AV5" i="231"/>
  <c r="B54" i="307" s="1"/>
  <c r="AG35" i="230"/>
  <c r="Z35" i="230"/>
  <c r="BK5" i="230" s="1"/>
  <c r="Q53" i="307" s="1"/>
  <c r="Y35" i="230"/>
  <c r="AQ34" i="230"/>
  <c r="AA35" i="230" s="1"/>
  <c r="BL5" i="230" s="1"/>
  <c r="R53" i="307" s="1"/>
  <c r="AJ32" i="230"/>
  <c r="AI32" i="230"/>
  <c r="AI35" i="230" s="1"/>
  <c r="BR5" i="230" s="1"/>
  <c r="X53" i="307" s="1"/>
  <c r="AH32" i="230"/>
  <c r="AG32" i="230"/>
  <c r="AF32" i="230"/>
  <c r="BE5" i="230" s="1"/>
  <c r="K53" i="307" s="1"/>
  <c r="AE32" i="230"/>
  <c r="AE35" i="230" s="1"/>
  <c r="BO5" i="230" s="1"/>
  <c r="U53" i="307" s="1"/>
  <c r="AD32" i="230"/>
  <c r="AD35" i="230" s="1"/>
  <c r="AC32" i="230"/>
  <c r="AC35" i="230" s="1"/>
  <c r="AB32" i="230"/>
  <c r="AA32" i="230"/>
  <c r="AS34" i="230" s="1"/>
  <c r="Z32" i="230"/>
  <c r="Y32" i="230"/>
  <c r="AJ31" i="230"/>
  <c r="CH5" i="230" s="1"/>
  <c r="AN53" i="307" s="1"/>
  <c r="AI31" i="230"/>
  <c r="AH31" i="230"/>
  <c r="AG31" i="230"/>
  <c r="AF31" i="230"/>
  <c r="AE31" i="230"/>
  <c r="CC5" i="230" s="1"/>
  <c r="AI53" i="307" s="1"/>
  <c r="AD31" i="230"/>
  <c r="CB5" i="230" s="1"/>
  <c r="AH53" i="307" s="1"/>
  <c r="AC31" i="230"/>
  <c r="CA5" i="230" s="1"/>
  <c r="AG53" i="307" s="1"/>
  <c r="AQ30" i="230"/>
  <c r="AQ29" i="230"/>
  <c r="AQ28" i="230"/>
  <c r="AQ27" i="230"/>
  <c r="AQ26" i="230"/>
  <c r="AQ25" i="230"/>
  <c r="AQ24" i="230"/>
  <c r="AQ23" i="230"/>
  <c r="AQ22" i="230"/>
  <c r="AQ21" i="230"/>
  <c r="AQ20" i="230"/>
  <c r="AQ19" i="230"/>
  <c r="AQ18" i="230"/>
  <c r="AQ17" i="230"/>
  <c r="AQ16" i="230"/>
  <c r="AQ15" i="230"/>
  <c r="AQ14" i="230"/>
  <c r="AQ13" i="230"/>
  <c r="AQ12" i="230"/>
  <c r="AQ11" i="230"/>
  <c r="CG5" i="230"/>
  <c r="AM53" i="307" s="1"/>
  <c r="CF5" i="230"/>
  <c r="AL53" i="307" s="1"/>
  <c r="CE5" i="230"/>
  <c r="AK53" i="307" s="1"/>
  <c r="CD5" i="230"/>
  <c r="AJ53" i="307" s="1"/>
  <c r="BY5" i="230"/>
  <c r="AE53" i="307" s="1"/>
  <c r="BX5" i="230"/>
  <c r="AD53" i="307" s="1"/>
  <c r="BW5" i="230"/>
  <c r="AC53" i="307" s="1"/>
  <c r="BN5" i="230"/>
  <c r="T53" i="307" s="1"/>
  <c r="BI5" i="230"/>
  <c r="O53" i="307" s="1"/>
  <c r="BH5" i="230"/>
  <c r="N53" i="307" s="1"/>
  <c r="BF5" i="230"/>
  <c r="L53" i="307" s="1"/>
  <c r="BB5" i="230"/>
  <c r="H53" i="307" s="1"/>
  <c r="BA5" i="230"/>
  <c r="G53" i="307" s="1"/>
  <c r="AZ5" i="230"/>
  <c r="F53" i="307" s="1"/>
  <c r="AX5" i="230"/>
  <c r="D53" i="307" s="1"/>
  <c r="AW5" i="230"/>
  <c r="C53" i="307" s="1"/>
  <c r="AV5" i="230"/>
  <c r="B53" i="307" s="1"/>
  <c r="AH35" i="229"/>
  <c r="BQ5" i="229" s="1"/>
  <c r="W52" i="307" s="1"/>
  <c r="AG35" i="229"/>
  <c r="BP5" i="229" s="1"/>
  <c r="V52" i="307" s="1"/>
  <c r="AQ34" i="229"/>
  <c r="AG33" i="229"/>
  <c r="Y33" i="229"/>
  <c r="AJ32" i="229"/>
  <c r="BI5" i="229" s="1"/>
  <c r="O52" i="307" s="1"/>
  <c r="AI32" i="229"/>
  <c r="AI35" i="229" s="1"/>
  <c r="BR5" i="229" s="1"/>
  <c r="X52" i="307" s="1"/>
  <c r="AH32" i="229"/>
  <c r="AG32" i="229"/>
  <c r="AF32" i="229"/>
  <c r="AE35" i="229" s="1"/>
  <c r="BO5" i="229" s="1"/>
  <c r="U52" i="307" s="1"/>
  <c r="AE32" i="229"/>
  <c r="BD5" i="229" s="1"/>
  <c r="J52" i="307" s="1"/>
  <c r="AD32" i="229"/>
  <c r="AD35" i="229" s="1"/>
  <c r="AR35" i="229" s="1"/>
  <c r="AC32" i="229"/>
  <c r="AB32" i="229"/>
  <c r="BA5" i="229" s="1"/>
  <c r="G52" i="307" s="1"/>
  <c r="AA32" i="229"/>
  <c r="BX5" i="229" s="1"/>
  <c r="AD52" i="307" s="1"/>
  <c r="Z32" i="229"/>
  <c r="Y32" i="229"/>
  <c r="AJ31" i="229"/>
  <c r="CH5" i="229" s="1"/>
  <c r="AN52" i="307" s="1"/>
  <c r="AI31" i="229"/>
  <c r="CG5" i="229" s="1"/>
  <c r="AM52" i="307" s="1"/>
  <c r="AH31" i="229"/>
  <c r="CF5" i="229" s="1"/>
  <c r="AL52" i="307" s="1"/>
  <c r="AG31" i="229"/>
  <c r="CE5" i="229" s="1"/>
  <c r="AK52" i="307" s="1"/>
  <c r="AF31" i="229"/>
  <c r="AE31" i="229"/>
  <c r="AD31" i="229"/>
  <c r="AC31" i="229"/>
  <c r="AQ30" i="229"/>
  <c r="AQ29" i="229"/>
  <c r="AQ28" i="229"/>
  <c r="AQ27" i="229"/>
  <c r="AQ26" i="229"/>
  <c r="AQ25" i="229"/>
  <c r="AQ24" i="229"/>
  <c r="AQ23" i="229"/>
  <c r="AQ22" i="229"/>
  <c r="AQ21" i="229"/>
  <c r="AQ20" i="229"/>
  <c r="AQ19" i="229"/>
  <c r="AQ18" i="229"/>
  <c r="AQ17" i="229"/>
  <c r="AQ16" i="229"/>
  <c r="AQ15" i="229"/>
  <c r="AQ14" i="229"/>
  <c r="AQ13" i="229"/>
  <c r="AQ12" i="229"/>
  <c r="AQ11" i="229"/>
  <c r="CD5" i="229"/>
  <c r="AJ52" i="307" s="1"/>
  <c r="CC5" i="229"/>
  <c r="AI52" i="307" s="1"/>
  <c r="CB5" i="229"/>
  <c r="AH52" i="307" s="1"/>
  <c r="CA5" i="229"/>
  <c r="AG52" i="307" s="1"/>
  <c r="BZ5" i="229"/>
  <c r="AF52" i="307" s="1"/>
  <c r="BW5" i="229"/>
  <c r="AC52" i="307" s="1"/>
  <c r="BN5" i="229"/>
  <c r="T52" i="307" s="1"/>
  <c r="BG5" i="229"/>
  <c r="M52" i="307" s="1"/>
  <c r="BF5" i="229"/>
  <c r="L52" i="307" s="1"/>
  <c r="BE5" i="229"/>
  <c r="K52" i="307" s="1"/>
  <c r="BC5" i="229"/>
  <c r="I52" i="307" s="1"/>
  <c r="AY5" i="229"/>
  <c r="E52" i="307" s="1"/>
  <c r="AX5" i="229"/>
  <c r="D52" i="307" s="1"/>
  <c r="AW5" i="229"/>
  <c r="C52" i="307" s="1"/>
  <c r="AV5" i="229"/>
  <c r="B52" i="307" s="1"/>
  <c r="AI35" i="228"/>
  <c r="BR5" i="228" s="1"/>
  <c r="X51" i="307" s="1"/>
  <c r="Y35" i="228"/>
  <c r="AJ32" i="228"/>
  <c r="BI5" i="228" s="1"/>
  <c r="O51" i="307" s="1"/>
  <c r="AI32" i="228"/>
  <c r="AH32" i="228"/>
  <c r="AG32" i="228"/>
  <c r="AG35" i="228" s="1"/>
  <c r="AF32" i="228"/>
  <c r="BE5" i="228" s="1"/>
  <c r="K51" i="307" s="1"/>
  <c r="AE32" i="228"/>
  <c r="AE35" i="228" s="1"/>
  <c r="BO5" i="228" s="1"/>
  <c r="U51" i="307" s="1"/>
  <c r="AD32" i="228"/>
  <c r="AD35" i="228" s="1"/>
  <c r="BN5" i="228" s="1"/>
  <c r="T51" i="307" s="1"/>
  <c r="AC32" i="228"/>
  <c r="AC33" i="228" s="1"/>
  <c r="AB32" i="228"/>
  <c r="BA5" i="228" s="1"/>
  <c r="G51" i="307" s="1"/>
  <c r="AA32" i="228"/>
  <c r="Z32" i="228"/>
  <c r="Y32" i="228"/>
  <c r="AJ31" i="228"/>
  <c r="AI31" i="228"/>
  <c r="AH31" i="228"/>
  <c r="AG31" i="228"/>
  <c r="CE5" i="228" s="1"/>
  <c r="AK51" i="307" s="1"/>
  <c r="AF31" i="228"/>
  <c r="CD5" i="228" s="1"/>
  <c r="AJ51" i="307" s="1"/>
  <c r="AE31" i="228"/>
  <c r="CC5" i="228" s="1"/>
  <c r="AI51" i="307" s="1"/>
  <c r="AD31" i="228"/>
  <c r="CB5" i="228" s="1"/>
  <c r="AH51" i="307" s="1"/>
  <c r="AC31" i="228"/>
  <c r="AQ30" i="228"/>
  <c r="AQ29" i="228"/>
  <c r="AQ28" i="228"/>
  <c r="AQ27" i="228"/>
  <c r="AQ26" i="228"/>
  <c r="AQ25" i="228"/>
  <c r="AQ24" i="228"/>
  <c r="AQ23" i="228"/>
  <c r="AQ22" i="228"/>
  <c r="AQ21" i="228"/>
  <c r="AQ20" i="228"/>
  <c r="AQ19" i="228"/>
  <c r="AQ18" i="228"/>
  <c r="AQ17" i="228"/>
  <c r="AQ16" i="228"/>
  <c r="AQ15" i="228"/>
  <c r="AQ14" i="228"/>
  <c r="AQ13" i="228"/>
  <c r="AQ12" i="228"/>
  <c r="AQ11" i="228"/>
  <c r="CH5" i="228"/>
  <c r="AN51" i="307" s="1"/>
  <c r="CG5" i="228"/>
  <c r="AM51" i="307" s="1"/>
  <c r="CF5" i="228"/>
  <c r="AL51" i="307" s="1"/>
  <c r="CA5" i="228"/>
  <c r="AG51" i="307" s="1"/>
  <c r="BW5" i="228"/>
  <c r="AC51" i="307" s="1"/>
  <c r="BJ5" i="228"/>
  <c r="P51" i="307" s="1"/>
  <c r="BH5" i="228"/>
  <c r="N51" i="307" s="1"/>
  <c r="BD5" i="228"/>
  <c r="BC5" i="228"/>
  <c r="I51" i="307" s="1"/>
  <c r="BB5" i="228"/>
  <c r="H51" i="307" s="1"/>
  <c r="AZ5" i="228"/>
  <c r="F51" i="307" s="1"/>
  <c r="AW5" i="228"/>
  <c r="C51" i="307" s="1"/>
  <c r="AV5" i="228"/>
  <c r="B51" i="307" s="1"/>
  <c r="AC36" i="227"/>
  <c r="BT5" i="227" s="1"/>
  <c r="Z50" i="307" s="1"/>
  <c r="AI35" i="227"/>
  <c r="BR5" i="227" s="1"/>
  <c r="X50" i="307" s="1"/>
  <c r="AE35" i="227"/>
  <c r="BO5" i="227" s="1"/>
  <c r="U50" i="307" s="1"/>
  <c r="AS34" i="227"/>
  <c r="AS35" i="227" s="1"/>
  <c r="AG33" i="227"/>
  <c r="AJ32" i="227"/>
  <c r="AI32" i="227"/>
  <c r="AH32" i="227"/>
  <c r="AH35" i="227" s="1"/>
  <c r="BQ5" i="227" s="1"/>
  <c r="W50" i="307" s="1"/>
  <c r="AG32" i="227"/>
  <c r="AF32" i="227"/>
  <c r="AE32" i="227"/>
  <c r="BD5" i="227" s="1"/>
  <c r="J50" i="307" s="1"/>
  <c r="AD32" i="227"/>
  <c r="AD35" i="227" s="1"/>
  <c r="BN5" i="227" s="1"/>
  <c r="T50" i="307" s="1"/>
  <c r="AC32" i="227"/>
  <c r="AC35" i="227" s="1"/>
  <c r="AB32" i="227"/>
  <c r="AA32" i="227"/>
  <c r="Z32" i="227"/>
  <c r="BX5" i="227" s="1"/>
  <c r="AD50" i="307" s="1"/>
  <c r="Y32" i="227"/>
  <c r="Y35" i="227" s="1"/>
  <c r="AJ31" i="227"/>
  <c r="CH5" i="227" s="1"/>
  <c r="AN50" i="307" s="1"/>
  <c r="AI31" i="227"/>
  <c r="CG5" i="227" s="1"/>
  <c r="AM50" i="307" s="1"/>
  <c r="AH31" i="227"/>
  <c r="AG31" i="227"/>
  <c r="AF31" i="227"/>
  <c r="AE31" i="227"/>
  <c r="AD31" i="227"/>
  <c r="CB5" i="227" s="1"/>
  <c r="AH50" i="307" s="1"/>
  <c r="AC31" i="227"/>
  <c r="CA5" i="227" s="1"/>
  <c r="AG50" i="307" s="1"/>
  <c r="AQ30" i="227"/>
  <c r="AQ29" i="227"/>
  <c r="AQ28" i="227"/>
  <c r="AQ27" i="227"/>
  <c r="AQ26" i="227"/>
  <c r="AQ25" i="227"/>
  <c r="AQ24" i="227"/>
  <c r="AQ23" i="227"/>
  <c r="AQ22" i="227"/>
  <c r="AQ21" i="227"/>
  <c r="AQ20" i="227"/>
  <c r="AQ19" i="227"/>
  <c r="AQ18" i="227"/>
  <c r="AQ17" i="227"/>
  <c r="AQ16" i="227"/>
  <c r="AQ15" i="227"/>
  <c r="AQ14" i="227"/>
  <c r="AQ13" i="227"/>
  <c r="AQ12" i="227"/>
  <c r="AQ11" i="227"/>
  <c r="CF5" i="227"/>
  <c r="AL50" i="307" s="1"/>
  <c r="CE5" i="227"/>
  <c r="AK50" i="307" s="1"/>
  <c r="CD5" i="227"/>
  <c r="AJ50" i="307" s="1"/>
  <c r="CC5" i="227"/>
  <c r="AI50" i="307" s="1"/>
  <c r="BM5" i="227"/>
  <c r="S50" i="307" s="1"/>
  <c r="BI5" i="227"/>
  <c r="O50" i="307" s="1"/>
  <c r="BH5" i="227"/>
  <c r="N50" i="307" s="1"/>
  <c r="BG5" i="227"/>
  <c r="M50" i="307" s="1"/>
  <c r="BE5" i="227"/>
  <c r="K50" i="307" s="1"/>
  <c r="BA5" i="227"/>
  <c r="G50" i="307" s="1"/>
  <c r="AZ5" i="227"/>
  <c r="F50" i="307" s="1"/>
  <c r="AW5" i="227"/>
  <c r="C50" i="307" s="1"/>
  <c r="AV5" i="227"/>
  <c r="B50" i="307" s="1"/>
  <c r="AG35" i="226"/>
  <c r="BP5" i="226" s="1"/>
  <c r="V49" i="307" s="1"/>
  <c r="AE35" i="226"/>
  <c r="BO5" i="226" s="1"/>
  <c r="U49" i="307" s="1"/>
  <c r="Z35" i="226"/>
  <c r="Y35" i="226"/>
  <c r="AQ34" i="226"/>
  <c r="AC33" i="226"/>
  <c r="AJ32" i="226"/>
  <c r="AI32" i="226"/>
  <c r="AH32" i="226"/>
  <c r="AH35" i="226" s="1"/>
  <c r="BQ5" i="226" s="1"/>
  <c r="W49" i="307" s="1"/>
  <c r="AG32" i="226"/>
  <c r="AF32" i="226"/>
  <c r="AE32" i="226"/>
  <c r="AD32" i="226"/>
  <c r="BC5" i="226" s="1"/>
  <c r="I49" i="307" s="1"/>
  <c r="AC32" i="226"/>
  <c r="AC35" i="226" s="1"/>
  <c r="AB32" i="226"/>
  <c r="AA35" i="226" s="1"/>
  <c r="AA32" i="226"/>
  <c r="BX5" i="226" s="1"/>
  <c r="AD49" i="307" s="1"/>
  <c r="Z32" i="226"/>
  <c r="AY5" i="226" s="1"/>
  <c r="E49" i="307" s="1"/>
  <c r="Y32" i="226"/>
  <c r="AJ31" i="226"/>
  <c r="AI31" i="226"/>
  <c r="CG5" i="226" s="1"/>
  <c r="AM49" i="307" s="1"/>
  <c r="AH31" i="226"/>
  <c r="CF5" i="226" s="1"/>
  <c r="AL49" i="307" s="1"/>
  <c r="AG31" i="226"/>
  <c r="CE5" i="226" s="1"/>
  <c r="AK49" i="307" s="1"/>
  <c r="AF31" i="226"/>
  <c r="CD5" i="226" s="1"/>
  <c r="AJ49" i="307" s="1"/>
  <c r="AE31" i="226"/>
  <c r="AD31" i="226"/>
  <c r="AC31" i="226"/>
  <c r="AQ30" i="226"/>
  <c r="AQ29" i="226"/>
  <c r="AQ28" i="226"/>
  <c r="AQ27" i="226"/>
  <c r="AQ26" i="226"/>
  <c r="AQ25" i="226"/>
  <c r="AQ24" i="226"/>
  <c r="AQ23" i="226"/>
  <c r="AQ22" i="226"/>
  <c r="AQ21" i="226"/>
  <c r="AQ20" i="226"/>
  <c r="AQ19" i="226"/>
  <c r="AQ18" i="226"/>
  <c r="AQ17" i="226"/>
  <c r="AQ16" i="226"/>
  <c r="AQ15" i="226"/>
  <c r="AQ14" i="226"/>
  <c r="AQ13" i="226"/>
  <c r="AQ12" i="226"/>
  <c r="AQ11" i="226"/>
  <c r="CH5" i="226"/>
  <c r="AN49" i="307" s="1"/>
  <c r="CC5" i="226"/>
  <c r="AI49" i="307" s="1"/>
  <c r="CB5" i="226"/>
  <c r="AH49" i="307" s="1"/>
  <c r="CA5" i="226"/>
  <c r="AG49" i="307" s="1"/>
  <c r="BY5" i="226"/>
  <c r="AE49" i="307" s="1"/>
  <c r="BW5" i="226"/>
  <c r="AC49" i="307" s="1"/>
  <c r="BK5" i="226"/>
  <c r="Q49" i="307" s="1"/>
  <c r="BJ5" i="226"/>
  <c r="P49" i="307" s="1"/>
  <c r="BF5" i="226"/>
  <c r="L49" i="307" s="1"/>
  <c r="BE5" i="226"/>
  <c r="K49" i="307" s="1"/>
  <c r="BD5" i="226"/>
  <c r="J49" i="307" s="1"/>
  <c r="BB5" i="226"/>
  <c r="H49" i="307" s="1"/>
  <c r="AX5" i="226"/>
  <c r="D49" i="307" s="1"/>
  <c r="AW5" i="226"/>
  <c r="C49" i="307" s="1"/>
  <c r="AV5" i="226"/>
  <c r="B49" i="307" s="1"/>
  <c r="AH35" i="225"/>
  <c r="BQ5" i="225" s="1"/>
  <c r="W48" i="307" s="1"/>
  <c r="Z35" i="225"/>
  <c r="BK5" i="225" s="1"/>
  <c r="Q48" i="307" s="1"/>
  <c r="AS34" i="225"/>
  <c r="AJ32" i="225"/>
  <c r="AI32" i="225"/>
  <c r="AH32" i="225"/>
  <c r="AG32" i="225"/>
  <c r="AF32" i="225"/>
  <c r="BE5" i="225" s="1"/>
  <c r="K48" i="307" s="1"/>
  <c r="AE32" i="225"/>
  <c r="AE35" i="225" s="1"/>
  <c r="AD32" i="225"/>
  <c r="AD35" i="225" s="1"/>
  <c r="AC32" i="225"/>
  <c r="AC33" i="225" s="1"/>
  <c r="AB32" i="225"/>
  <c r="AA32" i="225"/>
  <c r="AA35" i="225" s="1"/>
  <c r="BL5" i="225" s="1"/>
  <c r="R48" i="307" s="1"/>
  <c r="Z32" i="225"/>
  <c r="Y32" i="225"/>
  <c r="AJ31" i="225"/>
  <c r="AI31" i="225"/>
  <c r="AH31" i="225"/>
  <c r="AG31" i="225"/>
  <c r="AF31" i="225"/>
  <c r="CD5" i="225" s="1"/>
  <c r="AJ48" i="307" s="1"/>
  <c r="AE31" i="225"/>
  <c r="CC5" i="225" s="1"/>
  <c r="AI48" i="307" s="1"/>
  <c r="AD31" i="225"/>
  <c r="CB5" i="225" s="1"/>
  <c r="AH48" i="307" s="1"/>
  <c r="AC31" i="225"/>
  <c r="CA5" i="225" s="1"/>
  <c r="AG48" i="307" s="1"/>
  <c r="AQ30" i="225"/>
  <c r="AQ29" i="225"/>
  <c r="AQ28" i="225"/>
  <c r="AQ27" i="225"/>
  <c r="AQ26" i="225"/>
  <c r="AQ25" i="225"/>
  <c r="AQ24" i="225"/>
  <c r="AQ23" i="225"/>
  <c r="AQ22" i="225"/>
  <c r="AQ21" i="225"/>
  <c r="AQ20" i="225"/>
  <c r="AQ19" i="225"/>
  <c r="AQ18" i="225"/>
  <c r="AQ17" i="225"/>
  <c r="AQ16" i="225"/>
  <c r="AQ15" i="225"/>
  <c r="AQ14" i="225"/>
  <c r="AQ13" i="225"/>
  <c r="AQ12" i="225"/>
  <c r="AQ11" i="225"/>
  <c r="CH5" i="225"/>
  <c r="AN48" i="307" s="1"/>
  <c r="CG5" i="225"/>
  <c r="AM48" i="307" s="1"/>
  <c r="CF5" i="225"/>
  <c r="AL48" i="307" s="1"/>
  <c r="CE5" i="225"/>
  <c r="AK48" i="307" s="1"/>
  <c r="BO5" i="225"/>
  <c r="U48" i="307" s="1"/>
  <c r="BI5" i="225"/>
  <c r="O48" i="307" s="1"/>
  <c r="BG5" i="225"/>
  <c r="M48" i="307" s="1"/>
  <c r="BC5" i="225"/>
  <c r="I48" i="307" s="1"/>
  <c r="BB5" i="225"/>
  <c r="H48" i="307" s="1"/>
  <c r="BA5" i="225"/>
  <c r="G48" i="307" s="1"/>
  <c r="AY5" i="225"/>
  <c r="E48" i="307" s="1"/>
  <c r="AW5" i="225"/>
  <c r="C48" i="307" s="1"/>
  <c r="AV5" i="225"/>
  <c r="B48" i="307" s="1"/>
  <c r="AI35" i="224"/>
  <c r="BR5" i="224" s="1"/>
  <c r="X47" i="307" s="1"/>
  <c r="AH35" i="224"/>
  <c r="BQ5" i="224" s="1"/>
  <c r="W47" i="307" s="1"/>
  <c r="AS34" i="224"/>
  <c r="AQ34" i="224"/>
  <c r="AJ32" i="224"/>
  <c r="BI5" i="224" s="1"/>
  <c r="O47" i="307" s="1"/>
  <c r="AI32" i="224"/>
  <c r="AH32" i="224"/>
  <c r="AG32" i="224"/>
  <c r="AG33" i="224" s="1"/>
  <c r="AF32" i="224"/>
  <c r="BE5" i="224" s="1"/>
  <c r="K47" i="307" s="1"/>
  <c r="AE32" i="224"/>
  <c r="AD32" i="224"/>
  <c r="AC33" i="224" s="1"/>
  <c r="AC32" i="224"/>
  <c r="AC35" i="224" s="1"/>
  <c r="AB32" i="224"/>
  <c r="AA35" i="224" s="1"/>
  <c r="AA32" i="224"/>
  <c r="Z32" i="224"/>
  <c r="Y32" i="224"/>
  <c r="BW5" i="224" s="1"/>
  <c r="AC47" i="307" s="1"/>
  <c r="AJ31" i="224"/>
  <c r="CH5" i="224" s="1"/>
  <c r="AN47" i="307" s="1"/>
  <c r="AI31" i="224"/>
  <c r="CG5" i="224" s="1"/>
  <c r="AM47" i="307" s="1"/>
  <c r="AH31" i="224"/>
  <c r="CF5" i="224" s="1"/>
  <c r="AL47" i="307" s="1"/>
  <c r="AG31" i="224"/>
  <c r="AF31" i="224"/>
  <c r="AE31" i="224"/>
  <c r="AD31" i="224"/>
  <c r="AC31" i="224"/>
  <c r="CA5" i="224" s="1"/>
  <c r="AG47" i="307" s="1"/>
  <c r="AQ30" i="224"/>
  <c r="AQ29" i="224"/>
  <c r="AQ28" i="224"/>
  <c r="AQ27" i="224"/>
  <c r="AQ26" i="224"/>
  <c r="AQ25" i="224"/>
  <c r="AQ24" i="224"/>
  <c r="AQ23" i="224"/>
  <c r="AQ22" i="224"/>
  <c r="AQ21" i="224"/>
  <c r="AQ20" i="224"/>
  <c r="AQ19" i="224"/>
  <c r="AQ18" i="224"/>
  <c r="AQ17" i="224"/>
  <c r="AQ16" i="224"/>
  <c r="AQ15" i="224"/>
  <c r="AQ14" i="224"/>
  <c r="AQ13" i="224"/>
  <c r="AQ12" i="224"/>
  <c r="AQ11" i="224"/>
  <c r="CE5" i="224"/>
  <c r="AK47" i="307" s="1"/>
  <c r="CD5" i="224"/>
  <c r="AJ47" i="307" s="1"/>
  <c r="CC5" i="224"/>
  <c r="AI47" i="307" s="1"/>
  <c r="CB5" i="224"/>
  <c r="AH47" i="307" s="1"/>
  <c r="BX5" i="224"/>
  <c r="AD47" i="307" s="1"/>
  <c r="BL5" i="224"/>
  <c r="R47" i="307" s="1"/>
  <c r="BH5" i="224"/>
  <c r="N47" i="307" s="1"/>
  <c r="BG5" i="224"/>
  <c r="M47" i="307" s="1"/>
  <c r="BD5" i="224"/>
  <c r="J47" i="307" s="1"/>
  <c r="AZ5" i="224"/>
  <c r="F47" i="307" s="1"/>
  <c r="AY5" i="224"/>
  <c r="E47" i="307" s="1"/>
  <c r="AX5" i="224"/>
  <c r="D47" i="307" s="1"/>
  <c r="AW5" i="224"/>
  <c r="C47" i="307" s="1"/>
  <c r="AV5" i="224"/>
  <c r="B47" i="307" s="1"/>
  <c r="AD35" i="223"/>
  <c r="Z35" i="223"/>
  <c r="Y35" i="223"/>
  <c r="AJ32" i="223"/>
  <c r="AI32" i="223"/>
  <c r="AH32" i="223"/>
  <c r="AH35" i="223" s="1"/>
  <c r="BQ5" i="223" s="1"/>
  <c r="W46" i="307" s="1"/>
  <c r="AG32" i="223"/>
  <c r="AG35" i="223" s="1"/>
  <c r="AF32" i="223"/>
  <c r="AE32" i="223"/>
  <c r="AE35" i="223" s="1"/>
  <c r="BO5" i="223" s="1"/>
  <c r="U46" i="307" s="1"/>
  <c r="AD32" i="223"/>
  <c r="AC32" i="223"/>
  <c r="BB5" i="223" s="1"/>
  <c r="H46" i="307" s="1"/>
  <c r="AB32" i="223"/>
  <c r="AA32" i="223"/>
  <c r="Z32" i="223"/>
  <c r="AY5" i="223" s="1"/>
  <c r="E46" i="307" s="1"/>
  <c r="Y32" i="223"/>
  <c r="AQ34" i="223" s="1"/>
  <c r="AJ31" i="223"/>
  <c r="AI31" i="223"/>
  <c r="AH31" i="223"/>
  <c r="CF5" i="223" s="1"/>
  <c r="AL46" i="307" s="1"/>
  <c r="AG31" i="223"/>
  <c r="CE5" i="223" s="1"/>
  <c r="AK46" i="307" s="1"/>
  <c r="AF31" i="223"/>
  <c r="CD5" i="223" s="1"/>
  <c r="AJ46" i="307" s="1"/>
  <c r="AE31" i="223"/>
  <c r="CC5" i="223" s="1"/>
  <c r="AI46" i="307" s="1"/>
  <c r="AD31" i="223"/>
  <c r="AC31" i="223"/>
  <c r="AQ30" i="223"/>
  <c r="AQ29" i="223"/>
  <c r="AQ28" i="223"/>
  <c r="AQ27" i="223"/>
  <c r="AQ26" i="223"/>
  <c r="AQ25" i="223"/>
  <c r="AQ24" i="223"/>
  <c r="AQ23" i="223"/>
  <c r="AQ22" i="223"/>
  <c r="AQ21" i="223"/>
  <c r="AQ20" i="223"/>
  <c r="AQ19" i="223"/>
  <c r="AQ18" i="223"/>
  <c r="AQ17" i="223"/>
  <c r="AQ16" i="223"/>
  <c r="AQ15" i="223"/>
  <c r="AQ14" i="223"/>
  <c r="AQ13" i="223"/>
  <c r="AQ12" i="223"/>
  <c r="AQ11" i="223"/>
  <c r="CH5" i="223"/>
  <c r="AN46" i="307" s="1"/>
  <c r="CG5" i="223"/>
  <c r="AM46" i="307" s="1"/>
  <c r="CB5" i="223"/>
  <c r="AH46" i="307" s="1"/>
  <c r="CA5" i="223"/>
  <c r="AG46" i="307" s="1"/>
  <c r="BY5" i="223"/>
  <c r="AE46" i="307" s="1"/>
  <c r="BW5" i="223"/>
  <c r="AC46" i="307" s="1"/>
  <c r="BJ5" i="223"/>
  <c r="P46" i="307" s="1"/>
  <c r="BI5" i="223"/>
  <c r="O46" i="307" s="1"/>
  <c r="BE5" i="223"/>
  <c r="K46" i="307" s="1"/>
  <c r="BD5" i="223"/>
  <c r="J46" i="307" s="1"/>
  <c r="BC5" i="223"/>
  <c r="I46" i="307" s="1"/>
  <c r="BA5" i="223"/>
  <c r="G46" i="307" s="1"/>
  <c r="AW5" i="223"/>
  <c r="C46" i="307" s="1"/>
  <c r="AV5" i="223"/>
  <c r="B46" i="307" s="1"/>
  <c r="AG35" i="222"/>
  <c r="Y35" i="222"/>
  <c r="AQ34" i="222"/>
  <c r="AJ32" i="222"/>
  <c r="AI32" i="222"/>
  <c r="AH32" i="222"/>
  <c r="AG32" i="222"/>
  <c r="AF32" i="222"/>
  <c r="BE5" i="222" s="1"/>
  <c r="K45" i="307" s="1"/>
  <c r="AE32" i="222"/>
  <c r="AD32" i="222"/>
  <c r="AD35" i="222" s="1"/>
  <c r="BN5" i="222" s="1"/>
  <c r="T45" i="307" s="1"/>
  <c r="AC32" i="222"/>
  <c r="AC35" i="222" s="1"/>
  <c r="AB32" i="222"/>
  <c r="AA32" i="222"/>
  <c r="Z32" i="222"/>
  <c r="BY5" i="222" s="1"/>
  <c r="AE45" i="307" s="1"/>
  <c r="Y32" i="222"/>
  <c r="AJ31" i="222"/>
  <c r="CH5" i="222" s="1"/>
  <c r="AN45" i="307" s="1"/>
  <c r="AI31" i="222"/>
  <c r="AH31" i="222"/>
  <c r="AG31" i="222"/>
  <c r="AF31" i="222"/>
  <c r="AE31" i="222"/>
  <c r="CC5" i="222" s="1"/>
  <c r="AI45" i="307" s="1"/>
  <c r="AD31" i="222"/>
  <c r="CB5" i="222" s="1"/>
  <c r="AH45" i="307" s="1"/>
  <c r="AC31" i="222"/>
  <c r="CA5" i="222" s="1"/>
  <c r="AG45" i="307" s="1"/>
  <c r="AQ30" i="222"/>
  <c r="AQ29" i="222"/>
  <c r="AQ28" i="222"/>
  <c r="AQ27" i="222"/>
  <c r="AQ26" i="222"/>
  <c r="AQ25" i="222"/>
  <c r="AQ24" i="222"/>
  <c r="AQ23" i="222"/>
  <c r="AQ22" i="222"/>
  <c r="AQ21" i="222"/>
  <c r="AQ20" i="222"/>
  <c r="AQ19" i="222"/>
  <c r="AQ18" i="222"/>
  <c r="AQ17" i="222"/>
  <c r="AQ16" i="222"/>
  <c r="AQ15" i="222"/>
  <c r="AQ14" i="222"/>
  <c r="AQ13" i="222"/>
  <c r="AQ12" i="222"/>
  <c r="AQ11" i="222"/>
  <c r="CG5" i="222"/>
  <c r="AM45" i="307" s="1"/>
  <c r="CF5" i="222"/>
  <c r="AL45" i="307" s="1"/>
  <c r="CE5" i="222"/>
  <c r="AK45" i="307" s="1"/>
  <c r="CD5" i="222"/>
  <c r="AJ45" i="307" s="1"/>
  <c r="BW5" i="222"/>
  <c r="AC45" i="307" s="1"/>
  <c r="BP5" i="222"/>
  <c r="V45" i="307" s="1"/>
  <c r="BI5" i="222"/>
  <c r="O45" i="307" s="1"/>
  <c r="BF5" i="222"/>
  <c r="L45" i="307" s="1"/>
  <c r="BB5" i="222"/>
  <c r="H45" i="307" s="1"/>
  <c r="BA5" i="222"/>
  <c r="G45" i="307" s="1"/>
  <c r="AX5" i="222"/>
  <c r="D45" i="307" s="1"/>
  <c r="AW5" i="222"/>
  <c r="C45" i="307" s="1"/>
  <c r="AV5" i="222"/>
  <c r="B45" i="307" s="1"/>
  <c r="AG36" i="221"/>
  <c r="AH35" i="221"/>
  <c r="BQ5" i="221" s="1"/>
  <c r="W44" i="307" s="1"/>
  <c r="AG35" i="221"/>
  <c r="BP5" i="221" s="1"/>
  <c r="V44" i="307" s="1"/>
  <c r="AE35" i="221"/>
  <c r="BO5" i="221" s="1"/>
  <c r="U44" i="307" s="1"/>
  <c r="Z35" i="221"/>
  <c r="AQ34" i="221"/>
  <c r="AG33" i="221"/>
  <c r="Y33" i="221"/>
  <c r="AJ32" i="221"/>
  <c r="BI5" i="221" s="1"/>
  <c r="O44" i="307" s="1"/>
  <c r="AI32" i="221"/>
  <c r="AI35" i="221" s="1"/>
  <c r="BR5" i="221" s="1"/>
  <c r="X44" i="307" s="1"/>
  <c r="AH32" i="221"/>
  <c r="AG32" i="221"/>
  <c r="AF32" i="221"/>
  <c r="BE5" i="221" s="1"/>
  <c r="K44" i="307" s="1"/>
  <c r="AE32" i="221"/>
  <c r="BD5" i="221" s="1"/>
  <c r="J44" i="307" s="1"/>
  <c r="AD32" i="221"/>
  <c r="AD35" i="221" s="1"/>
  <c r="AR35" i="221" s="1"/>
  <c r="AC32" i="221"/>
  <c r="AB32" i="221"/>
  <c r="AA35" i="221" s="1"/>
  <c r="BL5" i="221" s="1"/>
  <c r="R44" i="307" s="1"/>
  <c r="AA32" i="221"/>
  <c r="BX5" i="221" s="1"/>
  <c r="AD44" i="307" s="1"/>
  <c r="Z32" i="221"/>
  <c r="Y32" i="221"/>
  <c r="AJ31" i="221"/>
  <c r="CH5" i="221" s="1"/>
  <c r="AN44" i="307" s="1"/>
  <c r="AI31" i="221"/>
  <c r="CG5" i="221" s="1"/>
  <c r="AM44" i="307" s="1"/>
  <c r="AH31" i="221"/>
  <c r="CF5" i="221" s="1"/>
  <c r="AL44" i="307" s="1"/>
  <c r="AG31" i="221"/>
  <c r="CE5" i="221" s="1"/>
  <c r="AK44" i="307" s="1"/>
  <c r="AF31" i="221"/>
  <c r="AE31" i="221"/>
  <c r="AD31" i="221"/>
  <c r="AC31" i="221"/>
  <c r="AQ30" i="221"/>
  <c r="AQ29" i="221"/>
  <c r="AQ28" i="221"/>
  <c r="AQ27" i="221"/>
  <c r="AQ26" i="221"/>
  <c r="AQ25" i="221"/>
  <c r="AQ24" i="221"/>
  <c r="AQ23" i="221"/>
  <c r="AQ22" i="221"/>
  <c r="AQ21" i="221"/>
  <c r="AQ20" i="221"/>
  <c r="AQ19" i="221"/>
  <c r="AQ18" i="221"/>
  <c r="AQ17" i="221"/>
  <c r="AQ16" i="221"/>
  <c r="AQ15" i="221"/>
  <c r="AQ14" i="221"/>
  <c r="AQ13" i="221"/>
  <c r="AQ12" i="221"/>
  <c r="AQ11" i="221"/>
  <c r="CD5" i="221"/>
  <c r="AJ44" i="307" s="1"/>
  <c r="CC5" i="221"/>
  <c r="AI44" i="307" s="1"/>
  <c r="CB5" i="221"/>
  <c r="AH44" i="307" s="1"/>
  <c r="CA5" i="221"/>
  <c r="AG44" i="307" s="1"/>
  <c r="BZ5" i="221"/>
  <c r="AF44" i="307" s="1"/>
  <c r="BW5" i="221"/>
  <c r="AC44" i="307" s="1"/>
  <c r="BU5" i="221"/>
  <c r="AA44" i="307" s="1"/>
  <c r="BK5" i="221"/>
  <c r="Q44" i="307" s="1"/>
  <c r="BG5" i="221"/>
  <c r="M44" i="307" s="1"/>
  <c r="BF5" i="221"/>
  <c r="L44" i="307" s="1"/>
  <c r="BC5" i="221"/>
  <c r="I44" i="307" s="1"/>
  <c r="AY5" i="221"/>
  <c r="E44" i="307" s="1"/>
  <c r="AX5" i="221"/>
  <c r="D44" i="307" s="1"/>
  <c r="AW5" i="221"/>
  <c r="C44" i="307" s="1"/>
  <c r="AV5" i="221"/>
  <c r="B44" i="307" s="1"/>
  <c r="AI35" i="220"/>
  <c r="BR5" i="220" s="1"/>
  <c r="X43" i="307" s="1"/>
  <c r="AC35" i="220"/>
  <c r="Y35" i="220"/>
  <c r="Y33" i="220"/>
  <c r="AJ32" i="220"/>
  <c r="BI5" i="220" s="1"/>
  <c r="O43" i="307" s="1"/>
  <c r="AI32" i="220"/>
  <c r="AH32" i="220"/>
  <c r="AG32" i="220"/>
  <c r="AG35" i="220" s="1"/>
  <c r="AF32" i="220"/>
  <c r="BE5" i="220" s="1"/>
  <c r="K43" i="307" s="1"/>
  <c r="AE32" i="220"/>
  <c r="AE35" i="220" s="1"/>
  <c r="BO5" i="220" s="1"/>
  <c r="U43" i="307" s="1"/>
  <c r="AD32" i="220"/>
  <c r="AD35" i="220" s="1"/>
  <c r="BN5" i="220" s="1"/>
  <c r="T43" i="307" s="1"/>
  <c r="AC32" i="220"/>
  <c r="AC33" i="220" s="1"/>
  <c r="AB32" i="220"/>
  <c r="BA5" i="220" s="1"/>
  <c r="G43" i="307" s="1"/>
  <c r="AA32" i="220"/>
  <c r="AS34" i="220" s="1"/>
  <c r="Z32" i="220"/>
  <c r="BX5" i="220" s="1"/>
  <c r="AD43" i="307" s="1"/>
  <c r="Y32" i="220"/>
  <c r="AQ34" i="220" s="1"/>
  <c r="AJ31" i="220"/>
  <c r="AI31" i="220"/>
  <c r="AH31" i="220"/>
  <c r="AG31" i="220"/>
  <c r="CE5" i="220" s="1"/>
  <c r="AK43" i="307" s="1"/>
  <c r="AF31" i="220"/>
  <c r="CD5" i="220" s="1"/>
  <c r="AJ43" i="307" s="1"/>
  <c r="AE31" i="220"/>
  <c r="CC5" i="220" s="1"/>
  <c r="AI43" i="307" s="1"/>
  <c r="AD31" i="220"/>
  <c r="CB5" i="220" s="1"/>
  <c r="AH43" i="307" s="1"/>
  <c r="AC31" i="220"/>
  <c r="AQ30" i="220"/>
  <c r="AQ29" i="220"/>
  <c r="AQ28" i="220"/>
  <c r="AQ27" i="220"/>
  <c r="AQ26" i="220"/>
  <c r="AQ25" i="220"/>
  <c r="AQ24" i="220"/>
  <c r="AQ23" i="220"/>
  <c r="AQ22" i="220"/>
  <c r="AQ21" i="220"/>
  <c r="AQ20" i="220"/>
  <c r="AQ19" i="220"/>
  <c r="AQ18" i="220"/>
  <c r="AQ17" i="220"/>
  <c r="AQ16" i="220"/>
  <c r="AQ15" i="220"/>
  <c r="AQ14" i="220"/>
  <c r="AQ13" i="220"/>
  <c r="AQ12" i="220"/>
  <c r="AQ11" i="220"/>
  <c r="CH5" i="220"/>
  <c r="AN43" i="307" s="1"/>
  <c r="CG5" i="220"/>
  <c r="AM43" i="307" s="1"/>
  <c r="CF5" i="220"/>
  <c r="AL43" i="307" s="1"/>
  <c r="CA5" i="220"/>
  <c r="AG43" i="307" s="1"/>
  <c r="BZ5" i="220"/>
  <c r="AF43" i="307" s="1"/>
  <c r="BW5" i="220"/>
  <c r="AC43" i="307" s="1"/>
  <c r="BJ5" i="220"/>
  <c r="P43" i="307" s="1"/>
  <c r="BH5" i="220"/>
  <c r="N43" i="307" s="1"/>
  <c r="BD5" i="220"/>
  <c r="J43" i="307" s="1"/>
  <c r="BC5" i="220"/>
  <c r="I43" i="307" s="1"/>
  <c r="BB5" i="220"/>
  <c r="H43" i="307" s="1"/>
  <c r="AZ5" i="220"/>
  <c r="F43" i="307" s="1"/>
  <c r="AW5" i="220"/>
  <c r="C43" i="307" s="1"/>
  <c r="AV5" i="220"/>
  <c r="B43" i="307" s="1"/>
  <c r="AI35" i="219"/>
  <c r="BR5" i="219" s="1"/>
  <c r="X42" i="307" s="1"/>
  <c r="Y35" i="219"/>
  <c r="AS34" i="219"/>
  <c r="AJ32" i="219"/>
  <c r="AI32" i="219"/>
  <c r="AH32" i="219"/>
  <c r="AG32" i="219"/>
  <c r="AF32" i="219"/>
  <c r="AE32" i="219"/>
  <c r="BD5" i="219" s="1"/>
  <c r="J42" i="307" s="1"/>
  <c r="AD32" i="219"/>
  <c r="AD35" i="219" s="1"/>
  <c r="BN5" i="219" s="1"/>
  <c r="T42" i="307" s="1"/>
  <c r="AC32" i="219"/>
  <c r="AC35" i="219" s="1"/>
  <c r="AB32" i="219"/>
  <c r="AA32" i="219"/>
  <c r="AA35" i="219" s="1"/>
  <c r="BL5" i="219" s="1"/>
  <c r="R42" i="307" s="1"/>
  <c r="Z32" i="219"/>
  <c r="Y32" i="219"/>
  <c r="AJ31" i="219"/>
  <c r="CH5" i="219" s="1"/>
  <c r="AN42" i="307" s="1"/>
  <c r="AI31" i="219"/>
  <c r="CG5" i="219" s="1"/>
  <c r="AM42" i="307" s="1"/>
  <c r="AH31" i="219"/>
  <c r="AG31" i="219"/>
  <c r="AF31" i="219"/>
  <c r="AE31" i="219"/>
  <c r="AD31" i="219"/>
  <c r="CB5" i="219" s="1"/>
  <c r="AH42" i="307" s="1"/>
  <c r="AC31" i="219"/>
  <c r="CA5" i="219" s="1"/>
  <c r="AG42" i="307" s="1"/>
  <c r="AQ30" i="219"/>
  <c r="AQ29" i="219"/>
  <c r="AQ28" i="219"/>
  <c r="AQ27" i="219"/>
  <c r="AQ26" i="219"/>
  <c r="AQ25" i="219"/>
  <c r="AQ24" i="219"/>
  <c r="AQ23" i="219"/>
  <c r="AQ22" i="219"/>
  <c r="AQ21" i="219"/>
  <c r="AQ20" i="219"/>
  <c r="AQ19" i="219"/>
  <c r="AQ18" i="219"/>
  <c r="AQ17" i="219"/>
  <c r="AQ16" i="219"/>
  <c r="AQ15" i="219"/>
  <c r="AQ14" i="219"/>
  <c r="AQ13" i="219"/>
  <c r="AQ12" i="219"/>
  <c r="AQ11" i="219"/>
  <c r="CF5" i="219"/>
  <c r="AL42" i="307" s="1"/>
  <c r="CE5" i="219"/>
  <c r="AK42" i="307" s="1"/>
  <c r="CD5" i="219"/>
  <c r="AJ42" i="307" s="1"/>
  <c r="CC5" i="219"/>
  <c r="AI42" i="307" s="1"/>
  <c r="BW5" i="219"/>
  <c r="AC42" i="307" s="1"/>
  <c r="BI5" i="219"/>
  <c r="O42" i="307" s="1"/>
  <c r="BH5" i="219"/>
  <c r="N42" i="307" s="1"/>
  <c r="BE5" i="219"/>
  <c r="K42" i="307" s="1"/>
  <c r="BA5" i="219"/>
  <c r="G42" i="307" s="1"/>
  <c r="AZ5" i="219"/>
  <c r="F42" i="307" s="1"/>
  <c r="AW5" i="219"/>
  <c r="C42" i="307" s="1"/>
  <c r="AV5" i="219"/>
  <c r="B42" i="307" s="1"/>
  <c r="AG35" i="218"/>
  <c r="BP5" i="218" s="1"/>
  <c r="V41" i="307" s="1"/>
  <c r="AE35" i="218"/>
  <c r="BO5" i="218" s="1"/>
  <c r="U41" i="307" s="1"/>
  <c r="AD35" i="218"/>
  <c r="Z35" i="218"/>
  <c r="Y35" i="218"/>
  <c r="AQ34" i="218"/>
  <c r="AJ32" i="218"/>
  <c r="AI32" i="218"/>
  <c r="AH32" i="218"/>
  <c r="AH35" i="218" s="1"/>
  <c r="BQ5" i="218" s="1"/>
  <c r="W41" i="307" s="1"/>
  <c r="AG32" i="218"/>
  <c r="AF32" i="218"/>
  <c r="AE32" i="218"/>
  <c r="AD32" i="218"/>
  <c r="BC5" i="218" s="1"/>
  <c r="I41" i="307" s="1"/>
  <c r="AC32" i="218"/>
  <c r="AC35" i="218" s="1"/>
  <c r="AQ35" i="218" s="1"/>
  <c r="AB32" i="218"/>
  <c r="AA32" i="218"/>
  <c r="BX5" i="218" s="1"/>
  <c r="AD41" i="307" s="1"/>
  <c r="Z32" i="218"/>
  <c r="AY5" i="218" s="1"/>
  <c r="E41" i="307" s="1"/>
  <c r="Y32" i="218"/>
  <c r="AJ31" i="218"/>
  <c r="AI31" i="218"/>
  <c r="CG5" i="218" s="1"/>
  <c r="AM41" i="307" s="1"/>
  <c r="AH31" i="218"/>
  <c r="CF5" i="218" s="1"/>
  <c r="AL41" i="307" s="1"/>
  <c r="AG31" i="218"/>
  <c r="CE5" i="218" s="1"/>
  <c r="AK41" i="307" s="1"/>
  <c r="AF31" i="218"/>
  <c r="CD5" i="218" s="1"/>
  <c r="AJ41" i="307" s="1"/>
  <c r="AE31" i="218"/>
  <c r="AD31" i="218"/>
  <c r="AC31" i="218"/>
  <c r="AQ30" i="218"/>
  <c r="AQ29" i="218"/>
  <c r="AQ28" i="218"/>
  <c r="AQ27" i="218"/>
  <c r="AQ26" i="218"/>
  <c r="AQ25" i="218"/>
  <c r="AQ24" i="218"/>
  <c r="AQ23" i="218"/>
  <c r="AQ22" i="218"/>
  <c r="AQ21" i="218"/>
  <c r="AQ20" i="218"/>
  <c r="AQ19" i="218"/>
  <c r="AQ18" i="218"/>
  <c r="AQ17" i="218"/>
  <c r="AQ16" i="218"/>
  <c r="AQ15" i="218"/>
  <c r="AQ14" i="218"/>
  <c r="AQ13" i="218"/>
  <c r="AQ12" i="218"/>
  <c r="AQ11" i="218"/>
  <c r="CH5" i="218"/>
  <c r="AN41" i="307" s="1"/>
  <c r="CC5" i="218"/>
  <c r="AI41" i="307" s="1"/>
  <c r="CB5" i="218"/>
  <c r="AH41" i="307" s="1"/>
  <c r="CA5" i="218"/>
  <c r="AG41" i="307" s="1"/>
  <c r="BY5" i="218"/>
  <c r="AE41" i="307" s="1"/>
  <c r="BW5" i="218"/>
  <c r="AC41" i="307" s="1"/>
  <c r="BK5" i="218"/>
  <c r="Q41" i="307" s="1"/>
  <c r="BJ5" i="218"/>
  <c r="P41" i="307" s="1"/>
  <c r="BF5" i="218"/>
  <c r="L41" i="307" s="1"/>
  <c r="BE5" i="218"/>
  <c r="K41" i="307" s="1"/>
  <c r="BD5" i="218"/>
  <c r="J41" i="307" s="1"/>
  <c r="BB5" i="218"/>
  <c r="H41" i="307" s="1"/>
  <c r="AX5" i="218"/>
  <c r="D41" i="307" s="1"/>
  <c r="AW5" i="218"/>
  <c r="C41" i="307" s="1"/>
  <c r="AV5" i="218"/>
  <c r="B41" i="307" s="1"/>
  <c r="AH35" i="217"/>
  <c r="AA35" i="217"/>
  <c r="BL5" i="217" s="1"/>
  <c r="R40" i="307" s="1"/>
  <c r="Z35" i="217"/>
  <c r="BK5" i="217" s="1"/>
  <c r="Q40" i="307" s="1"/>
  <c r="AS34" i="217"/>
  <c r="AJ32" i="217"/>
  <c r="BI5" i="217" s="1"/>
  <c r="O40" i="307" s="1"/>
  <c r="AI32" i="217"/>
  <c r="AH32" i="217"/>
  <c r="AG32" i="217"/>
  <c r="AF32" i="217"/>
  <c r="BE5" i="217" s="1"/>
  <c r="K40" i="307" s="1"/>
  <c r="AE32" i="217"/>
  <c r="AE35" i="217" s="1"/>
  <c r="BO5" i="217" s="1"/>
  <c r="U40" i="307" s="1"/>
  <c r="AD32" i="217"/>
  <c r="AD35" i="217" s="1"/>
  <c r="BN5" i="217" s="1"/>
  <c r="T40" i="307" s="1"/>
  <c r="AC32" i="217"/>
  <c r="AC33" i="217" s="1"/>
  <c r="AB32" i="217"/>
  <c r="AA32" i="217"/>
  <c r="Z32" i="217"/>
  <c r="Y32" i="217"/>
  <c r="BW5" i="217" s="1"/>
  <c r="AC40" i="307" s="1"/>
  <c r="AJ31" i="217"/>
  <c r="AI31" i="217"/>
  <c r="AH31" i="217"/>
  <c r="AG31" i="217"/>
  <c r="AF31" i="217"/>
  <c r="CD5" i="217" s="1"/>
  <c r="AJ40" i="307" s="1"/>
  <c r="AE31" i="217"/>
  <c r="CC5" i="217" s="1"/>
  <c r="AI40" i="307" s="1"/>
  <c r="AD31" i="217"/>
  <c r="CB5" i="217" s="1"/>
  <c r="AH40" i="307" s="1"/>
  <c r="AC31" i="217"/>
  <c r="CA5" i="217" s="1"/>
  <c r="AG40" i="307" s="1"/>
  <c r="AQ30" i="217"/>
  <c r="AQ29" i="217"/>
  <c r="AQ28" i="217"/>
  <c r="AQ27" i="217"/>
  <c r="AQ26" i="217"/>
  <c r="AQ25" i="217"/>
  <c r="AQ24" i="217"/>
  <c r="AQ23" i="217"/>
  <c r="AQ22" i="217"/>
  <c r="AQ21" i="217"/>
  <c r="AQ20" i="217"/>
  <c r="AQ19" i="217"/>
  <c r="AQ18" i="217"/>
  <c r="AQ17" i="217"/>
  <c r="AQ16" i="217"/>
  <c r="AQ15" i="217"/>
  <c r="AQ14" i="217"/>
  <c r="AQ13" i="217"/>
  <c r="AQ12" i="217"/>
  <c r="AQ11" i="217"/>
  <c r="CH5" i="217"/>
  <c r="AN40" i="307" s="1"/>
  <c r="CG5" i="217"/>
  <c r="AM40" i="307" s="1"/>
  <c r="CF5" i="217"/>
  <c r="AL40" i="307" s="1"/>
  <c r="CE5" i="217"/>
  <c r="AK40" i="307" s="1"/>
  <c r="BZ5" i="217"/>
  <c r="AF40" i="307" s="1"/>
  <c r="BY5" i="217"/>
  <c r="AE40" i="307" s="1"/>
  <c r="BG5" i="217"/>
  <c r="M40" i="307" s="1"/>
  <c r="BC5" i="217"/>
  <c r="I40" i="307" s="1"/>
  <c r="BB5" i="217"/>
  <c r="H40" i="307" s="1"/>
  <c r="BA5" i="217"/>
  <c r="G40" i="307" s="1"/>
  <c r="AY5" i="217"/>
  <c r="E40" i="307" s="1"/>
  <c r="AW5" i="217"/>
  <c r="C40" i="307" s="1"/>
  <c r="AV5" i="217"/>
  <c r="B40" i="307" s="1"/>
  <c r="AI35" i="216"/>
  <c r="BR5" i="216" s="1"/>
  <c r="X39" i="307" s="1"/>
  <c r="AH35" i="216"/>
  <c r="BQ5" i="216" s="1"/>
  <c r="W39" i="307" s="1"/>
  <c r="AD35" i="216"/>
  <c r="BN5" i="216" s="1"/>
  <c r="T39" i="307" s="1"/>
  <c r="AS34" i="216"/>
  <c r="AC33" i="216"/>
  <c r="AJ32" i="216"/>
  <c r="BI5" i="216" s="1"/>
  <c r="O39" i="307" s="1"/>
  <c r="AI32" i="216"/>
  <c r="AH32" i="216"/>
  <c r="AG32" i="216"/>
  <c r="AG33" i="216" s="1"/>
  <c r="AF32" i="216"/>
  <c r="BE5" i="216" s="1"/>
  <c r="K39" i="307" s="1"/>
  <c r="AE32" i="216"/>
  <c r="AE35" i="216" s="1"/>
  <c r="AD32" i="216"/>
  <c r="BC5" i="216" s="1"/>
  <c r="I39" i="307" s="1"/>
  <c r="AC32" i="216"/>
  <c r="AC35" i="216" s="1"/>
  <c r="AB32" i="216"/>
  <c r="AA35" i="216" s="1"/>
  <c r="BL5" i="216" s="1"/>
  <c r="R39" i="307" s="1"/>
  <c r="AA32" i="216"/>
  <c r="Z32" i="216"/>
  <c r="AR35" i="216" s="1"/>
  <c r="Y32" i="216"/>
  <c r="BW5" i="216" s="1"/>
  <c r="AC39" i="307" s="1"/>
  <c r="AJ31" i="216"/>
  <c r="CH5" i="216" s="1"/>
  <c r="AN39" i="307" s="1"/>
  <c r="AI31" i="216"/>
  <c r="CG5" i="216" s="1"/>
  <c r="AM39" i="307" s="1"/>
  <c r="AH31" i="216"/>
  <c r="CF5" i="216" s="1"/>
  <c r="AL39" i="307" s="1"/>
  <c r="AG31" i="216"/>
  <c r="AF31" i="216"/>
  <c r="AE31" i="216"/>
  <c r="AD31" i="216"/>
  <c r="AC31" i="216"/>
  <c r="CA5" i="216" s="1"/>
  <c r="AG39" i="307" s="1"/>
  <c r="AQ30" i="216"/>
  <c r="AQ29" i="216"/>
  <c r="AQ28" i="216"/>
  <c r="AQ27" i="216"/>
  <c r="AQ26" i="216"/>
  <c r="AQ25" i="216"/>
  <c r="AQ24" i="216"/>
  <c r="AQ23" i="216"/>
  <c r="AQ22" i="216"/>
  <c r="AQ21" i="216"/>
  <c r="AQ20" i="216"/>
  <c r="AQ19" i="216"/>
  <c r="AQ18" i="216"/>
  <c r="AQ17" i="216"/>
  <c r="AQ16" i="216"/>
  <c r="AQ15" i="216"/>
  <c r="AQ14" i="216"/>
  <c r="AQ13" i="216"/>
  <c r="AQ12" i="216"/>
  <c r="AQ11" i="216"/>
  <c r="CE5" i="216"/>
  <c r="AK39" i="307" s="1"/>
  <c r="CD5" i="216"/>
  <c r="AJ39" i="307" s="1"/>
  <c r="CC5" i="216"/>
  <c r="AI39" i="307" s="1"/>
  <c r="CB5" i="216"/>
  <c r="AH39" i="307" s="1"/>
  <c r="BX5" i="216"/>
  <c r="AD39" i="307" s="1"/>
  <c r="BO5" i="216"/>
  <c r="U39" i="307" s="1"/>
  <c r="BH5" i="216"/>
  <c r="N39" i="307" s="1"/>
  <c r="BG5" i="216"/>
  <c r="M39" i="307" s="1"/>
  <c r="BD5" i="216"/>
  <c r="J39" i="307" s="1"/>
  <c r="AZ5" i="216"/>
  <c r="F39" i="307" s="1"/>
  <c r="AY5" i="216"/>
  <c r="E39" i="307" s="1"/>
  <c r="AW5" i="216"/>
  <c r="C39" i="307" s="1"/>
  <c r="AV5" i="216"/>
  <c r="B39" i="307" s="1"/>
  <c r="AD35" i="215"/>
  <c r="AC35" i="215"/>
  <c r="Z35" i="215"/>
  <c r="Y35" i="215"/>
  <c r="Y33" i="215"/>
  <c r="AJ32" i="215"/>
  <c r="AI32" i="215"/>
  <c r="AH32" i="215"/>
  <c r="AH35" i="215" s="1"/>
  <c r="BQ5" i="215" s="1"/>
  <c r="W38" i="307" s="1"/>
  <c r="AG32" i="215"/>
  <c r="AG35" i="215" s="1"/>
  <c r="AF32" i="215"/>
  <c r="AE32" i="215"/>
  <c r="AE35" i="215" s="1"/>
  <c r="BO5" i="215" s="1"/>
  <c r="U38" i="307" s="1"/>
  <c r="AD32" i="215"/>
  <c r="AC33" i="215" s="1"/>
  <c r="AC32" i="215"/>
  <c r="BB5" i="215" s="1"/>
  <c r="H38" i="307" s="1"/>
  <c r="AB32" i="215"/>
  <c r="AA32" i="215"/>
  <c r="BY5" i="215" s="1"/>
  <c r="AE38" i="307" s="1"/>
  <c r="Z32" i="215"/>
  <c r="AY5" i="215" s="1"/>
  <c r="E38" i="307" s="1"/>
  <c r="Y32" i="215"/>
  <c r="AQ34" i="215" s="1"/>
  <c r="AJ31" i="215"/>
  <c r="AI31" i="215"/>
  <c r="AH31" i="215"/>
  <c r="CF5" i="215" s="1"/>
  <c r="AL38" i="307" s="1"/>
  <c r="AG31" i="215"/>
  <c r="CE5" i="215" s="1"/>
  <c r="AK38" i="307" s="1"/>
  <c r="AF31" i="215"/>
  <c r="CD5" i="215" s="1"/>
  <c r="AJ38" i="307" s="1"/>
  <c r="AE31" i="215"/>
  <c r="CC5" i="215" s="1"/>
  <c r="AI38" i="307" s="1"/>
  <c r="AD31" i="215"/>
  <c r="AC31" i="215"/>
  <c r="AQ30" i="215"/>
  <c r="AQ29" i="215"/>
  <c r="AQ28" i="215"/>
  <c r="AQ27" i="215"/>
  <c r="AQ26" i="215"/>
  <c r="AQ25" i="215"/>
  <c r="AQ24" i="215"/>
  <c r="AQ23" i="215"/>
  <c r="AQ22" i="215"/>
  <c r="AQ21" i="215"/>
  <c r="AQ20" i="215"/>
  <c r="AQ19" i="215"/>
  <c r="AQ18" i="215"/>
  <c r="AQ17" i="215"/>
  <c r="AQ16" i="215"/>
  <c r="AQ15" i="215"/>
  <c r="AQ14" i="215"/>
  <c r="AQ13" i="215"/>
  <c r="AQ12" i="215"/>
  <c r="AQ11" i="215"/>
  <c r="CH5" i="215"/>
  <c r="AN38" i="307" s="1"/>
  <c r="CG5" i="215"/>
  <c r="AM38" i="307" s="1"/>
  <c r="CB5" i="215"/>
  <c r="AH38" i="307" s="1"/>
  <c r="CA5" i="215"/>
  <c r="AG38" i="307" s="1"/>
  <c r="BW5" i="215"/>
  <c r="AC38" i="307" s="1"/>
  <c r="BK5" i="215"/>
  <c r="Q38" i="307" s="1"/>
  <c r="BJ5" i="215"/>
  <c r="P38" i="307" s="1"/>
  <c r="BI5" i="215"/>
  <c r="O38" i="307" s="1"/>
  <c r="BE5" i="215"/>
  <c r="K38" i="307" s="1"/>
  <c r="BD5" i="215"/>
  <c r="J38" i="307" s="1"/>
  <c r="BA5" i="215"/>
  <c r="G38" i="307" s="1"/>
  <c r="AW5" i="215"/>
  <c r="C38" i="307" s="1"/>
  <c r="AV5" i="215"/>
  <c r="B38" i="307" s="1"/>
  <c r="AQ35" i="214"/>
  <c r="AI35" i="214"/>
  <c r="BR5" i="214" s="1"/>
  <c r="X37" i="307" s="1"/>
  <c r="AG35" i="214"/>
  <c r="Y35" i="214"/>
  <c r="AJ32" i="214"/>
  <c r="AI32" i="214"/>
  <c r="AH32" i="214"/>
  <c r="AG32" i="214"/>
  <c r="AF32" i="214"/>
  <c r="BE5" i="214" s="1"/>
  <c r="K37" i="307" s="1"/>
  <c r="AE32" i="214"/>
  <c r="AE35" i="214" s="1"/>
  <c r="BO5" i="214" s="1"/>
  <c r="U37" i="307" s="1"/>
  <c r="AD32" i="214"/>
  <c r="AD35" i="214" s="1"/>
  <c r="AC32" i="214"/>
  <c r="AC35" i="214" s="1"/>
  <c r="AB32" i="214"/>
  <c r="AA32" i="214"/>
  <c r="Z32" i="214"/>
  <c r="Y32" i="214"/>
  <c r="AJ31" i="214"/>
  <c r="CH5" i="214" s="1"/>
  <c r="AN37" i="307" s="1"/>
  <c r="AI31" i="214"/>
  <c r="AH31" i="214"/>
  <c r="AG31" i="214"/>
  <c r="AF31" i="214"/>
  <c r="AE31" i="214"/>
  <c r="CC5" i="214" s="1"/>
  <c r="AI37" i="307" s="1"/>
  <c r="AD31" i="214"/>
  <c r="CB5" i="214" s="1"/>
  <c r="AH37" i="307" s="1"/>
  <c r="AC31" i="214"/>
  <c r="CA5" i="214" s="1"/>
  <c r="AG37" i="307" s="1"/>
  <c r="AQ30" i="214"/>
  <c r="AQ29" i="214"/>
  <c r="AQ28" i="214"/>
  <c r="AQ27" i="214"/>
  <c r="AQ26" i="214"/>
  <c r="AQ25" i="214"/>
  <c r="AQ24" i="214"/>
  <c r="AQ23" i="214"/>
  <c r="AQ22" i="214"/>
  <c r="AQ21" i="214"/>
  <c r="AQ20" i="214"/>
  <c r="AQ19" i="214"/>
  <c r="AQ18" i="214"/>
  <c r="AQ17" i="214"/>
  <c r="AQ16" i="214"/>
  <c r="AQ15" i="214"/>
  <c r="AQ14" i="214"/>
  <c r="AQ13" i="214"/>
  <c r="AQ12" i="214"/>
  <c r="AQ11" i="214"/>
  <c r="CG5" i="214"/>
  <c r="AM37" i="307" s="1"/>
  <c r="CF5" i="214"/>
  <c r="AL37" i="307" s="1"/>
  <c r="CE5" i="214"/>
  <c r="AK37" i="307" s="1"/>
  <c r="CD5" i="214"/>
  <c r="AJ37" i="307" s="1"/>
  <c r="BW5" i="214"/>
  <c r="AC37" i="307" s="1"/>
  <c r="BN5" i="214"/>
  <c r="T37" i="307" s="1"/>
  <c r="BI5" i="214"/>
  <c r="O37" i="307" s="1"/>
  <c r="BH5" i="214"/>
  <c r="N37" i="307" s="1"/>
  <c r="BF5" i="214"/>
  <c r="L37" i="307" s="1"/>
  <c r="BB5" i="214"/>
  <c r="H37" i="307" s="1"/>
  <c r="BA5" i="214"/>
  <c r="G37" i="307" s="1"/>
  <c r="AZ5" i="214"/>
  <c r="F37" i="307" s="1"/>
  <c r="AX5" i="214"/>
  <c r="D37" i="307" s="1"/>
  <c r="AW5" i="214"/>
  <c r="C37" i="307" s="1"/>
  <c r="AV5" i="214"/>
  <c r="B37" i="307" s="1"/>
  <c r="AH35" i="213"/>
  <c r="BQ5" i="213" s="1"/>
  <c r="W36" i="307" s="1"/>
  <c r="AG35" i="213"/>
  <c r="AC35" i="213"/>
  <c r="Z35" i="213"/>
  <c r="AQ34" i="213"/>
  <c r="AG33" i="213"/>
  <c r="Y33" i="213"/>
  <c r="AJ32" i="213"/>
  <c r="BI5" i="213" s="1"/>
  <c r="O36" i="307" s="1"/>
  <c r="AI32" i="213"/>
  <c r="AI35" i="213" s="1"/>
  <c r="BR5" i="213" s="1"/>
  <c r="X36" i="307" s="1"/>
  <c r="AH32" i="213"/>
  <c r="AG32" i="213"/>
  <c r="AF32" i="213"/>
  <c r="BE5" i="213" s="1"/>
  <c r="K36" i="307" s="1"/>
  <c r="AE32" i="213"/>
  <c r="BD5" i="213" s="1"/>
  <c r="J36" i="307" s="1"/>
  <c r="AD32" i="213"/>
  <c r="AD35" i="213" s="1"/>
  <c r="AR35" i="213" s="1"/>
  <c r="AC32" i="213"/>
  <c r="AB32" i="213"/>
  <c r="AA35" i="213" s="1"/>
  <c r="BL5" i="213" s="1"/>
  <c r="R36" i="307" s="1"/>
  <c r="AA32" i="213"/>
  <c r="BX5" i="213" s="1"/>
  <c r="AD36" i="307" s="1"/>
  <c r="Z32" i="213"/>
  <c r="Y32" i="213"/>
  <c r="AQ35" i="213" s="1"/>
  <c r="AJ31" i="213"/>
  <c r="CH5" i="213" s="1"/>
  <c r="AN36" i="307" s="1"/>
  <c r="AI31" i="213"/>
  <c r="CG5" i="213" s="1"/>
  <c r="AM36" i="307" s="1"/>
  <c r="AH31" i="213"/>
  <c r="CF5" i="213" s="1"/>
  <c r="AL36" i="307" s="1"/>
  <c r="AG31" i="213"/>
  <c r="CE5" i="213" s="1"/>
  <c r="AK36" i="307" s="1"/>
  <c r="AF31" i="213"/>
  <c r="AE31" i="213"/>
  <c r="AD31" i="213"/>
  <c r="AC31" i="213"/>
  <c r="AQ30" i="213"/>
  <c r="AQ29" i="213"/>
  <c r="AQ28" i="213"/>
  <c r="AQ27" i="213"/>
  <c r="AQ26" i="213"/>
  <c r="AQ25" i="213"/>
  <c r="AQ24" i="213"/>
  <c r="AQ23" i="213"/>
  <c r="AQ22" i="213"/>
  <c r="AQ21" i="213"/>
  <c r="AQ20" i="213"/>
  <c r="AQ19" i="213"/>
  <c r="AQ18" i="213"/>
  <c r="AQ17" i="213"/>
  <c r="AQ16" i="213"/>
  <c r="AQ15" i="213"/>
  <c r="AQ14" i="213"/>
  <c r="AQ13" i="213"/>
  <c r="AQ12" i="213"/>
  <c r="AQ11" i="213"/>
  <c r="CD5" i="213"/>
  <c r="AJ36" i="307" s="1"/>
  <c r="CC5" i="213"/>
  <c r="AI36" i="307" s="1"/>
  <c r="CB5" i="213"/>
  <c r="AH36" i="307" s="1"/>
  <c r="CA5" i="213"/>
  <c r="AG36" i="307" s="1"/>
  <c r="BZ5" i="213"/>
  <c r="AF36" i="307" s="1"/>
  <c r="BW5" i="213"/>
  <c r="AC36" i="307" s="1"/>
  <c r="BN5" i="213"/>
  <c r="T36" i="307" s="1"/>
  <c r="BK5" i="213"/>
  <c r="Q36" i="307" s="1"/>
  <c r="BG5" i="213"/>
  <c r="M36" i="307" s="1"/>
  <c r="BF5" i="213"/>
  <c r="L36" i="307" s="1"/>
  <c r="BC5" i="213"/>
  <c r="I36" i="307" s="1"/>
  <c r="AY5" i="213"/>
  <c r="E36" i="307" s="1"/>
  <c r="AX5" i="213"/>
  <c r="D36" i="307" s="1"/>
  <c r="AW5" i="213"/>
  <c r="C36" i="307" s="1"/>
  <c r="AV5" i="213"/>
  <c r="B36" i="307" s="1"/>
  <c r="AA35" i="212"/>
  <c r="BL5" i="212" s="1"/>
  <c r="R35" i="307" s="1"/>
  <c r="Y35" i="212"/>
  <c r="Y33" i="212"/>
  <c r="AJ32" i="212"/>
  <c r="BI5" i="212" s="1"/>
  <c r="O35" i="307" s="1"/>
  <c r="AI32" i="212"/>
  <c r="AH32" i="212"/>
  <c r="AG32" i="212"/>
  <c r="AG35" i="212" s="1"/>
  <c r="AF32" i="212"/>
  <c r="BE5" i="212" s="1"/>
  <c r="K35" i="307" s="1"/>
  <c r="AE32" i="212"/>
  <c r="AE35" i="212" s="1"/>
  <c r="BO5" i="212" s="1"/>
  <c r="U35" i="307" s="1"/>
  <c r="AD32" i="212"/>
  <c r="AD35" i="212" s="1"/>
  <c r="BN5" i="212" s="1"/>
  <c r="T35" i="307" s="1"/>
  <c r="AC32" i="212"/>
  <c r="AC33" i="212" s="1"/>
  <c r="AB32" i="212"/>
  <c r="BA5" i="212" s="1"/>
  <c r="G35" i="307" s="1"/>
  <c r="AA32" i="212"/>
  <c r="Z32" i="212"/>
  <c r="Y32" i="212"/>
  <c r="AJ31" i="212"/>
  <c r="AI31" i="212"/>
  <c r="AH31" i="212"/>
  <c r="AG31" i="212"/>
  <c r="CE5" i="212" s="1"/>
  <c r="AK35" i="307" s="1"/>
  <c r="AF31" i="212"/>
  <c r="CD5" i="212" s="1"/>
  <c r="AJ35" i="307" s="1"/>
  <c r="AE31" i="212"/>
  <c r="CC5" i="212" s="1"/>
  <c r="AI35" i="307" s="1"/>
  <c r="AD31" i="212"/>
  <c r="CB5" i="212" s="1"/>
  <c r="AH35" i="307" s="1"/>
  <c r="AC31" i="212"/>
  <c r="AQ30" i="212"/>
  <c r="AQ29" i="212"/>
  <c r="AQ28" i="212"/>
  <c r="AQ27" i="212"/>
  <c r="AQ26" i="212"/>
  <c r="AQ25" i="212"/>
  <c r="AQ24" i="212"/>
  <c r="AQ23" i="212"/>
  <c r="AQ22" i="212"/>
  <c r="AQ21" i="212"/>
  <c r="AQ20" i="212"/>
  <c r="AQ19" i="212"/>
  <c r="AQ18" i="212"/>
  <c r="AQ17" i="212"/>
  <c r="AQ16" i="212"/>
  <c r="AQ15" i="212"/>
  <c r="AQ14" i="212"/>
  <c r="AQ13" i="212"/>
  <c r="AQ12" i="212"/>
  <c r="AQ11" i="212"/>
  <c r="CH5" i="212"/>
  <c r="AN35" i="307" s="1"/>
  <c r="CG5" i="212"/>
  <c r="AM35" i="307" s="1"/>
  <c r="CF5" i="212"/>
  <c r="AL35" i="307" s="1"/>
  <c r="CA5" i="212"/>
  <c r="AG35" i="307" s="1"/>
  <c r="BZ5" i="212"/>
  <c r="AF35" i="307" s="1"/>
  <c r="BX5" i="212"/>
  <c r="AD35" i="307" s="1"/>
  <c r="BW5" i="212"/>
  <c r="AC35" i="307" s="1"/>
  <c r="BP5" i="212"/>
  <c r="V35" i="307" s="1"/>
  <c r="BJ5" i="212"/>
  <c r="P35" i="307" s="1"/>
  <c r="BH5" i="212"/>
  <c r="N35" i="307" s="1"/>
  <c r="BD5" i="212"/>
  <c r="J35" i="307" s="1"/>
  <c r="BC5" i="212"/>
  <c r="I35" i="307" s="1"/>
  <c r="AZ5" i="212"/>
  <c r="F35" i="307" s="1"/>
  <c r="AW5" i="212"/>
  <c r="C35" i="307" s="1"/>
  <c r="AV5" i="212"/>
  <c r="B35" i="307" s="1"/>
  <c r="AC36" i="211"/>
  <c r="BT5" i="211" s="1"/>
  <c r="Z34" i="307" s="1"/>
  <c r="AI35" i="211"/>
  <c r="BR5" i="211" s="1"/>
  <c r="X34" i="307" s="1"/>
  <c r="AH35" i="211"/>
  <c r="BQ5" i="211" s="1"/>
  <c r="W34" i="307" s="1"/>
  <c r="AE35" i="211"/>
  <c r="AS34" i="211"/>
  <c r="AJ32" i="211"/>
  <c r="AI32" i="211"/>
  <c r="AH32" i="211"/>
  <c r="AG32" i="211"/>
  <c r="AF32" i="211"/>
  <c r="AE32" i="211"/>
  <c r="BD5" i="211" s="1"/>
  <c r="J34" i="307" s="1"/>
  <c r="AD32" i="211"/>
  <c r="AD35" i="211" s="1"/>
  <c r="BN5" i="211" s="1"/>
  <c r="T34" i="307" s="1"/>
  <c r="AC32" i="211"/>
  <c r="AC35" i="211" s="1"/>
  <c r="AB32" i="211"/>
  <c r="AA32" i="211"/>
  <c r="AA35" i="211" s="1"/>
  <c r="BL5" i="211" s="1"/>
  <c r="R34" i="307" s="1"/>
  <c r="Z32" i="211"/>
  <c r="Y32" i="211"/>
  <c r="AJ31" i="211"/>
  <c r="CH5" i="211" s="1"/>
  <c r="AN34" i="307" s="1"/>
  <c r="AI31" i="211"/>
  <c r="CG5" i="211" s="1"/>
  <c r="AM34" i="307" s="1"/>
  <c r="AH31" i="211"/>
  <c r="AG31" i="211"/>
  <c r="AF31" i="211"/>
  <c r="AE31" i="211"/>
  <c r="AD31" i="211"/>
  <c r="CB5" i="211" s="1"/>
  <c r="AH34" i="307" s="1"/>
  <c r="AC31" i="211"/>
  <c r="CA5" i="211" s="1"/>
  <c r="AG34" i="307" s="1"/>
  <c r="AQ30" i="211"/>
  <c r="AQ29" i="211"/>
  <c r="AQ28" i="211"/>
  <c r="AQ27" i="211"/>
  <c r="AQ26" i="211"/>
  <c r="AQ25" i="211"/>
  <c r="AQ24" i="211"/>
  <c r="AQ23" i="211"/>
  <c r="AQ22" i="211"/>
  <c r="AQ21" i="211"/>
  <c r="AQ20" i="211"/>
  <c r="AQ19" i="211"/>
  <c r="AQ18" i="211"/>
  <c r="AQ17" i="211"/>
  <c r="AQ16" i="211"/>
  <c r="AQ15" i="211"/>
  <c r="AQ14" i="211"/>
  <c r="AQ13" i="211"/>
  <c r="AQ12" i="211"/>
  <c r="AQ11" i="211"/>
  <c r="CF5" i="211"/>
  <c r="AL34" i="307" s="1"/>
  <c r="CE5" i="211"/>
  <c r="AK34" i="307" s="1"/>
  <c r="CD5" i="211"/>
  <c r="AJ34" i="307" s="1"/>
  <c r="CC5" i="211"/>
  <c r="AI34" i="307" s="1"/>
  <c r="BX5" i="211"/>
  <c r="AD34" i="307" s="1"/>
  <c r="BO5" i="211"/>
  <c r="U34" i="307" s="1"/>
  <c r="BM5" i="211"/>
  <c r="S34" i="307" s="1"/>
  <c r="BI5" i="211"/>
  <c r="O34" i="307" s="1"/>
  <c r="BH5" i="211"/>
  <c r="N34" i="307" s="1"/>
  <c r="BG5" i="211"/>
  <c r="M34" i="307" s="1"/>
  <c r="BE5" i="211"/>
  <c r="K34" i="307" s="1"/>
  <c r="BA5" i="211"/>
  <c r="G34" i="307" s="1"/>
  <c r="AZ5" i="211"/>
  <c r="F34" i="307" s="1"/>
  <c r="AY5" i="211"/>
  <c r="E34" i="307" s="1"/>
  <c r="AW5" i="211"/>
  <c r="C34" i="307" s="1"/>
  <c r="AV5" i="211"/>
  <c r="B34" i="307" s="1"/>
  <c r="AG35" i="210"/>
  <c r="BP5" i="210" s="1"/>
  <c r="V33" i="307" s="1"/>
  <c r="AD35" i="210"/>
  <c r="AA35" i="210"/>
  <c r="Z35" i="210"/>
  <c r="Y35" i="210"/>
  <c r="AQ34" i="210"/>
  <c r="AG33" i="210"/>
  <c r="AJ32" i="210"/>
  <c r="BI5" i="210" s="1"/>
  <c r="O33" i="307" s="1"/>
  <c r="AI32" i="210"/>
  <c r="AI35" i="210" s="1"/>
  <c r="AH32" i="210"/>
  <c r="AH35" i="210" s="1"/>
  <c r="BQ5" i="210" s="1"/>
  <c r="W33" i="307" s="1"/>
  <c r="AG32" i="210"/>
  <c r="AF32" i="210"/>
  <c r="AE32" i="210"/>
  <c r="AC33" i="210" s="1"/>
  <c r="AD32" i="210"/>
  <c r="BC5" i="210" s="1"/>
  <c r="I33" i="307" s="1"/>
  <c r="AC32" i="210"/>
  <c r="AC35" i="210" s="1"/>
  <c r="AQ35" i="210" s="1"/>
  <c r="AB32" i="210"/>
  <c r="AA32" i="210"/>
  <c r="BX5" i="210" s="1"/>
  <c r="AD33" i="307" s="1"/>
  <c r="Z32" i="210"/>
  <c r="AY5" i="210" s="1"/>
  <c r="E33" i="307" s="1"/>
  <c r="Y32" i="210"/>
  <c r="AJ31" i="210"/>
  <c r="AI31" i="210"/>
  <c r="CG5" i="210" s="1"/>
  <c r="AM33" i="307" s="1"/>
  <c r="AH31" i="210"/>
  <c r="CF5" i="210" s="1"/>
  <c r="AL33" i="307" s="1"/>
  <c r="AG31" i="210"/>
  <c r="CE5" i="210" s="1"/>
  <c r="AK33" i="307" s="1"/>
  <c r="AF31" i="210"/>
  <c r="CD5" i="210" s="1"/>
  <c r="AJ33" i="307" s="1"/>
  <c r="AE31" i="210"/>
  <c r="AD31" i="210"/>
  <c r="AC31" i="210"/>
  <c r="AQ30" i="210"/>
  <c r="AQ29" i="210"/>
  <c r="AQ28" i="210"/>
  <c r="AQ27" i="210"/>
  <c r="AQ26" i="210"/>
  <c r="AQ25" i="210"/>
  <c r="AQ24" i="210"/>
  <c r="AQ23" i="210"/>
  <c r="AQ22" i="210"/>
  <c r="AQ21" i="210"/>
  <c r="AQ20" i="210"/>
  <c r="AQ19" i="210"/>
  <c r="AQ18" i="210"/>
  <c r="AQ17" i="210"/>
  <c r="AQ16" i="210"/>
  <c r="AQ15" i="210"/>
  <c r="AQ14" i="210"/>
  <c r="AQ13" i="210"/>
  <c r="AQ12" i="210"/>
  <c r="AQ11" i="210"/>
  <c r="CH5" i="210"/>
  <c r="AN33" i="307" s="1"/>
  <c r="CC5" i="210"/>
  <c r="AI33" i="307" s="1"/>
  <c r="CB5" i="210"/>
  <c r="AH33" i="307" s="1"/>
  <c r="CA5" i="210"/>
  <c r="AG33" i="307" s="1"/>
  <c r="BZ5" i="210"/>
  <c r="AF33" i="307" s="1"/>
  <c r="BY5" i="210"/>
  <c r="AE33" i="307" s="1"/>
  <c r="BW5" i="210"/>
  <c r="AC33" i="307" s="1"/>
  <c r="BR5" i="210"/>
  <c r="X33" i="307" s="1"/>
  <c r="BM5" i="210"/>
  <c r="S33" i="307" s="1"/>
  <c r="BK5" i="210"/>
  <c r="Q33" i="307" s="1"/>
  <c r="BJ5" i="210"/>
  <c r="P33" i="307" s="1"/>
  <c r="BF5" i="210"/>
  <c r="L33" i="307" s="1"/>
  <c r="BE5" i="210"/>
  <c r="K33" i="307" s="1"/>
  <c r="BB5" i="210"/>
  <c r="H33" i="307" s="1"/>
  <c r="AX5" i="210"/>
  <c r="D33" i="307" s="1"/>
  <c r="AW5" i="210"/>
  <c r="C33" i="307" s="1"/>
  <c r="AV5" i="210"/>
  <c r="B33" i="307" s="1"/>
  <c r="AH35" i="209"/>
  <c r="AA35" i="209"/>
  <c r="BL5" i="209" s="1"/>
  <c r="R32" i="307" s="1"/>
  <c r="Z35" i="209"/>
  <c r="BK5" i="209" s="1"/>
  <c r="Q32" i="307" s="1"/>
  <c r="AJ32" i="209"/>
  <c r="BI5" i="209" s="1"/>
  <c r="O32" i="307" s="1"/>
  <c r="AI32" i="209"/>
  <c r="AH32" i="209"/>
  <c r="AG32" i="209"/>
  <c r="AF32" i="209"/>
  <c r="BE5" i="209" s="1"/>
  <c r="K32" i="307" s="1"/>
  <c r="AE32" i="209"/>
  <c r="AE35" i="209" s="1"/>
  <c r="BO5" i="209" s="1"/>
  <c r="U32" i="307" s="1"/>
  <c r="AD32" i="209"/>
  <c r="AD35" i="209" s="1"/>
  <c r="AC32" i="209"/>
  <c r="AC33" i="209" s="1"/>
  <c r="AB32" i="209"/>
  <c r="BA5" i="209" s="1"/>
  <c r="G32" i="307" s="1"/>
  <c r="AA32" i="209"/>
  <c r="AS34" i="209" s="1"/>
  <c r="Z32" i="209"/>
  <c r="Y32" i="209"/>
  <c r="BZ5" i="209" s="1"/>
  <c r="AF32" i="307" s="1"/>
  <c r="AJ31" i="209"/>
  <c r="AI31" i="209"/>
  <c r="AH31" i="209"/>
  <c r="AG31" i="209"/>
  <c r="AF31" i="209"/>
  <c r="CD5" i="209" s="1"/>
  <c r="AJ32" i="307" s="1"/>
  <c r="AE31" i="209"/>
  <c r="CC5" i="209" s="1"/>
  <c r="AI32" i="307" s="1"/>
  <c r="AD31" i="209"/>
  <c r="CB5" i="209" s="1"/>
  <c r="AH32" i="307" s="1"/>
  <c r="AC31" i="209"/>
  <c r="CA5" i="209" s="1"/>
  <c r="AG32" i="307" s="1"/>
  <c r="AQ30" i="209"/>
  <c r="AQ29" i="209"/>
  <c r="AQ28" i="209"/>
  <c r="AQ27" i="209"/>
  <c r="AQ26" i="209"/>
  <c r="AQ25" i="209"/>
  <c r="AQ24" i="209"/>
  <c r="AQ23" i="209"/>
  <c r="AQ22" i="209"/>
  <c r="AQ21" i="209"/>
  <c r="AQ20" i="209"/>
  <c r="AQ19" i="209"/>
  <c r="AQ18" i="209"/>
  <c r="AQ17" i="209"/>
  <c r="AQ16" i="209"/>
  <c r="AQ15" i="209"/>
  <c r="AQ14" i="209"/>
  <c r="AQ13" i="209"/>
  <c r="AQ12" i="209"/>
  <c r="AQ11" i="209"/>
  <c r="CH5" i="209"/>
  <c r="AN32" i="307" s="1"/>
  <c r="CG5" i="209"/>
  <c r="AM32" i="307" s="1"/>
  <c r="CF5" i="209"/>
  <c r="CE5" i="209"/>
  <c r="AK32" i="307" s="1"/>
  <c r="BY5" i="209"/>
  <c r="AE32" i="307" s="1"/>
  <c r="BW5" i="209"/>
  <c r="AC32" i="307" s="1"/>
  <c r="BQ5" i="209"/>
  <c r="W32" i="307" s="1"/>
  <c r="BG5" i="209"/>
  <c r="M32" i="307" s="1"/>
  <c r="BC5" i="209"/>
  <c r="I32" i="307" s="1"/>
  <c r="BB5" i="209"/>
  <c r="H32" i="307" s="1"/>
  <c r="AY5" i="209"/>
  <c r="E32" i="307" s="1"/>
  <c r="AW5" i="209"/>
  <c r="C32" i="307" s="1"/>
  <c r="AV5" i="209"/>
  <c r="B32" i="307" s="1"/>
  <c r="AI35" i="208"/>
  <c r="BR5" i="208" s="1"/>
  <c r="X31" i="307" s="1"/>
  <c r="AH35" i="208"/>
  <c r="BQ5" i="208" s="1"/>
  <c r="W31" i="307" s="1"/>
  <c r="AD35" i="208"/>
  <c r="AS34" i="208"/>
  <c r="AJ32" i="208"/>
  <c r="AI32" i="208"/>
  <c r="AH32" i="208"/>
  <c r="AG32" i="208"/>
  <c r="AG35" i="208" s="1"/>
  <c r="AF32" i="208"/>
  <c r="BE5" i="208" s="1"/>
  <c r="K31" i="307" s="1"/>
  <c r="AE32" i="208"/>
  <c r="AD32" i="208"/>
  <c r="BC5" i="208" s="1"/>
  <c r="I31" i="307" s="1"/>
  <c r="AC32" i="208"/>
  <c r="AC35" i="208" s="1"/>
  <c r="AB32" i="208"/>
  <c r="AA35" i="208" s="1"/>
  <c r="BL5" i="208" s="1"/>
  <c r="R31" i="307" s="1"/>
  <c r="AA32" i="208"/>
  <c r="Z32" i="208"/>
  <c r="Y32" i="208"/>
  <c r="AJ31" i="208"/>
  <c r="CH5" i="208" s="1"/>
  <c r="AN31" i="307" s="1"/>
  <c r="AI31" i="208"/>
  <c r="CG5" i="208" s="1"/>
  <c r="AM31" i="307" s="1"/>
  <c r="AH31" i="208"/>
  <c r="CF5" i="208" s="1"/>
  <c r="AL31" i="307" s="1"/>
  <c r="AG31" i="208"/>
  <c r="AF31" i="208"/>
  <c r="AE31" i="208"/>
  <c r="AD31" i="208"/>
  <c r="AC31" i="208"/>
  <c r="CA5" i="208" s="1"/>
  <c r="AG31" i="307" s="1"/>
  <c r="AQ30" i="208"/>
  <c r="AQ29" i="208"/>
  <c r="AQ28" i="208"/>
  <c r="AQ27" i="208"/>
  <c r="AQ26" i="208"/>
  <c r="AQ25" i="208"/>
  <c r="AQ24" i="208"/>
  <c r="AQ23" i="208"/>
  <c r="AQ22" i="208"/>
  <c r="AQ21" i="208"/>
  <c r="AQ20" i="208"/>
  <c r="AQ19" i="208"/>
  <c r="AQ18" i="208"/>
  <c r="AQ17" i="208"/>
  <c r="AQ16" i="208"/>
  <c r="AQ15" i="208"/>
  <c r="AQ14" i="208"/>
  <c r="AQ13" i="208"/>
  <c r="AQ12" i="208"/>
  <c r="AQ11" i="208"/>
  <c r="CE5" i="208"/>
  <c r="AK31" i="307" s="1"/>
  <c r="CD5" i="208"/>
  <c r="AJ31" i="307" s="1"/>
  <c r="CC5" i="208"/>
  <c r="AI31" i="307" s="1"/>
  <c r="CB5" i="208"/>
  <c r="AH31" i="307" s="1"/>
  <c r="BX5" i="208"/>
  <c r="AD31" i="307" s="1"/>
  <c r="BN5" i="208"/>
  <c r="T31" i="307" s="1"/>
  <c r="BI5" i="208"/>
  <c r="O31" i="307" s="1"/>
  <c r="BH5" i="208"/>
  <c r="N31" i="307" s="1"/>
  <c r="BG5" i="208"/>
  <c r="M31" i="307" s="1"/>
  <c r="BD5" i="208"/>
  <c r="J31" i="307" s="1"/>
  <c r="AZ5" i="208"/>
  <c r="F31" i="307" s="1"/>
  <c r="AY5" i="208"/>
  <c r="E31" i="307" s="1"/>
  <c r="AW5" i="208"/>
  <c r="C31" i="307" s="1"/>
  <c r="AV5" i="208"/>
  <c r="B31" i="307" s="1"/>
  <c r="AD35" i="207"/>
  <c r="AC35" i="207"/>
  <c r="Z35" i="207"/>
  <c r="Y35" i="207"/>
  <c r="Y33" i="207"/>
  <c r="AJ32" i="207"/>
  <c r="AI32" i="207"/>
  <c r="AH32" i="207"/>
  <c r="AH35" i="207" s="1"/>
  <c r="BQ5" i="207" s="1"/>
  <c r="W30" i="307" s="1"/>
  <c r="AG32" i="207"/>
  <c r="AG35" i="207" s="1"/>
  <c r="AF32" i="207"/>
  <c r="AE32" i="207"/>
  <c r="AE35" i="207" s="1"/>
  <c r="BO5" i="207" s="1"/>
  <c r="U30" i="307" s="1"/>
  <c r="AD32" i="207"/>
  <c r="AC33" i="207" s="1"/>
  <c r="AC32" i="207"/>
  <c r="BB5" i="207" s="1"/>
  <c r="H30" i="307" s="1"/>
  <c r="AB32" i="207"/>
  <c r="AA32" i="207"/>
  <c r="BY5" i="207" s="1"/>
  <c r="AE30" i="307" s="1"/>
  <c r="Z32" i="207"/>
  <c r="AY5" i="207" s="1"/>
  <c r="E30" i="307" s="1"/>
  <c r="Y32" i="207"/>
  <c r="AQ34" i="207" s="1"/>
  <c r="AJ31" i="207"/>
  <c r="AI31" i="207"/>
  <c r="AH31" i="207"/>
  <c r="CF5" i="207" s="1"/>
  <c r="AL30" i="307" s="1"/>
  <c r="AG31" i="207"/>
  <c r="CE5" i="207" s="1"/>
  <c r="AK30" i="307" s="1"/>
  <c r="AF31" i="207"/>
  <c r="CD5" i="207" s="1"/>
  <c r="AJ30" i="307" s="1"/>
  <c r="AE31" i="207"/>
  <c r="CC5" i="207" s="1"/>
  <c r="AI30" i="307" s="1"/>
  <c r="AD31" i="207"/>
  <c r="AC31" i="207"/>
  <c r="AQ30" i="207"/>
  <c r="AQ29" i="207"/>
  <c r="AQ28" i="207"/>
  <c r="AQ27" i="207"/>
  <c r="AQ26" i="207"/>
  <c r="AQ25" i="207"/>
  <c r="AQ24" i="207"/>
  <c r="AQ23" i="207"/>
  <c r="AQ22" i="207"/>
  <c r="AQ21" i="207"/>
  <c r="AQ20" i="207"/>
  <c r="AQ19" i="207"/>
  <c r="AQ18" i="207"/>
  <c r="AQ17" i="207"/>
  <c r="AQ16" i="207"/>
  <c r="AQ15" i="207"/>
  <c r="AQ14" i="207"/>
  <c r="AQ13" i="207"/>
  <c r="AQ12" i="207"/>
  <c r="AQ11" i="207"/>
  <c r="CH5" i="207"/>
  <c r="AN30" i="307" s="1"/>
  <c r="CG5" i="207"/>
  <c r="AM30" i="307" s="1"/>
  <c r="CB5" i="207"/>
  <c r="AH30" i="307" s="1"/>
  <c r="CA5" i="207"/>
  <c r="AG30" i="307" s="1"/>
  <c r="BW5" i="207"/>
  <c r="AC30" i="307" s="1"/>
  <c r="BK5" i="207"/>
  <c r="Q30" i="307" s="1"/>
  <c r="BJ5" i="207"/>
  <c r="P30" i="307" s="1"/>
  <c r="BI5" i="207"/>
  <c r="O30" i="307" s="1"/>
  <c r="BE5" i="207"/>
  <c r="K30" i="307" s="1"/>
  <c r="BD5" i="207"/>
  <c r="J30" i="307" s="1"/>
  <c r="BA5" i="207"/>
  <c r="G30" i="307" s="1"/>
  <c r="AW5" i="207"/>
  <c r="C30" i="307" s="1"/>
  <c r="AV5" i="207"/>
  <c r="B30" i="307" s="1"/>
  <c r="AI35" i="206"/>
  <c r="BR5" i="206" s="1"/>
  <c r="X29" i="307" s="1"/>
  <c r="AG35" i="206"/>
  <c r="Y35" i="206"/>
  <c r="AJ32" i="206"/>
  <c r="AI32" i="206"/>
  <c r="AH32" i="206"/>
  <c r="AG32" i="206"/>
  <c r="AF32" i="206"/>
  <c r="BE5" i="206" s="1"/>
  <c r="K29" i="307" s="1"/>
  <c r="AE32" i="206"/>
  <c r="AE35" i="206" s="1"/>
  <c r="AD32" i="206"/>
  <c r="AD35" i="206" s="1"/>
  <c r="AC32" i="206"/>
  <c r="AC35" i="206" s="1"/>
  <c r="AB32" i="206"/>
  <c r="AA32" i="206"/>
  <c r="Z32" i="206"/>
  <c r="Y32" i="206"/>
  <c r="AJ31" i="206"/>
  <c r="CH5" i="206" s="1"/>
  <c r="AN29" i="307" s="1"/>
  <c r="AI31" i="206"/>
  <c r="AH31" i="206"/>
  <c r="AG31" i="206"/>
  <c r="AF31" i="206"/>
  <c r="AE31" i="206"/>
  <c r="CC5" i="206" s="1"/>
  <c r="AI29" i="307" s="1"/>
  <c r="AD31" i="206"/>
  <c r="CB5" i="206" s="1"/>
  <c r="AH29" i="307" s="1"/>
  <c r="AC31" i="206"/>
  <c r="CA5" i="206" s="1"/>
  <c r="AG29" i="307" s="1"/>
  <c r="AQ30" i="206"/>
  <c r="AQ29" i="206"/>
  <c r="AQ28" i="206"/>
  <c r="AQ27" i="206"/>
  <c r="AQ26" i="206"/>
  <c r="AQ25" i="206"/>
  <c r="AQ24" i="206"/>
  <c r="AQ23" i="206"/>
  <c r="AQ22" i="206"/>
  <c r="AQ21" i="206"/>
  <c r="AQ20" i="206"/>
  <c r="AQ19" i="206"/>
  <c r="AQ18" i="206"/>
  <c r="AQ17" i="206"/>
  <c r="AQ16" i="206"/>
  <c r="AQ15" i="206"/>
  <c r="AQ14" i="206"/>
  <c r="AQ13" i="206"/>
  <c r="AQ12" i="206"/>
  <c r="AQ11" i="206"/>
  <c r="CG5" i="206"/>
  <c r="AM29" i="307" s="1"/>
  <c r="CF5" i="206"/>
  <c r="AL29" i="307" s="1"/>
  <c r="CE5" i="206"/>
  <c r="AK29" i="307" s="1"/>
  <c r="CD5" i="206"/>
  <c r="AJ29" i="307" s="1"/>
  <c r="BW5" i="206"/>
  <c r="AC29" i="307" s="1"/>
  <c r="BO5" i="206"/>
  <c r="U29" i="307" s="1"/>
  <c r="BN5" i="206"/>
  <c r="T29" i="307" s="1"/>
  <c r="BI5" i="206"/>
  <c r="O29" i="307" s="1"/>
  <c r="BH5" i="206"/>
  <c r="N29" i="307" s="1"/>
  <c r="BF5" i="206"/>
  <c r="L29" i="307" s="1"/>
  <c r="BB5" i="206"/>
  <c r="H29" i="307" s="1"/>
  <c r="BA5" i="206"/>
  <c r="G29" i="307" s="1"/>
  <c r="AZ5" i="206"/>
  <c r="F29" i="307" s="1"/>
  <c r="AX5" i="206"/>
  <c r="D29" i="307" s="1"/>
  <c r="AW5" i="206"/>
  <c r="C29" i="307" s="1"/>
  <c r="AV5" i="206"/>
  <c r="B29" i="307" s="1"/>
  <c r="AG36" i="205"/>
  <c r="BU5" i="205" s="1"/>
  <c r="AA28" i="307" s="1"/>
  <c r="AH35" i="205"/>
  <c r="BQ5" i="205" s="1"/>
  <c r="W28" i="307" s="1"/>
  <c r="AG35" i="205"/>
  <c r="BP5" i="205" s="1"/>
  <c r="V28" i="307" s="1"/>
  <c r="AC35" i="205"/>
  <c r="Z35" i="205"/>
  <c r="AQ34" i="205"/>
  <c r="AG33" i="205"/>
  <c r="Y33" i="205"/>
  <c r="AJ32" i="205"/>
  <c r="BI5" i="205" s="1"/>
  <c r="O28" i="307" s="1"/>
  <c r="AI32" i="205"/>
  <c r="AI35" i="205" s="1"/>
  <c r="BR5" i="205" s="1"/>
  <c r="X28" i="307" s="1"/>
  <c r="AH32" i="205"/>
  <c r="AG32" i="205"/>
  <c r="AF32" i="205"/>
  <c r="AE32" i="205"/>
  <c r="AD32" i="205"/>
  <c r="AC33" i="205" s="1"/>
  <c r="AC32" i="205"/>
  <c r="BB5" i="205" s="1"/>
  <c r="H28" i="307" s="1"/>
  <c r="AB32" i="205"/>
  <c r="AA35" i="205" s="1"/>
  <c r="BL5" i="205" s="1"/>
  <c r="R28" i="307" s="1"/>
  <c r="AA32" i="205"/>
  <c r="BX5" i="205" s="1"/>
  <c r="AD28" i="307" s="1"/>
  <c r="Z32" i="205"/>
  <c r="Y32" i="205"/>
  <c r="AQ35" i="205" s="1"/>
  <c r="AJ31" i="205"/>
  <c r="CH5" i="205" s="1"/>
  <c r="AN28" i="307" s="1"/>
  <c r="AI31" i="205"/>
  <c r="CG5" i="205" s="1"/>
  <c r="AM28" i="307" s="1"/>
  <c r="AH31" i="205"/>
  <c r="CF5" i="205" s="1"/>
  <c r="AL28" i="307" s="1"/>
  <c r="AG31" i="205"/>
  <c r="CE5" i="205" s="1"/>
  <c r="AK28" i="307" s="1"/>
  <c r="AF31" i="205"/>
  <c r="AE31" i="205"/>
  <c r="AD31" i="205"/>
  <c r="AC31" i="205"/>
  <c r="AQ30" i="205"/>
  <c r="AQ29" i="205"/>
  <c r="AQ28" i="205"/>
  <c r="AQ27" i="205"/>
  <c r="AQ26" i="205"/>
  <c r="AQ25" i="205"/>
  <c r="AQ24" i="205"/>
  <c r="AQ23" i="205"/>
  <c r="AQ22" i="205"/>
  <c r="AQ21" i="205"/>
  <c r="AQ20" i="205"/>
  <c r="AQ19" i="205"/>
  <c r="AQ18" i="205"/>
  <c r="AQ17" i="205"/>
  <c r="AQ16" i="205"/>
  <c r="AQ15" i="205"/>
  <c r="AQ14" i="205"/>
  <c r="AQ13" i="205"/>
  <c r="AQ12" i="205"/>
  <c r="AQ11" i="205"/>
  <c r="CD5" i="205"/>
  <c r="AJ28" i="307" s="1"/>
  <c r="CC5" i="205"/>
  <c r="AI28" i="307" s="1"/>
  <c r="CB5" i="205"/>
  <c r="AH28" i="307" s="1"/>
  <c r="CA5" i="205"/>
  <c r="AG28" i="307" s="1"/>
  <c r="BZ5" i="205"/>
  <c r="AF28" i="307" s="1"/>
  <c r="BW5" i="205"/>
  <c r="AC28" i="307" s="1"/>
  <c r="BK5" i="205"/>
  <c r="Q28" i="307" s="1"/>
  <c r="BG5" i="205"/>
  <c r="M28" i="307" s="1"/>
  <c r="BF5" i="205"/>
  <c r="L28" i="307" s="1"/>
  <c r="BE5" i="205"/>
  <c r="K28" i="307" s="1"/>
  <c r="BC5" i="205"/>
  <c r="I28" i="307" s="1"/>
  <c r="AY5" i="205"/>
  <c r="E28" i="307" s="1"/>
  <c r="AX5" i="205"/>
  <c r="D28" i="307" s="1"/>
  <c r="AW5" i="205"/>
  <c r="C28" i="307" s="1"/>
  <c r="AV5" i="205"/>
  <c r="B28" i="307" s="1"/>
  <c r="Y35" i="204"/>
  <c r="AJ32" i="204"/>
  <c r="AI32" i="204"/>
  <c r="BH5" i="204" s="1"/>
  <c r="N27" i="307" s="1"/>
  <c r="AH32" i="204"/>
  <c r="AG32" i="204"/>
  <c r="AG35" i="204" s="1"/>
  <c r="AF32" i="204"/>
  <c r="BE5" i="204" s="1"/>
  <c r="K27" i="307" s="1"/>
  <c r="AE32" i="204"/>
  <c r="AE35" i="204" s="1"/>
  <c r="BO5" i="204" s="1"/>
  <c r="U27" i="307" s="1"/>
  <c r="AD32" i="204"/>
  <c r="AD35" i="204" s="1"/>
  <c r="BN5" i="204" s="1"/>
  <c r="T27" i="307" s="1"/>
  <c r="AC32" i="204"/>
  <c r="AC33" i="204" s="1"/>
  <c r="AB32" i="204"/>
  <c r="BA5" i="204" s="1"/>
  <c r="G27" i="307" s="1"/>
  <c r="AA32" i="204"/>
  <c r="AS34" i="204" s="1"/>
  <c r="Z32" i="204"/>
  <c r="BZ5" i="204" s="1"/>
  <c r="AF27" i="307" s="1"/>
  <c r="Y32" i="204"/>
  <c r="AJ31" i="204"/>
  <c r="AI31" i="204"/>
  <c r="AH31" i="204"/>
  <c r="AG31" i="204"/>
  <c r="CE5" i="204" s="1"/>
  <c r="AK27" i="307" s="1"/>
  <c r="AF31" i="204"/>
  <c r="CD5" i="204" s="1"/>
  <c r="AJ27" i="307" s="1"/>
  <c r="AE31" i="204"/>
  <c r="CC5" i="204" s="1"/>
  <c r="AI27" i="307" s="1"/>
  <c r="AD31" i="204"/>
  <c r="CB5" i="204" s="1"/>
  <c r="AH27" i="307" s="1"/>
  <c r="AC31" i="204"/>
  <c r="AQ30" i="204"/>
  <c r="AQ29" i="204"/>
  <c r="AQ28" i="204"/>
  <c r="AQ27" i="204"/>
  <c r="AQ26" i="204"/>
  <c r="AQ25" i="204"/>
  <c r="AQ24" i="204"/>
  <c r="AQ23" i="204"/>
  <c r="AQ22" i="204"/>
  <c r="AQ21" i="204"/>
  <c r="AQ20" i="204"/>
  <c r="AQ19" i="204"/>
  <c r="AQ18" i="204"/>
  <c r="AQ17" i="204"/>
  <c r="AQ16" i="204"/>
  <c r="AQ15" i="204"/>
  <c r="AQ14" i="204"/>
  <c r="AQ13" i="204"/>
  <c r="AQ12" i="204"/>
  <c r="AQ11" i="204"/>
  <c r="CH5" i="204"/>
  <c r="AN27" i="307" s="1"/>
  <c r="CG5" i="204"/>
  <c r="AM27" i="307" s="1"/>
  <c r="CF5" i="204"/>
  <c r="AL27" i="307" s="1"/>
  <c r="CA5" i="204"/>
  <c r="AG27" i="307" s="1"/>
  <c r="BW5" i="204"/>
  <c r="AC27" i="307" s="1"/>
  <c r="BP5" i="204"/>
  <c r="V27" i="307" s="1"/>
  <c r="BJ5" i="204"/>
  <c r="P27" i="307" s="1"/>
  <c r="BI5" i="204"/>
  <c r="O27" i="307" s="1"/>
  <c r="BD5" i="204"/>
  <c r="J27" i="307" s="1"/>
  <c r="BC5" i="204"/>
  <c r="I27" i="307" s="1"/>
  <c r="BB5" i="204"/>
  <c r="H27" i="307" s="1"/>
  <c r="AW5" i="204"/>
  <c r="C27" i="307" s="1"/>
  <c r="AV5" i="204"/>
  <c r="B27" i="307" s="1"/>
  <c r="AG36" i="203"/>
  <c r="BU5" i="203" s="1"/>
  <c r="AA26" i="307" s="1"/>
  <c r="AI35" i="203"/>
  <c r="BR5" i="203" s="1"/>
  <c r="X26" i="307" s="1"/>
  <c r="AH35" i="203"/>
  <c r="BQ5" i="203" s="1"/>
  <c r="W26" i="307" s="1"/>
  <c r="AG35" i="203"/>
  <c r="BP5" i="203" s="1"/>
  <c r="V26" i="307" s="1"/>
  <c r="Y35" i="203"/>
  <c r="AS34" i="203"/>
  <c r="AQ34" i="203"/>
  <c r="AG33" i="203"/>
  <c r="AJ32" i="203"/>
  <c r="AI32" i="203"/>
  <c r="AH32" i="203"/>
  <c r="AG32" i="203"/>
  <c r="AF32" i="203"/>
  <c r="AE35" i="203" s="1"/>
  <c r="AE32" i="203"/>
  <c r="BD5" i="203" s="1"/>
  <c r="J26" i="307" s="1"/>
  <c r="AD32" i="203"/>
  <c r="AD35" i="203" s="1"/>
  <c r="BN5" i="203" s="1"/>
  <c r="T26" i="307" s="1"/>
  <c r="AC32" i="203"/>
  <c r="AC35" i="203" s="1"/>
  <c r="BM5" i="203" s="1"/>
  <c r="S26" i="307" s="1"/>
  <c r="AB32" i="203"/>
  <c r="AA32" i="203"/>
  <c r="AA35" i="203" s="1"/>
  <c r="BL5" i="203" s="1"/>
  <c r="R26" i="307" s="1"/>
  <c r="Z32" i="203"/>
  <c r="AY5" i="203" s="1"/>
  <c r="E26" i="307" s="1"/>
  <c r="Y32" i="203"/>
  <c r="BW5" i="203" s="1"/>
  <c r="AC26" i="307" s="1"/>
  <c r="AJ31" i="203"/>
  <c r="CH5" i="203" s="1"/>
  <c r="AN26" i="307" s="1"/>
  <c r="AI31" i="203"/>
  <c r="CG5" i="203" s="1"/>
  <c r="AM26" i="307" s="1"/>
  <c r="AH31" i="203"/>
  <c r="AG31" i="203"/>
  <c r="AF31" i="203"/>
  <c r="AE31" i="203"/>
  <c r="AD31" i="203"/>
  <c r="CB5" i="203" s="1"/>
  <c r="AH26" i="307" s="1"/>
  <c r="AC31" i="203"/>
  <c r="CA5" i="203" s="1"/>
  <c r="AG26" i="307" s="1"/>
  <c r="AQ30" i="203"/>
  <c r="AQ29" i="203"/>
  <c r="AQ28" i="203"/>
  <c r="AQ27" i="203"/>
  <c r="AQ26" i="203"/>
  <c r="AQ25" i="203"/>
  <c r="AQ24" i="203"/>
  <c r="AQ23" i="203"/>
  <c r="AQ22" i="203"/>
  <c r="AQ21" i="203"/>
  <c r="AQ20" i="203"/>
  <c r="AQ19" i="203"/>
  <c r="AQ18" i="203"/>
  <c r="AQ17" i="203"/>
  <c r="AQ16" i="203"/>
  <c r="AQ15" i="203"/>
  <c r="AQ14" i="203"/>
  <c r="AQ13" i="203"/>
  <c r="AQ12" i="203"/>
  <c r="AQ11" i="203"/>
  <c r="CF5" i="203"/>
  <c r="AL26" i="307" s="1"/>
  <c r="CE5" i="203"/>
  <c r="AK26" i="307" s="1"/>
  <c r="CD5" i="203"/>
  <c r="AJ26" i="307" s="1"/>
  <c r="CC5" i="203"/>
  <c r="AI26" i="307" s="1"/>
  <c r="BO5" i="203"/>
  <c r="U26" i="307" s="1"/>
  <c r="BI5" i="203"/>
  <c r="O26" i="307" s="1"/>
  <c r="BH5" i="203"/>
  <c r="N26" i="307" s="1"/>
  <c r="BG5" i="203"/>
  <c r="M26" i="307" s="1"/>
  <c r="BF5" i="203"/>
  <c r="L26" i="307" s="1"/>
  <c r="BA5" i="203"/>
  <c r="G26" i="307" s="1"/>
  <c r="AZ5" i="203"/>
  <c r="F26" i="307" s="1"/>
  <c r="AX5" i="203"/>
  <c r="D26" i="307" s="1"/>
  <c r="AW5" i="203"/>
  <c r="C26" i="307" s="1"/>
  <c r="AV5" i="203"/>
  <c r="B26" i="307" s="1"/>
  <c r="AG35" i="202"/>
  <c r="BP5" i="202" s="1"/>
  <c r="V25" i="307" s="1"/>
  <c r="AE35" i="202"/>
  <c r="BO5" i="202" s="1"/>
  <c r="U25" i="307" s="1"/>
  <c r="AC35" i="202"/>
  <c r="AQ35" i="202" s="1"/>
  <c r="AA35" i="202"/>
  <c r="Z35" i="202"/>
  <c r="Y35" i="202"/>
  <c r="AQ34" i="202"/>
  <c r="AJ32" i="202"/>
  <c r="AI32" i="202"/>
  <c r="AH32" i="202"/>
  <c r="AH35" i="202" s="1"/>
  <c r="BQ5" i="202" s="1"/>
  <c r="W25" i="307" s="1"/>
  <c r="AG32" i="202"/>
  <c r="AF32" i="202"/>
  <c r="AE32" i="202"/>
  <c r="AD32" i="202"/>
  <c r="AC33" i="202" s="1"/>
  <c r="AC32" i="202"/>
  <c r="AB32" i="202"/>
  <c r="AA32" i="202"/>
  <c r="BX5" i="202" s="1"/>
  <c r="AD25" i="307" s="1"/>
  <c r="Z32" i="202"/>
  <c r="AY5" i="202" s="1"/>
  <c r="E25" i="307" s="1"/>
  <c r="Y32" i="202"/>
  <c r="AJ31" i="202"/>
  <c r="AI31" i="202"/>
  <c r="CG5" i="202" s="1"/>
  <c r="AM25" i="307" s="1"/>
  <c r="AH31" i="202"/>
  <c r="CF5" i="202" s="1"/>
  <c r="AL25" i="307" s="1"/>
  <c r="AG31" i="202"/>
  <c r="CE5" i="202" s="1"/>
  <c r="AK25" i="307" s="1"/>
  <c r="AF31" i="202"/>
  <c r="CD5" i="202" s="1"/>
  <c r="AJ25" i="307" s="1"/>
  <c r="AE31" i="202"/>
  <c r="AD31" i="202"/>
  <c r="AC31" i="202"/>
  <c r="AQ30" i="202"/>
  <c r="AQ29" i="202"/>
  <c r="AQ28" i="202"/>
  <c r="AQ27" i="202"/>
  <c r="AQ26" i="202"/>
  <c r="AQ25" i="202"/>
  <c r="AQ24" i="202"/>
  <c r="AQ23" i="202"/>
  <c r="AQ22" i="202"/>
  <c r="AQ21" i="202"/>
  <c r="AQ20" i="202"/>
  <c r="AQ19" i="202"/>
  <c r="AQ18" i="202"/>
  <c r="AQ17" i="202"/>
  <c r="AQ16" i="202"/>
  <c r="AQ15" i="202"/>
  <c r="AQ14" i="202"/>
  <c r="AQ13" i="202"/>
  <c r="AQ12" i="202"/>
  <c r="AQ11" i="202"/>
  <c r="CH5" i="202"/>
  <c r="AN25" i="307" s="1"/>
  <c r="CC5" i="202"/>
  <c r="AI25" i="307" s="1"/>
  <c r="CB5" i="202"/>
  <c r="AH25" i="307" s="1"/>
  <c r="CA5" i="202"/>
  <c r="AG25" i="307" s="1"/>
  <c r="BY5" i="202"/>
  <c r="AE25" i="307" s="1"/>
  <c r="BW5" i="202"/>
  <c r="AC25" i="307" s="1"/>
  <c r="BK5" i="202"/>
  <c r="Q25" i="307" s="1"/>
  <c r="BJ5" i="202"/>
  <c r="P25" i="307" s="1"/>
  <c r="BF5" i="202"/>
  <c r="L25" i="307" s="1"/>
  <c r="BE5" i="202"/>
  <c r="K25" i="307" s="1"/>
  <c r="BD5" i="202"/>
  <c r="J25" i="307" s="1"/>
  <c r="BB5" i="202"/>
  <c r="H25" i="307" s="1"/>
  <c r="AX5" i="202"/>
  <c r="D25" i="307" s="1"/>
  <c r="AW5" i="202"/>
  <c r="C25" i="307" s="1"/>
  <c r="AV5" i="202"/>
  <c r="B25" i="307" s="1"/>
  <c r="AR35" i="201"/>
  <c r="AS34" i="201"/>
  <c r="AJ32" i="201"/>
  <c r="BI5" i="201" s="1"/>
  <c r="O24" i="307" s="1"/>
  <c r="AI32" i="201"/>
  <c r="AH32" i="201"/>
  <c r="AH35" i="201" s="1"/>
  <c r="BQ5" i="201" s="1"/>
  <c r="W24" i="307" s="1"/>
  <c r="AG32" i="201"/>
  <c r="AF32" i="201"/>
  <c r="BE5" i="201" s="1"/>
  <c r="K24" i="307" s="1"/>
  <c r="AE32" i="201"/>
  <c r="AE35" i="201" s="1"/>
  <c r="AD32" i="201"/>
  <c r="AD35" i="201" s="1"/>
  <c r="BN5" i="201" s="1"/>
  <c r="T24" i="307" s="1"/>
  <c r="AC32" i="201"/>
  <c r="AC33" i="201" s="1"/>
  <c r="AB32" i="201"/>
  <c r="AA35" i="201" s="1"/>
  <c r="BL5" i="201" s="1"/>
  <c r="R24" i="307" s="1"/>
  <c r="AA32" i="201"/>
  <c r="Z32" i="201"/>
  <c r="Y32" i="201"/>
  <c r="AJ31" i="201"/>
  <c r="AI31" i="201"/>
  <c r="AH31" i="201"/>
  <c r="AG31" i="201"/>
  <c r="AF31" i="201"/>
  <c r="CD5" i="201" s="1"/>
  <c r="AJ24" i="307" s="1"/>
  <c r="AE31" i="201"/>
  <c r="CC5" i="201" s="1"/>
  <c r="AI24" i="307" s="1"/>
  <c r="AD31" i="201"/>
  <c r="CB5" i="201" s="1"/>
  <c r="AH24" i="307" s="1"/>
  <c r="AC31" i="201"/>
  <c r="CA5" i="201" s="1"/>
  <c r="AG24" i="307" s="1"/>
  <c r="AQ30" i="201"/>
  <c r="AQ29" i="201"/>
  <c r="AQ28" i="201"/>
  <c r="AQ27" i="201"/>
  <c r="AQ26" i="201"/>
  <c r="AQ25" i="201"/>
  <c r="AQ24" i="201"/>
  <c r="AQ23" i="201"/>
  <c r="AQ22" i="201"/>
  <c r="AQ21" i="201"/>
  <c r="AQ20" i="201"/>
  <c r="AQ19" i="201"/>
  <c r="AQ18" i="201"/>
  <c r="AQ17" i="201"/>
  <c r="AQ16" i="201"/>
  <c r="AQ15" i="201"/>
  <c r="AQ14" i="201"/>
  <c r="AQ13" i="201"/>
  <c r="AQ12" i="201"/>
  <c r="AQ11" i="201"/>
  <c r="CH5" i="201"/>
  <c r="AN24" i="307" s="1"/>
  <c r="CG5" i="201"/>
  <c r="AM24" i="307" s="1"/>
  <c r="CF5" i="201"/>
  <c r="AL24" i="307" s="1"/>
  <c r="CE5" i="201"/>
  <c r="AK24" i="307" s="1"/>
  <c r="BW5" i="201"/>
  <c r="AC24" i="307" s="1"/>
  <c r="BO5" i="201"/>
  <c r="U24" i="307" s="1"/>
  <c r="BH5" i="201"/>
  <c r="N24" i="307" s="1"/>
  <c r="BC5" i="201"/>
  <c r="I24" i="307" s="1"/>
  <c r="BB5" i="201"/>
  <c r="H24" i="307" s="1"/>
  <c r="BA5" i="201"/>
  <c r="G24" i="307" s="1"/>
  <c r="AZ5" i="201"/>
  <c r="F24" i="307" s="1"/>
  <c r="AW5" i="201"/>
  <c r="C24" i="307" s="1"/>
  <c r="AV5" i="201"/>
  <c r="B24" i="307" s="1"/>
  <c r="AI35" i="200"/>
  <c r="BR5" i="200" s="1"/>
  <c r="X23" i="307" s="1"/>
  <c r="AH35" i="200"/>
  <c r="BQ5" i="200" s="1"/>
  <c r="W23" i="307" s="1"/>
  <c r="AD35" i="200"/>
  <c r="BN5" i="200" s="1"/>
  <c r="T23" i="307" s="1"/>
  <c r="AS34" i="200"/>
  <c r="AG33" i="200"/>
  <c r="AJ32" i="200"/>
  <c r="BI5" i="200" s="1"/>
  <c r="O23" i="307" s="1"/>
  <c r="AI32" i="200"/>
  <c r="AH32" i="200"/>
  <c r="AG32" i="200"/>
  <c r="AF32" i="200"/>
  <c r="AE32" i="200"/>
  <c r="AD32" i="200"/>
  <c r="AC33" i="200" s="1"/>
  <c r="AC32" i="200"/>
  <c r="AC35" i="200" s="1"/>
  <c r="AC36" i="200" s="1"/>
  <c r="BT5" i="200" s="1"/>
  <c r="Z23" i="307" s="1"/>
  <c r="AB32" i="200"/>
  <c r="AA35" i="200" s="1"/>
  <c r="BL5" i="200" s="1"/>
  <c r="R23" i="307" s="1"/>
  <c r="AA32" i="200"/>
  <c r="Z32" i="200"/>
  <c r="Y32" i="200"/>
  <c r="AJ31" i="200"/>
  <c r="CH5" i="200" s="1"/>
  <c r="AN23" i="307" s="1"/>
  <c r="AI31" i="200"/>
  <c r="CG5" i="200" s="1"/>
  <c r="AM23" i="307" s="1"/>
  <c r="AH31" i="200"/>
  <c r="CF5" i="200" s="1"/>
  <c r="AL23" i="307" s="1"/>
  <c r="AG31" i="200"/>
  <c r="AF31" i="200"/>
  <c r="AE31" i="200"/>
  <c r="AD31" i="200"/>
  <c r="AC31" i="200"/>
  <c r="CA5" i="200" s="1"/>
  <c r="AG23" i="307" s="1"/>
  <c r="AQ30" i="200"/>
  <c r="AQ29" i="200"/>
  <c r="AQ28" i="200"/>
  <c r="AQ27" i="200"/>
  <c r="AQ26" i="200"/>
  <c r="AQ25" i="200"/>
  <c r="AQ24" i="200"/>
  <c r="AQ23" i="200"/>
  <c r="AQ22" i="200"/>
  <c r="AQ21" i="200"/>
  <c r="AQ20" i="200"/>
  <c r="AQ19" i="200"/>
  <c r="AQ18" i="200"/>
  <c r="AQ17" i="200"/>
  <c r="AQ16" i="200"/>
  <c r="AQ15" i="200"/>
  <c r="AQ14" i="200"/>
  <c r="AQ13" i="200"/>
  <c r="AQ12" i="200"/>
  <c r="AQ11" i="200"/>
  <c r="CE5" i="200"/>
  <c r="AK23" i="307" s="1"/>
  <c r="CD5" i="200"/>
  <c r="AJ23" i="307" s="1"/>
  <c r="CC5" i="200"/>
  <c r="AI23" i="307" s="1"/>
  <c r="CB5" i="200"/>
  <c r="AH23" i="307" s="1"/>
  <c r="BX5" i="200"/>
  <c r="AD23" i="307" s="1"/>
  <c r="BM5" i="200"/>
  <c r="S23" i="307" s="1"/>
  <c r="BH5" i="200"/>
  <c r="N23" i="307" s="1"/>
  <c r="BG5" i="200"/>
  <c r="M23" i="307" s="1"/>
  <c r="BD5" i="200"/>
  <c r="J23" i="307" s="1"/>
  <c r="BC5" i="200"/>
  <c r="I23" i="307" s="1"/>
  <c r="AZ5" i="200"/>
  <c r="F23" i="307" s="1"/>
  <c r="AY5" i="200"/>
  <c r="E23" i="307" s="1"/>
  <c r="AW5" i="200"/>
  <c r="C23" i="307" s="1"/>
  <c r="AV5" i="200"/>
  <c r="B23" i="307" s="1"/>
  <c r="AD35" i="199"/>
  <c r="BN5" i="199" s="1"/>
  <c r="T22" i="307" s="1"/>
  <c r="Z35" i="199"/>
  <c r="BK5" i="199" s="1"/>
  <c r="Q22" i="307" s="1"/>
  <c r="Y35" i="199"/>
  <c r="BJ5" i="199" s="1"/>
  <c r="P22" i="307" s="1"/>
  <c r="Y33" i="199"/>
  <c r="AJ32" i="199"/>
  <c r="AI35" i="199" s="1"/>
  <c r="BR5" i="199" s="1"/>
  <c r="X22" i="307" s="1"/>
  <c r="AI32" i="199"/>
  <c r="AH32" i="199"/>
  <c r="AG32" i="199"/>
  <c r="AG35" i="199" s="1"/>
  <c r="AF32" i="199"/>
  <c r="AE32" i="199"/>
  <c r="AE35" i="199" s="1"/>
  <c r="BO5" i="199" s="1"/>
  <c r="U22" i="307" s="1"/>
  <c r="AD32" i="199"/>
  <c r="AC32" i="199"/>
  <c r="AB32" i="199"/>
  <c r="AA32" i="199"/>
  <c r="AA35" i="199" s="1"/>
  <c r="BL5" i="199" s="1"/>
  <c r="R22" i="307" s="1"/>
  <c r="Z32" i="199"/>
  <c r="AY5" i="199" s="1"/>
  <c r="E22" i="307" s="1"/>
  <c r="Y32" i="199"/>
  <c r="AJ31" i="199"/>
  <c r="AI31" i="199"/>
  <c r="AH31" i="199"/>
  <c r="AG31" i="199"/>
  <c r="CE5" i="199" s="1"/>
  <c r="AK22" i="307" s="1"/>
  <c r="AF31" i="199"/>
  <c r="CD5" i="199" s="1"/>
  <c r="AJ22" i="307" s="1"/>
  <c r="AE31" i="199"/>
  <c r="CC5" i="199" s="1"/>
  <c r="AI22" i="307" s="1"/>
  <c r="AD31" i="199"/>
  <c r="CB5" i="199" s="1"/>
  <c r="AH22" i="307" s="1"/>
  <c r="AC31" i="199"/>
  <c r="AQ30" i="199"/>
  <c r="AQ29" i="199"/>
  <c r="AQ28" i="199"/>
  <c r="AQ27" i="199"/>
  <c r="AQ26" i="199"/>
  <c r="AQ25" i="199"/>
  <c r="AQ24" i="199"/>
  <c r="AQ23" i="199"/>
  <c r="AQ22" i="199"/>
  <c r="AQ21" i="199"/>
  <c r="AQ20" i="199"/>
  <c r="AQ19" i="199"/>
  <c r="AQ18" i="199"/>
  <c r="AQ17" i="199"/>
  <c r="AQ16" i="199"/>
  <c r="AQ15" i="199"/>
  <c r="AQ14" i="199"/>
  <c r="AQ13" i="199"/>
  <c r="AQ12" i="199"/>
  <c r="AQ11" i="199"/>
  <c r="CH5" i="199"/>
  <c r="AN22" i="307" s="1"/>
  <c r="CG5" i="199"/>
  <c r="AM22" i="307" s="1"/>
  <c r="CF5" i="199"/>
  <c r="AL22" i="307" s="1"/>
  <c r="CA5" i="199"/>
  <c r="AG22" i="307" s="1"/>
  <c r="BZ5" i="199"/>
  <c r="AF22" i="307" s="1"/>
  <c r="BX5" i="199"/>
  <c r="AD22" i="307" s="1"/>
  <c r="BW5" i="199"/>
  <c r="AC22" i="307" s="1"/>
  <c r="BP5" i="199"/>
  <c r="V22" i="307" s="1"/>
  <c r="BH5" i="199"/>
  <c r="N22" i="307" s="1"/>
  <c r="BE5" i="199"/>
  <c r="K22" i="307" s="1"/>
  <c r="BD5" i="199"/>
  <c r="J22" i="307" s="1"/>
  <c r="BC5" i="199"/>
  <c r="I22" i="307" s="1"/>
  <c r="BA5" i="199"/>
  <c r="G22" i="307" s="1"/>
  <c r="AZ5" i="199"/>
  <c r="F22" i="307" s="1"/>
  <c r="AW5" i="199"/>
  <c r="C22" i="307" s="1"/>
  <c r="AV5" i="199"/>
  <c r="B22" i="307" s="1"/>
  <c r="AI35" i="198"/>
  <c r="BR5" i="198" s="1"/>
  <c r="X21" i="307" s="1"/>
  <c r="AH35" i="198"/>
  <c r="BQ5" i="198" s="1"/>
  <c r="W21" i="307" s="1"/>
  <c r="Z35" i="198"/>
  <c r="BK5" i="198" s="1"/>
  <c r="Q21" i="307" s="1"/>
  <c r="AJ32" i="198"/>
  <c r="AI32" i="198"/>
  <c r="AH32" i="198"/>
  <c r="AG32" i="198"/>
  <c r="AF32" i="198"/>
  <c r="AE35" i="198" s="1"/>
  <c r="BO5" i="198" s="1"/>
  <c r="U21" i="307" s="1"/>
  <c r="AE32" i="198"/>
  <c r="BD5" i="198" s="1"/>
  <c r="J21" i="307" s="1"/>
  <c r="AD32" i="198"/>
  <c r="AD35" i="198" s="1"/>
  <c r="BN5" i="198" s="1"/>
  <c r="T21" i="307" s="1"/>
  <c r="AC32" i="198"/>
  <c r="AC35" i="198" s="1"/>
  <c r="AB32" i="198"/>
  <c r="AA32" i="198"/>
  <c r="AA35" i="198" s="1"/>
  <c r="BL5" i="198" s="1"/>
  <c r="R21" i="307" s="1"/>
  <c r="Z32" i="198"/>
  <c r="Y32" i="198"/>
  <c r="AJ31" i="198"/>
  <c r="CH5" i="198" s="1"/>
  <c r="AN21" i="307" s="1"/>
  <c r="AI31" i="198"/>
  <c r="AH31" i="198"/>
  <c r="AG31" i="198"/>
  <c r="AF31" i="198"/>
  <c r="AE31" i="198"/>
  <c r="AD31" i="198"/>
  <c r="CB5" i="198" s="1"/>
  <c r="AH21" i="307" s="1"/>
  <c r="AC31" i="198"/>
  <c r="CA5" i="198" s="1"/>
  <c r="AG21" i="307" s="1"/>
  <c r="AQ30" i="198"/>
  <c r="AQ29" i="198"/>
  <c r="AQ28" i="198"/>
  <c r="AQ27" i="198"/>
  <c r="AQ26" i="198"/>
  <c r="AQ25" i="198"/>
  <c r="AQ24" i="198"/>
  <c r="AQ23" i="198"/>
  <c r="AQ22" i="198"/>
  <c r="AQ21" i="198"/>
  <c r="AQ20" i="198"/>
  <c r="AQ19" i="198"/>
  <c r="AQ18" i="198"/>
  <c r="AQ17" i="198"/>
  <c r="AQ16" i="198"/>
  <c r="AQ15" i="198"/>
  <c r="AQ14" i="198"/>
  <c r="AQ13" i="198"/>
  <c r="AQ12" i="198"/>
  <c r="AQ11" i="198"/>
  <c r="CG5" i="198"/>
  <c r="AM21" i="307" s="1"/>
  <c r="CF5" i="198"/>
  <c r="AL21" i="307" s="1"/>
  <c r="CE5" i="198"/>
  <c r="AK21" i="307" s="1"/>
  <c r="CD5" i="198"/>
  <c r="AJ21" i="307" s="1"/>
  <c r="CC5" i="198"/>
  <c r="AI21" i="307" s="1"/>
  <c r="BX5" i="198"/>
  <c r="AD21" i="307" s="1"/>
  <c r="BM5" i="198"/>
  <c r="S21" i="307" s="1"/>
  <c r="BI5" i="198"/>
  <c r="O21" i="307" s="1"/>
  <c r="BH5" i="198"/>
  <c r="N21" i="307" s="1"/>
  <c r="BG5" i="198"/>
  <c r="M21" i="307" s="1"/>
  <c r="BE5" i="198"/>
  <c r="K21" i="307" s="1"/>
  <c r="BB5" i="198"/>
  <c r="H21" i="307" s="1"/>
  <c r="BA5" i="198"/>
  <c r="G21" i="307" s="1"/>
  <c r="AZ5" i="198"/>
  <c r="F21" i="307" s="1"/>
  <c r="AY5" i="198"/>
  <c r="E21" i="307" s="1"/>
  <c r="AW5" i="198"/>
  <c r="C21" i="307" s="1"/>
  <c r="AV5" i="198"/>
  <c r="B21" i="307" s="1"/>
  <c r="AC36" i="197"/>
  <c r="AH35" i="197"/>
  <c r="BQ5" i="197" s="1"/>
  <c r="W20" i="307" s="1"/>
  <c r="AG35" i="197"/>
  <c r="BP5" i="197" s="1"/>
  <c r="V20" i="307" s="1"/>
  <c r="AD35" i="197"/>
  <c r="AC35" i="197"/>
  <c r="BM5" i="197" s="1"/>
  <c r="S20" i="307" s="1"/>
  <c r="Z35" i="197"/>
  <c r="AQ34" i="197"/>
  <c r="AJ32" i="197"/>
  <c r="AI32" i="197"/>
  <c r="AI35" i="197" s="1"/>
  <c r="AG36" i="197" s="1"/>
  <c r="BU5" i="197" s="1"/>
  <c r="AA20" i="307" s="1"/>
  <c r="AH32" i="197"/>
  <c r="AG32" i="197"/>
  <c r="AF32" i="197"/>
  <c r="AE32" i="197"/>
  <c r="AE35" i="197" s="1"/>
  <c r="BO5" i="197" s="1"/>
  <c r="U20" i="307" s="1"/>
  <c r="AD32" i="197"/>
  <c r="BC5" i="197" s="1"/>
  <c r="I20" i="307" s="1"/>
  <c r="AC32" i="197"/>
  <c r="AB32" i="197"/>
  <c r="AA32" i="197"/>
  <c r="BX5" i="197" s="1"/>
  <c r="AD20" i="307" s="1"/>
  <c r="Z32" i="197"/>
  <c r="Y32" i="197"/>
  <c r="AQ35" i="197" s="1"/>
  <c r="AJ31" i="197"/>
  <c r="AI31" i="197"/>
  <c r="CG5" i="197" s="1"/>
  <c r="AM20" i="307" s="1"/>
  <c r="AH31" i="197"/>
  <c r="CF5" i="197" s="1"/>
  <c r="AL20" i="307" s="1"/>
  <c r="AG31" i="197"/>
  <c r="CE5" i="197" s="1"/>
  <c r="AK20" i="307" s="1"/>
  <c r="AF31" i="197"/>
  <c r="AE31" i="197"/>
  <c r="AD31" i="197"/>
  <c r="AC31" i="197"/>
  <c r="AQ30" i="197"/>
  <c r="AQ29" i="197"/>
  <c r="AQ28" i="197"/>
  <c r="AQ27" i="197"/>
  <c r="AQ26" i="197"/>
  <c r="AQ25" i="197"/>
  <c r="AQ24" i="197"/>
  <c r="AQ23" i="197"/>
  <c r="AQ22" i="197"/>
  <c r="AQ21" i="197"/>
  <c r="AQ20" i="197"/>
  <c r="AQ19" i="197"/>
  <c r="AQ18" i="197"/>
  <c r="AQ17" i="197"/>
  <c r="AQ16" i="197"/>
  <c r="AQ15" i="197"/>
  <c r="AQ14" i="197"/>
  <c r="AQ13" i="197"/>
  <c r="AQ12" i="197"/>
  <c r="AQ11" i="197"/>
  <c r="CH5" i="197"/>
  <c r="AN20" i="307" s="1"/>
  <c r="CD5" i="197"/>
  <c r="AJ20" i="307" s="1"/>
  <c r="CC5" i="197"/>
  <c r="AI20" i="307" s="1"/>
  <c r="CB5" i="197"/>
  <c r="AH20" i="307" s="1"/>
  <c r="CA5" i="197"/>
  <c r="AG20" i="307" s="1"/>
  <c r="BW5" i="197"/>
  <c r="AC20" i="307" s="1"/>
  <c r="BT5" i="197"/>
  <c r="Z20" i="307" s="1"/>
  <c r="BK5" i="197"/>
  <c r="Q20" i="307" s="1"/>
  <c r="BG5" i="197"/>
  <c r="M20" i="307" s="1"/>
  <c r="BF5" i="197"/>
  <c r="L20" i="307" s="1"/>
  <c r="BE5" i="197"/>
  <c r="K20" i="307" s="1"/>
  <c r="BD5" i="197"/>
  <c r="J20" i="307" s="1"/>
  <c r="BB5" i="197"/>
  <c r="H20" i="307" s="1"/>
  <c r="AY5" i="197"/>
  <c r="E20" i="307" s="1"/>
  <c r="AX5" i="197"/>
  <c r="D20" i="307" s="1"/>
  <c r="AW5" i="197"/>
  <c r="C20" i="307" s="1"/>
  <c r="AV5" i="197"/>
  <c r="B20" i="307" s="1"/>
  <c r="AH35" i="196"/>
  <c r="Z35" i="196"/>
  <c r="BK5" i="196" s="1"/>
  <c r="Q19" i="307" s="1"/>
  <c r="AJ32" i="196"/>
  <c r="AI32" i="196"/>
  <c r="AI35" i="196" s="1"/>
  <c r="BR5" i="196" s="1"/>
  <c r="X19" i="307" s="1"/>
  <c r="AH32" i="196"/>
  <c r="AG32" i="196"/>
  <c r="AF32" i="196"/>
  <c r="BE5" i="196" s="1"/>
  <c r="K19" i="307" s="1"/>
  <c r="AE32" i="196"/>
  <c r="AE35" i="196" s="1"/>
  <c r="AD32" i="196"/>
  <c r="AD35" i="196" s="1"/>
  <c r="BN5" i="196" s="1"/>
  <c r="T19" i="307" s="1"/>
  <c r="AC32" i="196"/>
  <c r="AC33" i="196" s="1"/>
  <c r="AB32" i="196"/>
  <c r="BA5" i="196" s="1"/>
  <c r="G19" i="307" s="1"/>
  <c r="AA32" i="196"/>
  <c r="Z32" i="196"/>
  <c r="Y32" i="196"/>
  <c r="BW5" i="196" s="1"/>
  <c r="AC19" i="307" s="1"/>
  <c r="AJ31" i="196"/>
  <c r="AI31" i="196"/>
  <c r="AH31" i="196"/>
  <c r="AG31" i="196"/>
  <c r="AF31" i="196"/>
  <c r="CD5" i="196" s="1"/>
  <c r="AJ19" i="307" s="1"/>
  <c r="AE31" i="196"/>
  <c r="CC5" i="196" s="1"/>
  <c r="AI19" i="307" s="1"/>
  <c r="AD31" i="196"/>
  <c r="CB5" i="196" s="1"/>
  <c r="AH19" i="307" s="1"/>
  <c r="AC31" i="196"/>
  <c r="CA5" i="196" s="1"/>
  <c r="AG19" i="307" s="1"/>
  <c r="AQ30" i="196"/>
  <c r="AQ29" i="196"/>
  <c r="AQ28" i="196"/>
  <c r="AQ27" i="196"/>
  <c r="AQ26" i="196"/>
  <c r="AQ25" i="196"/>
  <c r="AQ24" i="196"/>
  <c r="AQ23" i="196"/>
  <c r="AQ22" i="196"/>
  <c r="AQ21" i="196"/>
  <c r="AQ20" i="196"/>
  <c r="AQ19" i="196"/>
  <c r="AQ18" i="196"/>
  <c r="AQ17" i="196"/>
  <c r="AQ16" i="196"/>
  <c r="AQ15" i="196"/>
  <c r="AQ14" i="196"/>
  <c r="AQ13" i="196"/>
  <c r="AQ12" i="196"/>
  <c r="AQ11" i="196"/>
  <c r="CH5" i="196"/>
  <c r="AN19" i="307" s="1"/>
  <c r="CG5" i="196"/>
  <c r="AM19" i="307" s="1"/>
  <c r="CF5" i="196"/>
  <c r="AL19" i="307" s="1"/>
  <c r="CE5" i="196"/>
  <c r="AK19" i="307" s="1"/>
  <c r="BQ5" i="196"/>
  <c r="W19" i="307" s="1"/>
  <c r="BO5" i="196"/>
  <c r="U19" i="307" s="1"/>
  <c r="BI5" i="196"/>
  <c r="O19" i="307" s="1"/>
  <c r="BH5" i="196"/>
  <c r="N19" i="307" s="1"/>
  <c r="BG5" i="196"/>
  <c r="M19" i="307" s="1"/>
  <c r="BD5" i="196"/>
  <c r="J19" i="307" s="1"/>
  <c r="BC5" i="196"/>
  <c r="I19" i="307" s="1"/>
  <c r="BB5" i="196"/>
  <c r="H19" i="307" s="1"/>
  <c r="AY5" i="196"/>
  <c r="E19" i="307" s="1"/>
  <c r="AW5" i="196"/>
  <c r="C19" i="307" s="1"/>
  <c r="AV5" i="196"/>
  <c r="B19" i="307" s="1"/>
  <c r="AI35" i="195"/>
  <c r="BR5" i="195" s="1"/>
  <c r="X18" i="307" s="1"/>
  <c r="AH35" i="195"/>
  <c r="BQ5" i="195" s="1"/>
  <c r="W18" i="307" s="1"/>
  <c r="AE35" i="195"/>
  <c r="BO5" i="195" s="1"/>
  <c r="U18" i="307" s="1"/>
  <c r="AS34" i="195"/>
  <c r="AG33" i="195"/>
  <c r="AJ32" i="195"/>
  <c r="AI32" i="195"/>
  <c r="AH32" i="195"/>
  <c r="AG32" i="195"/>
  <c r="AG35" i="195" s="1"/>
  <c r="AF32" i="195"/>
  <c r="AE32" i="195"/>
  <c r="AD32" i="195"/>
  <c r="AC33" i="195" s="1"/>
  <c r="AC32" i="195"/>
  <c r="AC35" i="195" s="1"/>
  <c r="AB32" i="195"/>
  <c r="AA32" i="195"/>
  <c r="AA35" i="195" s="1"/>
  <c r="Z32" i="195"/>
  <c r="BX5" i="195" s="1"/>
  <c r="AD18" i="307" s="1"/>
  <c r="Y32" i="195"/>
  <c r="AQ34" i="195" s="1"/>
  <c r="AJ31" i="195"/>
  <c r="CH5" i="195" s="1"/>
  <c r="AN18" i="307" s="1"/>
  <c r="AI31" i="195"/>
  <c r="CG5" i="195" s="1"/>
  <c r="AM18" i="307" s="1"/>
  <c r="AH31" i="195"/>
  <c r="CF5" i="195" s="1"/>
  <c r="AL18" i="307" s="1"/>
  <c r="AG31" i="195"/>
  <c r="AF31" i="195"/>
  <c r="AE31" i="195"/>
  <c r="AD31" i="195"/>
  <c r="CB5" i="195" s="1"/>
  <c r="AH18" i="307" s="1"/>
  <c r="AC31" i="195"/>
  <c r="CA5" i="195" s="1"/>
  <c r="AG18" i="307" s="1"/>
  <c r="AQ30" i="195"/>
  <c r="AQ29" i="195"/>
  <c r="AQ28" i="195"/>
  <c r="AQ27" i="195"/>
  <c r="AQ26" i="195"/>
  <c r="AQ25" i="195"/>
  <c r="AQ24" i="195"/>
  <c r="AQ23" i="195"/>
  <c r="AQ22" i="195"/>
  <c r="AQ21" i="195"/>
  <c r="AQ20" i="195"/>
  <c r="AQ19" i="195"/>
  <c r="AQ18" i="195"/>
  <c r="AQ17" i="195"/>
  <c r="AQ16" i="195"/>
  <c r="AQ15" i="195"/>
  <c r="AQ14" i="195"/>
  <c r="AQ13" i="195"/>
  <c r="AQ12" i="195"/>
  <c r="AQ11" i="195"/>
  <c r="CE5" i="195"/>
  <c r="AK18" i="307" s="1"/>
  <c r="CD5" i="195"/>
  <c r="AJ18" i="307" s="1"/>
  <c r="CC5" i="195"/>
  <c r="AI18" i="307" s="1"/>
  <c r="BW5" i="195"/>
  <c r="AC18" i="307" s="1"/>
  <c r="BL5" i="195"/>
  <c r="R18" i="307" s="1"/>
  <c r="BI5" i="195"/>
  <c r="O18" i="307" s="1"/>
  <c r="BH5" i="195"/>
  <c r="N18" i="307" s="1"/>
  <c r="BG5" i="195"/>
  <c r="M18" i="307" s="1"/>
  <c r="BF5" i="195"/>
  <c r="L18" i="307" s="1"/>
  <c r="BE5" i="195"/>
  <c r="K18" i="307" s="1"/>
  <c r="BD5" i="195"/>
  <c r="J18" i="307" s="1"/>
  <c r="BB5" i="195"/>
  <c r="H18" i="307" s="1"/>
  <c r="BA5" i="195"/>
  <c r="AZ5" i="195"/>
  <c r="F18" i="307" s="1"/>
  <c r="AX5" i="195"/>
  <c r="D18" i="307" s="1"/>
  <c r="AW5" i="195"/>
  <c r="C18" i="307" s="1"/>
  <c r="AV5" i="195"/>
  <c r="B18" i="307" s="1"/>
  <c r="AG35" i="194"/>
  <c r="BP5" i="194" s="1"/>
  <c r="V17" i="307" s="1"/>
  <c r="AD35" i="194"/>
  <c r="AA35" i="194"/>
  <c r="BL5" i="194" s="1"/>
  <c r="R17" i="307" s="1"/>
  <c r="Z35" i="194"/>
  <c r="Y36" i="194" s="1"/>
  <c r="Y35" i="194"/>
  <c r="AQ34" i="194"/>
  <c r="AJ32" i="194"/>
  <c r="AI32" i="194"/>
  <c r="AH32" i="194"/>
  <c r="AH35" i="194" s="1"/>
  <c r="BQ5" i="194" s="1"/>
  <c r="W17" i="307" s="1"/>
  <c r="AG32" i="194"/>
  <c r="AF32" i="194"/>
  <c r="BE5" i="194" s="1"/>
  <c r="K17" i="307" s="1"/>
  <c r="AE32" i="194"/>
  <c r="AD32" i="194"/>
  <c r="AC32" i="194"/>
  <c r="AC33" i="194" s="1"/>
  <c r="AB32" i="194"/>
  <c r="BA5" i="194" s="1"/>
  <c r="G17" i="307" s="1"/>
  <c r="AA32" i="194"/>
  <c r="Z32" i="194"/>
  <c r="AY5" i="194" s="1"/>
  <c r="E17" i="307" s="1"/>
  <c r="Y32" i="194"/>
  <c r="AJ31" i="194"/>
  <c r="CH5" i="194" s="1"/>
  <c r="AN17" i="307" s="1"/>
  <c r="AI31" i="194"/>
  <c r="AH31" i="194"/>
  <c r="CF5" i="194" s="1"/>
  <c r="AL17" i="307" s="1"/>
  <c r="AG31" i="194"/>
  <c r="CE5" i="194" s="1"/>
  <c r="AK17" i="307" s="1"/>
  <c r="AF31" i="194"/>
  <c r="AE31" i="194"/>
  <c r="CC5" i="194" s="1"/>
  <c r="AI17" i="307" s="1"/>
  <c r="AD31" i="194"/>
  <c r="AC31" i="194"/>
  <c r="AQ30" i="194"/>
  <c r="AQ29" i="194"/>
  <c r="AQ28" i="194"/>
  <c r="AQ27" i="194"/>
  <c r="AQ26" i="194"/>
  <c r="AQ25" i="194"/>
  <c r="AQ24" i="194"/>
  <c r="AQ23" i="194"/>
  <c r="AQ22" i="194"/>
  <c r="AQ21" i="194"/>
  <c r="AQ20" i="194"/>
  <c r="AQ19" i="194"/>
  <c r="AQ18" i="194"/>
  <c r="AQ17" i="194"/>
  <c r="AQ16" i="194"/>
  <c r="AQ15" i="194"/>
  <c r="AQ14" i="194"/>
  <c r="AQ13" i="194"/>
  <c r="AQ12" i="194"/>
  <c r="AQ11" i="194"/>
  <c r="CG5" i="194"/>
  <c r="AM17" i="307" s="1"/>
  <c r="CD5" i="194"/>
  <c r="AJ17" i="307" s="1"/>
  <c r="CB5" i="194"/>
  <c r="AH17" i="307" s="1"/>
  <c r="CA5" i="194"/>
  <c r="AG17" i="307" s="1"/>
  <c r="BW5" i="194"/>
  <c r="AC17" i="307" s="1"/>
  <c r="BN5" i="194"/>
  <c r="T17" i="307" s="1"/>
  <c r="BK5" i="194"/>
  <c r="Q17" i="307" s="1"/>
  <c r="BJ5" i="194"/>
  <c r="P17" i="307" s="1"/>
  <c r="BI5" i="194"/>
  <c r="O17" i="307" s="1"/>
  <c r="BG5" i="194"/>
  <c r="M17" i="307" s="1"/>
  <c r="BF5" i="194"/>
  <c r="L17" i="307" s="1"/>
  <c r="BC5" i="194"/>
  <c r="I17" i="307" s="1"/>
  <c r="BB5" i="194"/>
  <c r="H17" i="307" s="1"/>
  <c r="AX5" i="194"/>
  <c r="D17" i="307" s="1"/>
  <c r="AW5" i="194"/>
  <c r="C17" i="307" s="1"/>
  <c r="AV5" i="194"/>
  <c r="B17" i="307" s="1"/>
  <c r="AI35" i="193"/>
  <c r="BR5" i="193" s="1"/>
  <c r="X16" i="307" s="1"/>
  <c r="AA35" i="193"/>
  <c r="BL5" i="193" s="1"/>
  <c r="R16" i="307" s="1"/>
  <c r="Z35" i="193"/>
  <c r="BK5" i="193" s="1"/>
  <c r="Q16" i="307" s="1"/>
  <c r="AS34" i="193"/>
  <c r="AS35" i="193" s="1"/>
  <c r="AJ32" i="193"/>
  <c r="BI5" i="193" s="1"/>
  <c r="O16" i="307" s="1"/>
  <c r="AI32" i="193"/>
  <c r="AH32" i="193"/>
  <c r="AH35" i="193" s="1"/>
  <c r="BQ5" i="193" s="1"/>
  <c r="W16" i="307" s="1"/>
  <c r="AG32" i="193"/>
  <c r="AF32" i="193"/>
  <c r="AE32" i="193"/>
  <c r="AE35" i="193" s="1"/>
  <c r="AD32" i="193"/>
  <c r="AD35" i="193" s="1"/>
  <c r="BN5" i="193" s="1"/>
  <c r="T16" i="307" s="1"/>
  <c r="AC32" i="193"/>
  <c r="AC33" i="193" s="1"/>
  <c r="AB32" i="193"/>
  <c r="BA5" i="193" s="1"/>
  <c r="G16" i="307" s="1"/>
  <c r="AA32" i="193"/>
  <c r="Z32" i="193"/>
  <c r="AR35" i="193" s="1"/>
  <c r="Y32" i="193"/>
  <c r="AJ31" i="193"/>
  <c r="AI31" i="193"/>
  <c r="AH31" i="193"/>
  <c r="AG31" i="193"/>
  <c r="AF31" i="193"/>
  <c r="CD5" i="193" s="1"/>
  <c r="AJ16" i="307" s="1"/>
  <c r="AE31" i="193"/>
  <c r="AD31" i="193"/>
  <c r="CB5" i="193" s="1"/>
  <c r="AH16" i="307" s="1"/>
  <c r="AC31" i="193"/>
  <c r="CA5" i="193" s="1"/>
  <c r="AG16" i="307" s="1"/>
  <c r="AQ30" i="193"/>
  <c r="AQ29" i="193"/>
  <c r="AQ28" i="193"/>
  <c r="AQ27" i="193"/>
  <c r="AQ26" i="193"/>
  <c r="AQ25" i="193"/>
  <c r="AQ24" i="193"/>
  <c r="AQ23" i="193"/>
  <c r="AQ22" i="193"/>
  <c r="AQ21" i="193"/>
  <c r="AQ20" i="193"/>
  <c r="AQ19" i="193"/>
  <c r="AQ18" i="193"/>
  <c r="AQ17" i="193"/>
  <c r="AQ16" i="193"/>
  <c r="AQ15" i="193"/>
  <c r="AQ14" i="193"/>
  <c r="AQ13" i="193"/>
  <c r="AQ12" i="193"/>
  <c r="AQ11" i="193"/>
  <c r="CH5" i="193"/>
  <c r="AN16" i="307" s="1"/>
  <c r="CG5" i="193"/>
  <c r="AM16" i="307" s="1"/>
  <c r="CF5" i="193"/>
  <c r="AL16" i="307" s="1"/>
  <c r="CE5" i="193"/>
  <c r="AK16" i="307" s="1"/>
  <c r="CC5" i="193"/>
  <c r="AI16" i="307" s="1"/>
  <c r="BW5" i="193"/>
  <c r="AC16" i="307" s="1"/>
  <c r="BO5" i="193"/>
  <c r="U16" i="307" s="1"/>
  <c r="BH5" i="193"/>
  <c r="N16" i="307" s="1"/>
  <c r="BE5" i="193"/>
  <c r="K16" i="307" s="1"/>
  <c r="BD5" i="193"/>
  <c r="J16" i="307" s="1"/>
  <c r="BC5" i="193"/>
  <c r="I16" i="307" s="1"/>
  <c r="BB5" i="193"/>
  <c r="H16" i="307" s="1"/>
  <c r="AZ5" i="193"/>
  <c r="F16" i="307" s="1"/>
  <c r="AY5" i="193"/>
  <c r="E16" i="307" s="1"/>
  <c r="AW5" i="193"/>
  <c r="C16" i="307" s="1"/>
  <c r="AV5" i="193"/>
  <c r="B16" i="307" s="1"/>
  <c r="AE35" i="192"/>
  <c r="BO5" i="192" s="1"/>
  <c r="U15" i="307" s="1"/>
  <c r="AD35" i="192"/>
  <c r="BN5" i="192" s="1"/>
  <c r="T15" i="307" s="1"/>
  <c r="Z35" i="192"/>
  <c r="BK5" i="192" s="1"/>
  <c r="Q15" i="307" s="1"/>
  <c r="AJ32" i="192"/>
  <c r="BI5" i="192" s="1"/>
  <c r="O15" i="307" s="1"/>
  <c r="AI32" i="192"/>
  <c r="AI35" i="192" s="1"/>
  <c r="BR5" i="192" s="1"/>
  <c r="X15" i="307" s="1"/>
  <c r="AH32" i="192"/>
  <c r="AH35" i="192" s="1"/>
  <c r="BQ5" i="192" s="1"/>
  <c r="W15" i="307" s="1"/>
  <c r="AG32" i="192"/>
  <c r="AG35" i="192" s="1"/>
  <c r="AF32" i="192"/>
  <c r="AE32" i="192"/>
  <c r="BD5" i="192" s="1"/>
  <c r="J15" i="307" s="1"/>
  <c r="AD32" i="192"/>
  <c r="BC5" i="192" s="1"/>
  <c r="I15" i="307" s="1"/>
  <c r="AC32" i="192"/>
  <c r="AC35" i="192" s="1"/>
  <c r="AB32" i="192"/>
  <c r="BA5" i="192" s="1"/>
  <c r="G15" i="307" s="1"/>
  <c r="AA32" i="192"/>
  <c r="BX5" i="192" s="1"/>
  <c r="AD15" i="307" s="1"/>
  <c r="Z32" i="192"/>
  <c r="Y32" i="192"/>
  <c r="Y35" i="192" s="1"/>
  <c r="BJ5" i="192" s="1"/>
  <c r="P15" i="307" s="1"/>
  <c r="AJ31" i="192"/>
  <c r="AI31" i="192"/>
  <c r="CG5" i="192" s="1"/>
  <c r="AM15" i="307" s="1"/>
  <c r="AH31" i="192"/>
  <c r="CF5" i="192" s="1"/>
  <c r="AL15" i="307" s="1"/>
  <c r="AG31" i="192"/>
  <c r="AF31" i="192"/>
  <c r="CD5" i="192" s="1"/>
  <c r="AJ15" i="307" s="1"/>
  <c r="AE31" i="192"/>
  <c r="AD31" i="192"/>
  <c r="AC31" i="192"/>
  <c r="CA5" i="192" s="1"/>
  <c r="AG15" i="307" s="1"/>
  <c r="AQ30" i="192"/>
  <c r="AQ29" i="192"/>
  <c r="AQ28" i="192"/>
  <c r="AQ27" i="192"/>
  <c r="AQ26" i="192"/>
  <c r="AQ25" i="192"/>
  <c r="AQ24" i="192"/>
  <c r="AQ23" i="192"/>
  <c r="AQ22" i="192"/>
  <c r="AQ21" i="192"/>
  <c r="AQ20" i="192"/>
  <c r="AQ19" i="192"/>
  <c r="AQ18" i="192"/>
  <c r="AQ17" i="192"/>
  <c r="AQ16" i="192"/>
  <c r="AQ15" i="192"/>
  <c r="AQ14" i="192"/>
  <c r="AQ13" i="192"/>
  <c r="AQ12" i="192"/>
  <c r="AQ11" i="192"/>
  <c r="CH5" i="192"/>
  <c r="AN15" i="307" s="1"/>
  <c r="CE5" i="192"/>
  <c r="AK15" i="307" s="1"/>
  <c r="CC5" i="192"/>
  <c r="AI15" i="307" s="1"/>
  <c r="CB5" i="192"/>
  <c r="AH15" i="307" s="1"/>
  <c r="BY5" i="192"/>
  <c r="AE15" i="307" s="1"/>
  <c r="BW5" i="192"/>
  <c r="AC15" i="307" s="1"/>
  <c r="BM5" i="192"/>
  <c r="S15" i="307" s="1"/>
  <c r="BG5" i="192"/>
  <c r="M15" i="307" s="1"/>
  <c r="BE5" i="192"/>
  <c r="K15" i="307" s="1"/>
  <c r="BB5" i="192"/>
  <c r="H15" i="307" s="1"/>
  <c r="AY5" i="192"/>
  <c r="E15" i="307" s="1"/>
  <c r="AW5" i="192"/>
  <c r="C15" i="307" s="1"/>
  <c r="AV5" i="192"/>
  <c r="B15" i="307" s="1"/>
  <c r="AH35" i="191"/>
  <c r="Z35" i="191"/>
  <c r="BK5" i="191" s="1"/>
  <c r="Q14" i="307" s="1"/>
  <c r="AJ32" i="191"/>
  <c r="BI5" i="191" s="1"/>
  <c r="O14" i="307" s="1"/>
  <c r="AI32" i="191"/>
  <c r="AH32" i="191"/>
  <c r="AG32" i="191"/>
  <c r="AF32" i="191"/>
  <c r="BE5" i="191" s="1"/>
  <c r="K14" i="307" s="1"/>
  <c r="AE32" i="191"/>
  <c r="AE35" i="191" s="1"/>
  <c r="BO5" i="191" s="1"/>
  <c r="U14" i="307" s="1"/>
  <c r="AD32" i="191"/>
  <c r="AD35" i="191" s="1"/>
  <c r="BN5" i="191" s="1"/>
  <c r="T14" i="307" s="1"/>
  <c r="AC32" i="191"/>
  <c r="AC35" i="191" s="1"/>
  <c r="AB32" i="191"/>
  <c r="AA35" i="191" s="1"/>
  <c r="BL5" i="191" s="1"/>
  <c r="R14" i="307" s="1"/>
  <c r="AA32" i="191"/>
  <c r="AS34" i="191" s="1"/>
  <c r="Z32" i="191"/>
  <c r="Y32" i="191"/>
  <c r="BZ5" i="191" s="1"/>
  <c r="AF14" i="307" s="1"/>
  <c r="AJ31" i="191"/>
  <c r="AI31" i="191"/>
  <c r="AH31" i="191"/>
  <c r="CF5" i="191" s="1"/>
  <c r="AL14" i="307" s="1"/>
  <c r="AG31" i="191"/>
  <c r="AF31" i="191"/>
  <c r="CD5" i="191" s="1"/>
  <c r="AJ14" i="307" s="1"/>
  <c r="AE31" i="191"/>
  <c r="CC5" i="191" s="1"/>
  <c r="AI14" i="307" s="1"/>
  <c r="AD31" i="191"/>
  <c r="AC31" i="191"/>
  <c r="CA5" i="191" s="1"/>
  <c r="AG14" i="307" s="1"/>
  <c r="AQ30" i="191"/>
  <c r="AQ29" i="191"/>
  <c r="AQ28" i="191"/>
  <c r="AQ27" i="191"/>
  <c r="AQ26" i="191"/>
  <c r="AQ25" i="191"/>
  <c r="AQ24" i="191"/>
  <c r="AQ23" i="191"/>
  <c r="AQ22" i="191"/>
  <c r="AQ21" i="191"/>
  <c r="AQ20" i="191"/>
  <c r="AQ19" i="191"/>
  <c r="AQ18" i="191"/>
  <c r="AQ17" i="191"/>
  <c r="AQ16" i="191"/>
  <c r="AQ15" i="191"/>
  <c r="AQ14" i="191"/>
  <c r="AQ13" i="191"/>
  <c r="AQ12" i="191"/>
  <c r="AQ11" i="191"/>
  <c r="CH5" i="191"/>
  <c r="AN14" i="307" s="1"/>
  <c r="CG5" i="191"/>
  <c r="AM14" i="307" s="1"/>
  <c r="CE5" i="191"/>
  <c r="AK14" i="307" s="1"/>
  <c r="CB5" i="191"/>
  <c r="AH14" i="307" s="1"/>
  <c r="BY5" i="191"/>
  <c r="AE14" i="307" s="1"/>
  <c r="BW5" i="191"/>
  <c r="AC14" i="307" s="1"/>
  <c r="BQ5" i="191"/>
  <c r="W14" i="307" s="1"/>
  <c r="BG5" i="191"/>
  <c r="M14" i="307" s="1"/>
  <c r="BD5" i="191"/>
  <c r="J14" i="307" s="1"/>
  <c r="BB5" i="191"/>
  <c r="H14" i="307" s="1"/>
  <c r="AY5" i="191"/>
  <c r="E14" i="307" s="1"/>
  <c r="AW5" i="191"/>
  <c r="C14" i="307" s="1"/>
  <c r="AV5" i="191"/>
  <c r="B14" i="307" s="1"/>
  <c r="AH35" i="190"/>
  <c r="BQ5" i="190" s="1"/>
  <c r="W13" i="307" s="1"/>
  <c r="AD35" i="190"/>
  <c r="AR35" i="190" s="1"/>
  <c r="Z35" i="190"/>
  <c r="AS34" i="190"/>
  <c r="AJ32" i="190"/>
  <c r="AI32" i="190"/>
  <c r="AI35" i="190" s="1"/>
  <c r="BR5" i="190" s="1"/>
  <c r="X13" i="307" s="1"/>
  <c r="AH32" i="190"/>
  <c r="AG32" i="190"/>
  <c r="AG33" i="190" s="1"/>
  <c r="AF32" i="190"/>
  <c r="BE5" i="190" s="1"/>
  <c r="K13" i="307" s="1"/>
  <c r="AE32" i="190"/>
  <c r="AD32" i="190"/>
  <c r="BC5" i="190" s="1"/>
  <c r="I13" i="307" s="1"/>
  <c r="AC32" i="190"/>
  <c r="AC35" i="190" s="1"/>
  <c r="AB32" i="190"/>
  <c r="AA32" i="190"/>
  <c r="AA35" i="190" s="1"/>
  <c r="Z32" i="190"/>
  <c r="Y32" i="190"/>
  <c r="AJ31" i="190"/>
  <c r="CH5" i="190" s="1"/>
  <c r="AN13" i="307" s="1"/>
  <c r="AI31" i="190"/>
  <c r="AH31" i="190"/>
  <c r="CF5" i="190" s="1"/>
  <c r="AL13" i="307" s="1"/>
  <c r="AG31" i="190"/>
  <c r="AF31" i="190"/>
  <c r="AE31" i="190"/>
  <c r="CC5" i="190" s="1"/>
  <c r="AI13" i="307" s="1"/>
  <c r="AD31" i="190"/>
  <c r="AC31" i="190"/>
  <c r="CA5" i="190" s="1"/>
  <c r="AG13" i="307" s="1"/>
  <c r="AQ30" i="190"/>
  <c r="AQ29" i="190"/>
  <c r="AQ28" i="190"/>
  <c r="AQ27" i="190"/>
  <c r="AQ26" i="190"/>
  <c r="AQ25" i="190"/>
  <c r="AQ24" i="190"/>
  <c r="AQ23" i="190"/>
  <c r="AQ22" i="190"/>
  <c r="AQ21" i="190"/>
  <c r="AQ20" i="190"/>
  <c r="AQ19" i="190"/>
  <c r="AQ18" i="190"/>
  <c r="AQ17" i="190"/>
  <c r="AQ16" i="190"/>
  <c r="AQ15" i="190"/>
  <c r="AQ14" i="190"/>
  <c r="AQ13" i="190"/>
  <c r="AQ12" i="190"/>
  <c r="AQ11" i="190"/>
  <c r="CG5" i="190"/>
  <c r="AM13" i="307" s="1"/>
  <c r="CE5" i="190"/>
  <c r="AK13" i="307" s="1"/>
  <c r="CD5" i="190"/>
  <c r="AJ13" i="307" s="1"/>
  <c r="CB5" i="190"/>
  <c r="AH13" i="307" s="1"/>
  <c r="BL5" i="190"/>
  <c r="R13" i="307" s="1"/>
  <c r="BK5" i="190"/>
  <c r="Q13" i="307" s="1"/>
  <c r="BI5" i="190"/>
  <c r="O13" i="307" s="1"/>
  <c r="BG5" i="190"/>
  <c r="M13" i="307" s="1"/>
  <c r="BD5" i="190"/>
  <c r="J13" i="307" s="1"/>
  <c r="BA5" i="190"/>
  <c r="G13" i="307" s="1"/>
  <c r="AY5" i="190"/>
  <c r="E13" i="307" s="1"/>
  <c r="AW5" i="190"/>
  <c r="AV5" i="190"/>
  <c r="B13" i="307" s="1"/>
  <c r="AG35" i="189"/>
  <c r="AD35" i="189"/>
  <c r="BN5" i="189" s="1"/>
  <c r="T12" i="307" s="1"/>
  <c r="AC35" i="189"/>
  <c r="Z35" i="189"/>
  <c r="Y35" i="189"/>
  <c r="BJ5" i="189" s="1"/>
  <c r="P12" i="307" s="1"/>
  <c r="Y33" i="189"/>
  <c r="AJ32" i="189"/>
  <c r="AI32" i="189"/>
  <c r="AH32" i="189"/>
  <c r="AH35" i="189" s="1"/>
  <c r="BQ5" i="189" s="1"/>
  <c r="W12" i="307" s="1"/>
  <c r="AG32" i="189"/>
  <c r="AG33" i="189" s="1"/>
  <c r="AF32" i="189"/>
  <c r="BE5" i="189" s="1"/>
  <c r="K12" i="307" s="1"/>
  <c r="AE32" i="189"/>
  <c r="AE35" i="189" s="1"/>
  <c r="BO5" i="189" s="1"/>
  <c r="U12" i="307" s="1"/>
  <c r="AD32" i="189"/>
  <c r="AC33" i="189" s="1"/>
  <c r="AC32" i="189"/>
  <c r="BB5" i="189" s="1"/>
  <c r="H12" i="307" s="1"/>
  <c r="AB32" i="189"/>
  <c r="AA32" i="189"/>
  <c r="Z32" i="189"/>
  <c r="AY5" i="189" s="1"/>
  <c r="E12" i="307" s="1"/>
  <c r="Y32" i="189"/>
  <c r="BZ5" i="189" s="1"/>
  <c r="AF12" i="307" s="1"/>
  <c r="AJ31" i="189"/>
  <c r="CH5" i="189" s="1"/>
  <c r="AN12" i="307" s="1"/>
  <c r="AI31" i="189"/>
  <c r="AH31" i="189"/>
  <c r="CF5" i="189" s="1"/>
  <c r="AL12" i="307" s="1"/>
  <c r="AG31" i="189"/>
  <c r="CE5" i="189" s="1"/>
  <c r="AK12" i="307" s="1"/>
  <c r="AF31" i="189"/>
  <c r="AE31" i="189"/>
  <c r="CC5" i="189" s="1"/>
  <c r="AI12" i="307" s="1"/>
  <c r="AD31" i="189"/>
  <c r="AC31" i="189"/>
  <c r="AQ30" i="189"/>
  <c r="AQ29" i="189"/>
  <c r="AQ28" i="189"/>
  <c r="AQ27" i="189"/>
  <c r="AQ26" i="189"/>
  <c r="AQ25" i="189"/>
  <c r="AQ24" i="189"/>
  <c r="AQ23" i="189"/>
  <c r="AQ22" i="189"/>
  <c r="AQ21" i="189"/>
  <c r="AQ20" i="189"/>
  <c r="AQ19" i="189"/>
  <c r="AQ18" i="189"/>
  <c r="AQ17" i="189"/>
  <c r="AQ16" i="189"/>
  <c r="AQ15" i="189"/>
  <c r="AQ14" i="189"/>
  <c r="AQ13" i="189"/>
  <c r="AQ12" i="189"/>
  <c r="AQ11" i="189"/>
  <c r="CG5" i="189"/>
  <c r="AM12" i="307" s="1"/>
  <c r="CD5" i="189"/>
  <c r="AJ12" i="307" s="1"/>
  <c r="CB5" i="189"/>
  <c r="AH12" i="307" s="1"/>
  <c r="CA5" i="189"/>
  <c r="AG12" i="307" s="1"/>
  <c r="BY5" i="189"/>
  <c r="AE12" i="307" s="1"/>
  <c r="BW5" i="189"/>
  <c r="AC12" i="307" s="1"/>
  <c r="BP5" i="189"/>
  <c r="V12" i="307" s="1"/>
  <c r="BK5" i="189"/>
  <c r="Q12" i="307" s="1"/>
  <c r="BI5" i="189"/>
  <c r="O12" i="307" s="1"/>
  <c r="BF5" i="189"/>
  <c r="L12" i="307" s="1"/>
  <c r="BD5" i="189"/>
  <c r="J12" i="307" s="1"/>
  <c r="BA5" i="189"/>
  <c r="G12" i="307" s="1"/>
  <c r="AX5" i="189"/>
  <c r="D12" i="307" s="1"/>
  <c r="AW5" i="189"/>
  <c r="C12" i="307" s="1"/>
  <c r="AV5" i="189"/>
  <c r="B12" i="307" s="1"/>
  <c r="AG35" i="188"/>
  <c r="Y35" i="188"/>
  <c r="AQ34" i="188"/>
  <c r="AJ32" i="188"/>
  <c r="AI32" i="188"/>
  <c r="AI35" i="188" s="1"/>
  <c r="BR5" i="188" s="1"/>
  <c r="X11" i="307" s="1"/>
  <c r="AH32" i="188"/>
  <c r="AG32" i="188"/>
  <c r="AF32" i="188"/>
  <c r="BE5" i="188" s="1"/>
  <c r="K11" i="307" s="1"/>
  <c r="AE32" i="188"/>
  <c r="AD32" i="188"/>
  <c r="AD35" i="188" s="1"/>
  <c r="BN5" i="188" s="1"/>
  <c r="T11" i="307" s="1"/>
  <c r="AC32" i="188"/>
  <c r="AC33" i="188" s="1"/>
  <c r="AB32" i="188"/>
  <c r="AA32" i="188"/>
  <c r="AZ5" i="188" s="1"/>
  <c r="F11" i="307" s="1"/>
  <c r="Z32" i="188"/>
  <c r="BY5" i="188" s="1"/>
  <c r="AE11" i="307" s="1"/>
  <c r="Y32" i="188"/>
  <c r="AJ31" i="188"/>
  <c r="CH5" i="188" s="1"/>
  <c r="AN11" i="307" s="1"/>
  <c r="AI31" i="188"/>
  <c r="AH31" i="188"/>
  <c r="AG31" i="188"/>
  <c r="CE5" i="188" s="1"/>
  <c r="AK11" i="307" s="1"/>
  <c r="AF31" i="188"/>
  <c r="AE31" i="188"/>
  <c r="CC5" i="188" s="1"/>
  <c r="AI11" i="307" s="1"/>
  <c r="AD31" i="188"/>
  <c r="CB5" i="188" s="1"/>
  <c r="AH11" i="307" s="1"/>
  <c r="AC31" i="188"/>
  <c r="AQ30" i="188"/>
  <c r="AQ29" i="188"/>
  <c r="AQ28" i="188"/>
  <c r="AQ27" i="188"/>
  <c r="AQ26" i="188"/>
  <c r="AQ25" i="188"/>
  <c r="AQ24" i="188"/>
  <c r="AQ23" i="188"/>
  <c r="AQ22" i="188"/>
  <c r="AQ21" i="188"/>
  <c r="AQ20" i="188"/>
  <c r="AQ19" i="188"/>
  <c r="AQ18" i="188"/>
  <c r="AQ17" i="188"/>
  <c r="AQ16" i="188"/>
  <c r="AQ15" i="188"/>
  <c r="AQ14" i="188"/>
  <c r="AQ13" i="188"/>
  <c r="AQ12" i="188"/>
  <c r="AQ11" i="188"/>
  <c r="CG5" i="188"/>
  <c r="AM11" i="307" s="1"/>
  <c r="CF5" i="188"/>
  <c r="AL11" i="307" s="1"/>
  <c r="CD5" i="188"/>
  <c r="AJ11" i="307" s="1"/>
  <c r="CA5" i="188"/>
  <c r="AG11" i="307" s="1"/>
  <c r="BW5" i="188"/>
  <c r="AC11" i="307" s="1"/>
  <c r="BP5" i="188"/>
  <c r="V11" i="307" s="1"/>
  <c r="BI5" i="188"/>
  <c r="O11" i="307" s="1"/>
  <c r="BF5" i="188"/>
  <c r="L11" i="307" s="1"/>
  <c r="BC5" i="188"/>
  <c r="I11" i="307" s="1"/>
  <c r="BA5" i="188"/>
  <c r="G11" i="307" s="1"/>
  <c r="AX5" i="188"/>
  <c r="D11" i="307" s="1"/>
  <c r="AW5" i="188"/>
  <c r="C11" i="307" s="1"/>
  <c r="AV5" i="188"/>
  <c r="B11" i="307" s="1"/>
  <c r="AG35" i="187"/>
  <c r="BP5" i="187" s="1"/>
  <c r="V10" i="307" s="1"/>
  <c r="AC35" i="187"/>
  <c r="AQ35" i="187" s="1"/>
  <c r="Y35" i="187"/>
  <c r="AQ34" i="187"/>
  <c r="AG33" i="187"/>
  <c r="Y33" i="187"/>
  <c r="AJ32" i="187"/>
  <c r="BI5" i="187" s="1"/>
  <c r="O10" i="307" s="1"/>
  <c r="AI32" i="187"/>
  <c r="AH32" i="187"/>
  <c r="AH35" i="187" s="1"/>
  <c r="BQ5" i="187" s="1"/>
  <c r="W10" i="307" s="1"/>
  <c r="AG32" i="187"/>
  <c r="AF32" i="187"/>
  <c r="AE35" i="187" s="1"/>
  <c r="BO5" i="187" s="1"/>
  <c r="U10" i="307" s="1"/>
  <c r="AE32" i="187"/>
  <c r="BD5" i="187" s="1"/>
  <c r="J10" i="307" s="1"/>
  <c r="AD32" i="187"/>
  <c r="AD35" i="187" s="1"/>
  <c r="AC32" i="187"/>
  <c r="AB32" i="187"/>
  <c r="BA5" i="187" s="1"/>
  <c r="G10" i="307" s="1"/>
  <c r="AA32" i="187"/>
  <c r="AS34" i="187" s="1"/>
  <c r="Z32" i="187"/>
  <c r="Z35" i="187" s="1"/>
  <c r="Y32" i="187"/>
  <c r="AJ31" i="187"/>
  <c r="CH5" i="187" s="1"/>
  <c r="AN10" i="307" s="1"/>
  <c r="AI31" i="187"/>
  <c r="CG5" i="187" s="1"/>
  <c r="AM10" i="307" s="1"/>
  <c r="AH31" i="187"/>
  <c r="AG31" i="187"/>
  <c r="CE5" i="187" s="1"/>
  <c r="AK10" i="307" s="1"/>
  <c r="AF31" i="187"/>
  <c r="AE31" i="187"/>
  <c r="AD31" i="187"/>
  <c r="CB5" i="187" s="1"/>
  <c r="AH10" i="307" s="1"/>
  <c r="AC31" i="187"/>
  <c r="AQ30" i="187"/>
  <c r="AQ29" i="187"/>
  <c r="AQ28" i="187"/>
  <c r="AQ27" i="187"/>
  <c r="AQ26" i="187"/>
  <c r="AQ25" i="187"/>
  <c r="AQ24" i="187"/>
  <c r="AQ23" i="187"/>
  <c r="AQ22" i="187"/>
  <c r="AQ21" i="187"/>
  <c r="AQ20" i="187"/>
  <c r="AQ19" i="187"/>
  <c r="AQ18" i="187"/>
  <c r="AQ17" i="187"/>
  <c r="AQ16" i="187"/>
  <c r="AQ15" i="187"/>
  <c r="AQ14" i="187"/>
  <c r="AQ13" i="187"/>
  <c r="AQ12" i="187"/>
  <c r="AQ11" i="187"/>
  <c r="CF5" i="187"/>
  <c r="AL10" i="307" s="1"/>
  <c r="CD5" i="187"/>
  <c r="AJ10" i="307" s="1"/>
  <c r="CC5" i="187"/>
  <c r="AI10" i="307" s="1"/>
  <c r="CA5" i="187"/>
  <c r="AG10" i="307" s="1"/>
  <c r="AG129" i="307" s="1"/>
  <c r="BZ5" i="187"/>
  <c r="AF10" i="307" s="1"/>
  <c r="BX5" i="187"/>
  <c r="AD10" i="307" s="1"/>
  <c r="BW5" i="187"/>
  <c r="AC10" i="307" s="1"/>
  <c r="BN5" i="187"/>
  <c r="T10" i="307" s="1"/>
  <c r="BM5" i="187"/>
  <c r="S10" i="307" s="1"/>
  <c r="BK5" i="187"/>
  <c r="Q10" i="307" s="1"/>
  <c r="BJ5" i="187"/>
  <c r="P10" i="307" s="1"/>
  <c r="BH5" i="187"/>
  <c r="N10" i="307" s="1"/>
  <c r="BF5" i="187"/>
  <c r="L10" i="307" s="1"/>
  <c r="BE5" i="187"/>
  <c r="K10" i="307" s="1"/>
  <c r="BC5" i="187"/>
  <c r="I10" i="307" s="1"/>
  <c r="AZ5" i="187"/>
  <c r="F10" i="307" s="1"/>
  <c r="AX5" i="187"/>
  <c r="D10" i="307" s="1"/>
  <c r="AW5" i="187"/>
  <c r="C10" i="307" s="1"/>
  <c r="AV5" i="187"/>
  <c r="B10" i="307" s="1"/>
  <c r="BP5" i="208" l="1"/>
  <c r="V31" i="307" s="1"/>
  <c r="AG36" i="208"/>
  <c r="BU5" i="208" s="1"/>
  <c r="AA31" i="307" s="1"/>
  <c r="BS5" i="194"/>
  <c r="Y17" i="307" s="1"/>
  <c r="BL5" i="226"/>
  <c r="R49" i="307" s="1"/>
  <c r="Y36" i="226"/>
  <c r="AY5" i="206"/>
  <c r="E29" i="307" s="1"/>
  <c r="BY5" i="206"/>
  <c r="AE29" i="307" s="1"/>
  <c r="Z35" i="206"/>
  <c r="BK5" i="206" s="1"/>
  <c r="Q29" i="307" s="1"/>
  <c r="BX5" i="206"/>
  <c r="AD29" i="307" s="1"/>
  <c r="AH35" i="206"/>
  <c r="BQ5" i="206" s="1"/>
  <c r="W29" i="307" s="1"/>
  <c r="BG5" i="206"/>
  <c r="M29" i="307" s="1"/>
  <c r="AQ36" i="213"/>
  <c r="BM5" i="213"/>
  <c r="S36" i="307" s="1"/>
  <c r="Z35" i="219"/>
  <c r="BK5" i="219" s="1"/>
  <c r="Q42" i="307" s="1"/>
  <c r="BX5" i="219"/>
  <c r="AD42" i="307" s="1"/>
  <c r="AH35" i="219"/>
  <c r="BQ5" i="219" s="1"/>
  <c r="W42" i="307" s="1"/>
  <c r="BG5" i="219"/>
  <c r="M42" i="307" s="1"/>
  <c r="AQ35" i="226"/>
  <c r="AY5" i="228"/>
  <c r="E51" i="307" s="1"/>
  <c r="Z35" i="228"/>
  <c r="BK5" i="228" s="1"/>
  <c r="Q51" i="307" s="1"/>
  <c r="BY5" i="228"/>
  <c r="AE51" i="307" s="1"/>
  <c r="Y33" i="228"/>
  <c r="BZ5" i="228"/>
  <c r="AF51" i="307" s="1"/>
  <c r="AH35" i="228"/>
  <c r="BQ5" i="228" s="1"/>
  <c r="W51" i="307" s="1"/>
  <c r="BG5" i="228"/>
  <c r="M51" i="307" s="1"/>
  <c r="BB5" i="229"/>
  <c r="H52" i="307" s="1"/>
  <c r="AC33" i="229"/>
  <c r="AC35" i="229"/>
  <c r="BP5" i="235"/>
  <c r="V58" i="307" s="1"/>
  <c r="BA5" i="239"/>
  <c r="G62" i="307" s="1"/>
  <c r="AS34" i="239"/>
  <c r="AA35" i="241"/>
  <c r="BL5" i="241" s="1"/>
  <c r="R64" i="307" s="1"/>
  <c r="Y33" i="241"/>
  <c r="BA5" i="241"/>
  <c r="G64" i="307" s="1"/>
  <c r="BN5" i="250"/>
  <c r="T73" i="307" s="1"/>
  <c r="Y36" i="254"/>
  <c r="BJ5" i="254"/>
  <c r="P77" i="307" s="1"/>
  <c r="AE35" i="260"/>
  <c r="BO5" i="260" s="1"/>
  <c r="U83" i="307" s="1"/>
  <c r="BD5" i="260"/>
  <c r="J83" i="307" s="1"/>
  <c r="BC5" i="264"/>
  <c r="I87" i="307" s="1"/>
  <c r="AD35" i="264"/>
  <c r="BN5" i="264" s="1"/>
  <c r="T87" i="307" s="1"/>
  <c r="AC33" i="264"/>
  <c r="AI129" i="307"/>
  <c r="AH129" i="307"/>
  <c r="AG35" i="190"/>
  <c r="BA5" i="191"/>
  <c r="G14" i="307" s="1"/>
  <c r="AC36" i="191"/>
  <c r="BT5" i="191" s="1"/>
  <c r="Z14" i="307" s="1"/>
  <c r="BM5" i="191"/>
  <c r="S14" i="307" s="1"/>
  <c r="AR35" i="194"/>
  <c r="BM5" i="195"/>
  <c r="S18" i="307" s="1"/>
  <c r="BR5" i="197"/>
  <c r="X20" i="307" s="1"/>
  <c r="BA5" i="197"/>
  <c r="G20" i="307" s="1"/>
  <c r="AS34" i="197"/>
  <c r="AS35" i="197" s="1"/>
  <c r="BZ5" i="197"/>
  <c r="AF20" i="307" s="1"/>
  <c r="Y33" i="197"/>
  <c r="AA35" i="197"/>
  <c r="BL5" i="197" s="1"/>
  <c r="R20" i="307" s="1"/>
  <c r="BI5" i="197"/>
  <c r="O20" i="307" s="1"/>
  <c r="AG33" i="197"/>
  <c r="AI35" i="201"/>
  <c r="BR5" i="201" s="1"/>
  <c r="X24" i="307" s="1"/>
  <c r="BL5" i="202"/>
  <c r="R25" i="307" s="1"/>
  <c r="Y36" i="202"/>
  <c r="AE35" i="205"/>
  <c r="BO5" i="205" s="1"/>
  <c r="U28" i="307" s="1"/>
  <c r="BD5" i="205"/>
  <c r="J28" i="307" s="1"/>
  <c r="AC36" i="207"/>
  <c r="BT5" i="207" s="1"/>
  <c r="Z30" i="307" s="1"/>
  <c r="BM5" i="207"/>
  <c r="S30" i="307" s="1"/>
  <c r="AQ35" i="207"/>
  <c r="BP5" i="213"/>
  <c r="V36" i="307" s="1"/>
  <c r="AG36" i="213"/>
  <c r="BU5" i="213" s="1"/>
  <c r="AA36" i="307" s="1"/>
  <c r="AR35" i="214"/>
  <c r="AY5" i="214"/>
  <c r="E37" i="307" s="1"/>
  <c r="BY5" i="214"/>
  <c r="AE37" i="307" s="1"/>
  <c r="Z35" i="214"/>
  <c r="BK5" i="214" s="1"/>
  <c r="Q37" i="307" s="1"/>
  <c r="BX5" i="214"/>
  <c r="AD37" i="307" s="1"/>
  <c r="AH35" i="214"/>
  <c r="BQ5" i="214" s="1"/>
  <c r="W37" i="307" s="1"/>
  <c r="BG5" i="214"/>
  <c r="M37" i="307" s="1"/>
  <c r="BN5" i="218"/>
  <c r="T41" i="307" s="1"/>
  <c r="AC36" i="218"/>
  <c r="BT5" i="218" s="1"/>
  <c r="Z41" i="307" s="1"/>
  <c r="AR35" i="218"/>
  <c r="AC36" i="220"/>
  <c r="BT5" i="220" s="1"/>
  <c r="Z43" i="307" s="1"/>
  <c r="BM5" i="220"/>
  <c r="S43" i="307" s="1"/>
  <c r="AQ35" i="220"/>
  <c r="AQ36" i="220" s="1"/>
  <c r="AA35" i="222"/>
  <c r="BL5" i="222" s="1"/>
  <c r="R45" i="307" s="1"/>
  <c r="AS34" i="222"/>
  <c r="AZ5" i="222"/>
  <c r="F45" i="307" s="1"/>
  <c r="AI35" i="222"/>
  <c r="BR5" i="222" s="1"/>
  <c r="X45" i="307" s="1"/>
  <c r="BH5" i="222"/>
  <c r="N45" i="307" s="1"/>
  <c r="BN5" i="223"/>
  <c r="T46" i="307" s="1"/>
  <c r="AR35" i="223"/>
  <c r="AC36" i="230"/>
  <c r="BT5" i="230" s="1"/>
  <c r="Z53" i="307" s="1"/>
  <c r="BM5" i="230"/>
  <c r="S53" i="307" s="1"/>
  <c r="AQ35" i="230"/>
  <c r="BM5" i="231"/>
  <c r="S54" i="307" s="1"/>
  <c r="AC36" i="231"/>
  <c r="BT5" i="231" s="1"/>
  <c r="Z54" i="307" s="1"/>
  <c r="BB5" i="247"/>
  <c r="H70" i="307" s="1"/>
  <c r="AC35" i="247"/>
  <c r="AC33" i="247"/>
  <c r="AE35" i="250"/>
  <c r="BO5" i="250" s="1"/>
  <c r="U73" i="307" s="1"/>
  <c r="AA35" i="253"/>
  <c r="BL5" i="253" s="1"/>
  <c r="R76" i="307" s="1"/>
  <c r="BX5" i="253"/>
  <c r="AD76" i="307" s="1"/>
  <c r="AZ5" i="253"/>
  <c r="F76" i="307" s="1"/>
  <c r="AS34" i="253"/>
  <c r="AI35" i="253"/>
  <c r="BR5" i="253" s="1"/>
  <c r="X76" i="307" s="1"/>
  <c r="BH5" i="253"/>
  <c r="N76" i="307" s="1"/>
  <c r="AC36" i="255"/>
  <c r="BT5" i="255" s="1"/>
  <c r="Z78" i="307" s="1"/>
  <c r="BO5" i="266"/>
  <c r="U89" i="307" s="1"/>
  <c r="AC33" i="284"/>
  <c r="BB5" i="284"/>
  <c r="H107" i="307" s="1"/>
  <c r="AC35" i="284"/>
  <c r="AA35" i="188"/>
  <c r="BL5" i="188" s="1"/>
  <c r="R11" i="307" s="1"/>
  <c r="AS34" i="188"/>
  <c r="BP5" i="192"/>
  <c r="V15" i="307" s="1"/>
  <c r="AG36" i="192"/>
  <c r="BU5" i="192" s="1"/>
  <c r="AA15" i="307" s="1"/>
  <c r="AC36" i="189"/>
  <c r="BT5" i="189" s="1"/>
  <c r="Z12" i="307" s="1"/>
  <c r="BM5" i="189"/>
  <c r="S12" i="307" s="1"/>
  <c r="Y33" i="198"/>
  <c r="BZ5" i="198"/>
  <c r="AF21" i="307" s="1"/>
  <c r="BW5" i="198"/>
  <c r="AC21" i="307" s="1"/>
  <c r="AX5" i="198"/>
  <c r="D21" i="307" s="1"/>
  <c r="BY5" i="198"/>
  <c r="AE21" i="307" s="1"/>
  <c r="AZ5" i="204"/>
  <c r="F27" i="307" s="1"/>
  <c r="BN5" i="207"/>
  <c r="T30" i="307" s="1"/>
  <c r="AR35" i="207"/>
  <c r="BX5" i="276"/>
  <c r="AD99" i="307" s="1"/>
  <c r="AZ5" i="276"/>
  <c r="F99" i="307" s="1"/>
  <c r="AS34" i="276"/>
  <c r="BZ5" i="276"/>
  <c r="AF99" i="307" s="1"/>
  <c r="BY5" i="276"/>
  <c r="AE99" i="307" s="1"/>
  <c r="Y33" i="276"/>
  <c r="AI35" i="194"/>
  <c r="BR5" i="194" s="1"/>
  <c r="X17" i="307" s="1"/>
  <c r="BH5" i="194"/>
  <c r="N17" i="307" s="1"/>
  <c r="AG33" i="194"/>
  <c r="AA35" i="204"/>
  <c r="BL5" i="204" s="1"/>
  <c r="R27" i="307" s="1"/>
  <c r="BN5" i="215"/>
  <c r="T38" i="307" s="1"/>
  <c r="AR35" i="215"/>
  <c r="AC36" i="216"/>
  <c r="BT5" i="216" s="1"/>
  <c r="Z39" i="307" s="1"/>
  <c r="BM5" i="216"/>
  <c r="S39" i="307" s="1"/>
  <c r="BM5" i="222"/>
  <c r="S45" i="307" s="1"/>
  <c r="AQ35" i="222"/>
  <c r="BN5" i="241"/>
  <c r="T64" i="307" s="1"/>
  <c r="AR35" i="241"/>
  <c r="AA35" i="249"/>
  <c r="BL5" i="249" s="1"/>
  <c r="R72" i="307" s="1"/>
  <c r="AQ35" i="252"/>
  <c r="BM5" i="252"/>
  <c r="S75" i="307" s="1"/>
  <c r="AK129" i="307"/>
  <c r="BB5" i="187"/>
  <c r="H10" i="307" s="1"/>
  <c r="AC33" i="187"/>
  <c r="AC36" i="187"/>
  <c r="BT5" i="187" s="1"/>
  <c r="Z10" i="307" s="1"/>
  <c r="BX5" i="188"/>
  <c r="AD11" i="307" s="1"/>
  <c r="AD129" i="307" s="1"/>
  <c r="AE35" i="188"/>
  <c r="BO5" i="188" s="1"/>
  <c r="U11" i="307" s="1"/>
  <c r="Z35" i="188"/>
  <c r="BK5" i="188" s="1"/>
  <c r="Q11" i="307" s="1"/>
  <c r="BX5" i="189"/>
  <c r="AD12" i="307" s="1"/>
  <c r="AZ5" i="189"/>
  <c r="F12" i="307" s="1"/>
  <c r="F129" i="307" s="1"/>
  <c r="AS34" i="189"/>
  <c r="AA35" i="189"/>
  <c r="AI35" i="189"/>
  <c r="BR5" i="189" s="1"/>
  <c r="X12" i="307" s="1"/>
  <c r="BH5" i="189"/>
  <c r="N12" i="307" s="1"/>
  <c r="BM5" i="190"/>
  <c r="S13" i="307" s="1"/>
  <c r="AC33" i="190"/>
  <c r="AQ35" i="192"/>
  <c r="AC33" i="192"/>
  <c r="AC36" i="192"/>
  <c r="BT5" i="192" s="1"/>
  <c r="Z15" i="307" s="1"/>
  <c r="BX5" i="193"/>
  <c r="AD16" i="307" s="1"/>
  <c r="Y33" i="200"/>
  <c r="BZ5" i="200"/>
  <c r="AF23" i="307" s="1"/>
  <c r="BY5" i="200"/>
  <c r="AE23" i="307" s="1"/>
  <c r="Y35" i="200"/>
  <c r="AX5" i="200"/>
  <c r="D23" i="307" s="1"/>
  <c r="AQ34" i="200"/>
  <c r="BW5" i="200"/>
  <c r="AC23" i="307" s="1"/>
  <c r="AG35" i="200"/>
  <c r="AQ35" i="200" s="1"/>
  <c r="AQ36" i="200" s="1"/>
  <c r="BF5" i="200"/>
  <c r="L23" i="307" s="1"/>
  <c r="BZ5" i="201"/>
  <c r="AF24" i="307" s="1"/>
  <c r="AI35" i="202"/>
  <c r="BR5" i="202" s="1"/>
  <c r="X25" i="307" s="1"/>
  <c r="AI35" i="204"/>
  <c r="BR5" i="204" s="1"/>
  <c r="X27" i="307" s="1"/>
  <c r="AC36" i="214"/>
  <c r="BT5" i="214" s="1"/>
  <c r="Z37" i="307" s="1"/>
  <c r="BM5" i="214"/>
  <c r="S37" i="307" s="1"/>
  <c r="AQ34" i="214"/>
  <c r="AI35" i="218"/>
  <c r="BR5" i="218" s="1"/>
  <c r="X41" i="307" s="1"/>
  <c r="BB5" i="221"/>
  <c r="H44" i="307" s="1"/>
  <c r="AC33" i="221"/>
  <c r="AC35" i="221"/>
  <c r="AQ35" i="221" s="1"/>
  <c r="AQ36" i="221" s="1"/>
  <c r="BJ5" i="222"/>
  <c r="P45" i="307" s="1"/>
  <c r="BM5" i="224"/>
  <c r="S47" i="307" s="1"/>
  <c r="BW5" i="225"/>
  <c r="AC48" i="307" s="1"/>
  <c r="BP5" i="230"/>
  <c r="V53" i="307" s="1"/>
  <c r="BC5" i="242"/>
  <c r="I65" i="307" s="1"/>
  <c r="AD35" i="242"/>
  <c r="BN5" i="242" s="1"/>
  <c r="T65" i="307" s="1"/>
  <c r="BP5" i="252"/>
  <c r="V75" i="307" s="1"/>
  <c r="AG36" i="252"/>
  <c r="BU5" i="252" s="1"/>
  <c r="AA75" i="307" s="1"/>
  <c r="BL5" i="263"/>
  <c r="R86" i="307" s="1"/>
  <c r="Y36" i="263"/>
  <c r="BJ5" i="275"/>
  <c r="P98" i="307" s="1"/>
  <c r="Y33" i="190"/>
  <c r="BZ5" i="190"/>
  <c r="AF13" i="307" s="1"/>
  <c r="AQ35" i="190"/>
  <c r="BY5" i="190"/>
  <c r="AE13" i="307" s="1"/>
  <c r="Y35" i="190"/>
  <c r="AC35" i="199"/>
  <c r="AC33" i="199"/>
  <c r="BB5" i="199"/>
  <c r="H22" i="307" s="1"/>
  <c r="AR35" i="192"/>
  <c r="AG33" i="198"/>
  <c r="AG35" i="198"/>
  <c r="BF5" i="198"/>
  <c r="L21" i="307" s="1"/>
  <c r="BP5" i="207"/>
  <c r="V30" i="307" s="1"/>
  <c r="AE35" i="269"/>
  <c r="BO5" i="269" s="1"/>
  <c r="U92" i="307" s="1"/>
  <c r="BD5" i="269"/>
  <c r="J92" i="307" s="1"/>
  <c r="Y36" i="188"/>
  <c r="BJ5" i="188"/>
  <c r="P11" i="307" s="1"/>
  <c r="AC36" i="206"/>
  <c r="BT5" i="206" s="1"/>
  <c r="Z29" i="307" s="1"/>
  <c r="BM5" i="206"/>
  <c r="S29" i="307" s="1"/>
  <c r="BP5" i="215"/>
  <c r="V38" i="307" s="1"/>
  <c r="BQ5" i="217"/>
  <c r="W40" i="307" s="1"/>
  <c r="AR35" i="217"/>
  <c r="BM5" i="219"/>
  <c r="S42" i="307" s="1"/>
  <c r="BN5" i="225"/>
  <c r="T48" i="307" s="1"/>
  <c r="AR35" i="225"/>
  <c r="AD35" i="236"/>
  <c r="AC33" i="236"/>
  <c r="BC5" i="236"/>
  <c r="I59" i="307" s="1"/>
  <c r="BM5" i="242"/>
  <c r="S65" i="307" s="1"/>
  <c r="BS5" i="244"/>
  <c r="Y67" i="307" s="1"/>
  <c r="AE35" i="247"/>
  <c r="BO5" i="247" s="1"/>
  <c r="U70" i="307" s="1"/>
  <c r="BD5" i="247"/>
  <c r="J70" i="307" s="1"/>
  <c r="AR35" i="187"/>
  <c r="BH5" i="188"/>
  <c r="N11" i="307" s="1"/>
  <c r="AQ35" i="189"/>
  <c r="AQ34" i="190"/>
  <c r="AQ34" i="191"/>
  <c r="AX5" i="191"/>
  <c r="D14" i="307" s="1"/>
  <c r="Y33" i="191"/>
  <c r="Y35" i="191"/>
  <c r="AG35" i="191"/>
  <c r="BF5" i="191"/>
  <c r="L14" i="307" s="1"/>
  <c r="AG33" i="191"/>
  <c r="AQ35" i="191"/>
  <c r="AG33" i="192"/>
  <c r="BG5" i="193"/>
  <c r="M16" i="307" s="1"/>
  <c r="BP5" i="195"/>
  <c r="V18" i="307" s="1"/>
  <c r="AG36" i="195"/>
  <c r="BU5" i="195" s="1"/>
  <c r="AA18" i="307" s="1"/>
  <c r="AQ34" i="196"/>
  <c r="AX5" i="196"/>
  <c r="D19" i="307" s="1"/>
  <c r="Y35" i="196"/>
  <c r="BZ5" i="196"/>
  <c r="AF19" i="307" s="1"/>
  <c r="BY5" i="196"/>
  <c r="AE19" i="307" s="1"/>
  <c r="Y33" i="196"/>
  <c r="AG35" i="196"/>
  <c r="BF5" i="196"/>
  <c r="L19" i="307" s="1"/>
  <c r="AG33" i="196"/>
  <c r="AR35" i="197"/>
  <c r="BN5" i="197"/>
  <c r="T20" i="307" s="1"/>
  <c r="AY5" i="201"/>
  <c r="E24" i="307" s="1"/>
  <c r="Z35" i="201"/>
  <c r="BK5" i="201" s="1"/>
  <c r="Q24" i="307" s="1"/>
  <c r="BX5" i="201"/>
  <c r="AD24" i="307" s="1"/>
  <c r="BM5" i="202"/>
  <c r="S25" i="307" s="1"/>
  <c r="BA5" i="202"/>
  <c r="G25" i="307" s="1"/>
  <c r="BZ5" i="202"/>
  <c r="AF25" i="307" s="1"/>
  <c r="Y33" i="202"/>
  <c r="BI5" i="202"/>
  <c r="O25" i="307" s="1"/>
  <c r="AG33" i="202"/>
  <c r="AG36" i="206"/>
  <c r="BU5" i="206" s="1"/>
  <c r="AA29" i="307" s="1"/>
  <c r="Y36" i="210"/>
  <c r="BL5" i="210"/>
  <c r="R33" i="307" s="1"/>
  <c r="Y33" i="211"/>
  <c r="BZ5" i="211"/>
  <c r="AF34" i="307" s="1"/>
  <c r="BY5" i="211"/>
  <c r="AE34" i="307" s="1"/>
  <c r="AQ34" i="211"/>
  <c r="AX5" i="211"/>
  <c r="D34" i="307" s="1"/>
  <c r="Y35" i="211"/>
  <c r="BW5" i="211"/>
  <c r="AC34" i="307" s="1"/>
  <c r="AG35" i="211"/>
  <c r="AQ35" i="211" s="1"/>
  <c r="AQ36" i="211" s="1"/>
  <c r="BF5" i="211"/>
  <c r="L34" i="307" s="1"/>
  <c r="AG33" i="211"/>
  <c r="BA5" i="218"/>
  <c r="G41" i="307" s="1"/>
  <c r="Y33" i="218"/>
  <c r="BZ5" i="218"/>
  <c r="AF41" i="307" s="1"/>
  <c r="AA35" i="218"/>
  <c r="BI5" i="218"/>
  <c r="O41" i="307" s="1"/>
  <c r="AG33" i="218"/>
  <c r="AS35" i="220"/>
  <c r="BX5" i="223"/>
  <c r="AD46" i="307" s="1"/>
  <c r="AZ5" i="223"/>
  <c r="F46" i="307" s="1"/>
  <c r="AS34" i="223"/>
  <c r="AS35" i="223" s="1"/>
  <c r="AA35" i="223"/>
  <c r="BL5" i="223" s="1"/>
  <c r="R46" i="307" s="1"/>
  <c r="BZ5" i="223"/>
  <c r="AF46" i="307" s="1"/>
  <c r="Y33" i="223"/>
  <c r="AI35" i="223"/>
  <c r="BR5" i="223" s="1"/>
  <c r="X46" i="307" s="1"/>
  <c r="BH5" i="223"/>
  <c r="N46" i="307" s="1"/>
  <c r="BC5" i="224"/>
  <c r="I47" i="307" s="1"/>
  <c r="AD35" i="224"/>
  <c r="BN5" i="224" s="1"/>
  <c r="T47" i="307" s="1"/>
  <c r="BZ5" i="225"/>
  <c r="AF48" i="307" s="1"/>
  <c r="AG33" i="231"/>
  <c r="BI5" i="231"/>
  <c r="O54" i="307" s="1"/>
  <c r="AY5" i="233"/>
  <c r="E56" i="307" s="1"/>
  <c r="BZ5" i="233"/>
  <c r="AF56" i="307" s="1"/>
  <c r="Y33" i="233"/>
  <c r="BY5" i="233"/>
  <c r="AE56" i="307" s="1"/>
  <c r="BX5" i="233"/>
  <c r="AD56" i="307" s="1"/>
  <c r="Z35" i="233"/>
  <c r="BK5" i="233" s="1"/>
  <c r="Q56" i="307" s="1"/>
  <c r="AH35" i="233"/>
  <c r="BQ5" i="233" s="1"/>
  <c r="W56" i="307" s="1"/>
  <c r="BG5" i="233"/>
  <c r="M56" i="307" s="1"/>
  <c r="AG33" i="233"/>
  <c r="AS35" i="234"/>
  <c r="Y36" i="238"/>
  <c r="BJ5" i="238"/>
  <c r="P61" i="307" s="1"/>
  <c r="AS34" i="240"/>
  <c r="AA35" i="240"/>
  <c r="BL5" i="240" s="1"/>
  <c r="R63" i="307" s="1"/>
  <c r="AZ5" i="240"/>
  <c r="F63" i="307" s="1"/>
  <c r="AC33" i="251"/>
  <c r="BB5" i="251"/>
  <c r="H74" i="307" s="1"/>
  <c r="AC35" i="251"/>
  <c r="BO5" i="290"/>
  <c r="U113" i="307" s="1"/>
  <c r="AS35" i="201"/>
  <c r="BC5" i="195"/>
  <c r="I18" i="307" s="1"/>
  <c r="AD35" i="195"/>
  <c r="BN5" i="195" s="1"/>
  <c r="T18" i="307" s="1"/>
  <c r="BB5" i="212"/>
  <c r="H35" i="307" s="1"/>
  <c r="AC36" i="215"/>
  <c r="BT5" i="215" s="1"/>
  <c r="Z38" i="307" s="1"/>
  <c r="BM5" i="215"/>
  <c r="S38" i="307" s="1"/>
  <c r="AQ35" i="215"/>
  <c r="BJ5" i="227"/>
  <c r="P50" i="307" s="1"/>
  <c r="AI35" i="276"/>
  <c r="BR5" i="276" s="1"/>
  <c r="X99" i="307" s="1"/>
  <c r="BH5" i="276"/>
  <c r="N99" i="307" s="1"/>
  <c r="AG33" i="276"/>
  <c r="BX5" i="194"/>
  <c r="AD17" i="307" s="1"/>
  <c r="AZ5" i="194"/>
  <c r="F17" i="307" s="1"/>
  <c r="AS34" i="194"/>
  <c r="BZ5" i="194"/>
  <c r="AF17" i="307" s="1"/>
  <c r="Y33" i="194"/>
  <c r="BY5" i="194"/>
  <c r="AE17" i="307" s="1"/>
  <c r="AQ35" i="198"/>
  <c r="AE35" i="200"/>
  <c r="BO5" i="200" s="1"/>
  <c r="U23" i="307" s="1"/>
  <c r="BE5" i="200"/>
  <c r="K23" i="307" s="1"/>
  <c r="AQ34" i="206"/>
  <c r="AC35" i="212"/>
  <c r="AG33" i="219"/>
  <c r="BP5" i="220"/>
  <c r="V43" i="307" s="1"/>
  <c r="AQ35" i="245"/>
  <c r="BM5" i="245"/>
  <c r="S68" i="307" s="1"/>
  <c r="AM129" i="307"/>
  <c r="AA35" i="187"/>
  <c r="BL5" i="187" s="1"/>
  <c r="R10" i="307" s="1"/>
  <c r="BC5" i="189"/>
  <c r="I12" i="307" s="1"/>
  <c r="BF5" i="190"/>
  <c r="L13" i="307" s="1"/>
  <c r="L129" i="307" s="1"/>
  <c r="AE35" i="190"/>
  <c r="BO5" i="190" s="1"/>
  <c r="U13" i="307" s="1"/>
  <c r="AR35" i="191"/>
  <c r="AQ34" i="193"/>
  <c r="Y33" i="193"/>
  <c r="BZ5" i="193"/>
  <c r="AF16" i="307" s="1"/>
  <c r="BY5" i="193"/>
  <c r="AE16" i="307" s="1"/>
  <c r="Y35" i="193"/>
  <c r="AX5" i="193"/>
  <c r="D16" i="307" s="1"/>
  <c r="AG33" i="193"/>
  <c r="AG35" i="193"/>
  <c r="BF5" i="193"/>
  <c r="L16" i="307" s="1"/>
  <c r="AQ36" i="197"/>
  <c r="AC36" i="198"/>
  <c r="BT5" i="198" s="1"/>
  <c r="Z21" i="307" s="1"/>
  <c r="AQ34" i="198"/>
  <c r="Y36" i="199"/>
  <c r="BG5" i="201"/>
  <c r="M24" i="307" s="1"/>
  <c r="AC36" i="203"/>
  <c r="BT5" i="203" s="1"/>
  <c r="Z26" i="307" s="1"/>
  <c r="Y33" i="208"/>
  <c r="BZ5" i="208"/>
  <c r="AF31" i="307" s="1"/>
  <c r="AQ35" i="208"/>
  <c r="BY5" i="208"/>
  <c r="AE31" i="307" s="1"/>
  <c r="Y35" i="208"/>
  <c r="BW5" i="208"/>
  <c r="AC31" i="307" s="1"/>
  <c r="AQ34" i="208"/>
  <c r="AX5" i="208"/>
  <c r="D31" i="307" s="1"/>
  <c r="AG33" i="208"/>
  <c r="BF5" i="208"/>
  <c r="L31" i="307" s="1"/>
  <c r="BN5" i="209"/>
  <c r="T32" i="307" s="1"/>
  <c r="AR35" i="209"/>
  <c r="BN5" i="210"/>
  <c r="T33" i="307" s="1"/>
  <c r="AR35" i="210"/>
  <c r="AG36" i="214"/>
  <c r="BU5" i="214" s="1"/>
  <c r="AA37" i="307" s="1"/>
  <c r="AY5" i="219"/>
  <c r="E42" i="307" s="1"/>
  <c r="AQ34" i="225"/>
  <c r="AX5" i="225"/>
  <c r="D48" i="307" s="1"/>
  <c r="Y33" i="225"/>
  <c r="Y35" i="225"/>
  <c r="BY5" i="225"/>
  <c r="AE48" i="307" s="1"/>
  <c r="AG35" i="225"/>
  <c r="BF5" i="225"/>
  <c r="L48" i="307" s="1"/>
  <c r="AG33" i="225"/>
  <c r="BX5" i="228"/>
  <c r="AD51" i="307" s="1"/>
  <c r="AR35" i="228"/>
  <c r="AG36" i="229"/>
  <c r="BU5" i="229" s="1"/>
  <c r="AA52" i="307" s="1"/>
  <c r="AD35" i="232"/>
  <c r="AC33" i="232"/>
  <c r="BC5" i="232"/>
  <c r="I55" i="307" s="1"/>
  <c r="Y33" i="288"/>
  <c r="BZ5" i="288"/>
  <c r="AF111" i="307" s="1"/>
  <c r="BY5" i="288"/>
  <c r="AE111" i="307" s="1"/>
  <c r="Y35" i="288"/>
  <c r="BW5" i="288"/>
  <c r="AC111" i="307" s="1"/>
  <c r="AQ34" i="288"/>
  <c r="AX5" i="288"/>
  <c r="D111" i="307" s="1"/>
  <c r="BF5" i="288"/>
  <c r="L111" i="307" s="1"/>
  <c r="AG33" i="288"/>
  <c r="AG35" i="288"/>
  <c r="AJ129" i="307"/>
  <c r="AX5" i="190"/>
  <c r="D13" i="307" s="1"/>
  <c r="AA35" i="196"/>
  <c r="BL5" i="196" s="1"/>
  <c r="R19" i="307" s="1"/>
  <c r="BP5" i="231"/>
  <c r="V54" i="307" s="1"/>
  <c r="AA35" i="239"/>
  <c r="BL5" i="239" s="1"/>
  <c r="R62" i="307" s="1"/>
  <c r="AS35" i="269"/>
  <c r="BN5" i="284"/>
  <c r="T107" i="307" s="1"/>
  <c r="AR35" i="284"/>
  <c r="Y36" i="292"/>
  <c r="BK5" i="292"/>
  <c r="Q115" i="307" s="1"/>
  <c r="K129" i="307"/>
  <c r="BN5" i="190"/>
  <c r="T13" i="307" s="1"/>
  <c r="AN129" i="307"/>
  <c r="Y36" i="187"/>
  <c r="Y33" i="188"/>
  <c r="BZ5" i="188"/>
  <c r="AF11" i="307" s="1"/>
  <c r="AY5" i="188"/>
  <c r="E11" i="307" s="1"/>
  <c r="AG33" i="188"/>
  <c r="AH35" i="188"/>
  <c r="BG5" i="188"/>
  <c r="M11" i="307" s="1"/>
  <c r="BW5" i="190"/>
  <c r="AC13" i="307" s="1"/>
  <c r="BX5" i="191"/>
  <c r="AD14" i="307" s="1"/>
  <c r="AZ5" i="191"/>
  <c r="F14" i="307" s="1"/>
  <c r="AI35" i="191"/>
  <c r="BR5" i="191" s="1"/>
  <c r="X14" i="307" s="1"/>
  <c r="BH5" i="191"/>
  <c r="N14" i="307" s="1"/>
  <c r="BZ5" i="192"/>
  <c r="AF15" i="307" s="1"/>
  <c r="AA35" i="192"/>
  <c r="BL5" i="192" s="1"/>
  <c r="R15" i="307" s="1"/>
  <c r="AE35" i="194"/>
  <c r="BO5" i="194" s="1"/>
  <c r="U17" i="307" s="1"/>
  <c r="AS34" i="196"/>
  <c r="AS35" i="196" s="1"/>
  <c r="BX5" i="196"/>
  <c r="AD19" i="307" s="1"/>
  <c r="AZ5" i="196"/>
  <c r="F19" i="307" s="1"/>
  <c r="Y35" i="198"/>
  <c r="AY5" i="204"/>
  <c r="E27" i="307" s="1"/>
  <c r="Z35" i="204"/>
  <c r="BK5" i="204" s="1"/>
  <c r="Q27" i="307" s="1"/>
  <c r="BY5" i="204"/>
  <c r="AE27" i="307" s="1"/>
  <c r="BX5" i="204"/>
  <c r="AD27" i="307" s="1"/>
  <c r="Y33" i="204"/>
  <c r="AR35" i="204"/>
  <c r="AH35" i="204"/>
  <c r="BQ5" i="204" s="1"/>
  <c r="W27" i="307" s="1"/>
  <c r="BG5" i="204"/>
  <c r="M27" i="307" s="1"/>
  <c r="BM5" i="205"/>
  <c r="S28" i="307" s="1"/>
  <c r="AQ35" i="206"/>
  <c r="BK5" i="223"/>
  <c r="Q46" i="307" s="1"/>
  <c r="BM5" i="226"/>
  <c r="S49" i="307" s="1"/>
  <c r="BA5" i="226"/>
  <c r="G49" i="307" s="1"/>
  <c r="Y33" i="226"/>
  <c r="BZ5" i="226"/>
  <c r="AF49" i="307" s="1"/>
  <c r="BI5" i="226"/>
  <c r="O49" i="307" s="1"/>
  <c r="AG33" i="226"/>
  <c r="AQ34" i="228"/>
  <c r="AA35" i="228" s="1"/>
  <c r="BL5" i="228" s="1"/>
  <c r="R51" i="307" s="1"/>
  <c r="AG36" i="228"/>
  <c r="BU5" i="228" s="1"/>
  <c r="AA51" i="307" s="1"/>
  <c r="BP5" i="228"/>
  <c r="V51" i="307" s="1"/>
  <c r="AC36" i="234"/>
  <c r="BT5" i="234" s="1"/>
  <c r="Z57" i="307" s="1"/>
  <c r="BM5" i="234"/>
  <c r="S57" i="307" s="1"/>
  <c r="AC33" i="235"/>
  <c r="AC35" i="235"/>
  <c r="BB5" i="235"/>
  <c r="H58" i="307" s="1"/>
  <c r="AS35" i="237"/>
  <c r="AC33" i="243"/>
  <c r="AC35" i="243"/>
  <c r="BB5" i="243"/>
  <c r="H66" i="307" s="1"/>
  <c r="Z35" i="248"/>
  <c r="BK5" i="248" s="1"/>
  <c r="Q71" i="307" s="1"/>
  <c r="AY5" i="248"/>
  <c r="E71" i="307" s="1"/>
  <c r="BX5" i="248"/>
  <c r="AD71" i="307" s="1"/>
  <c r="AQ34" i="248"/>
  <c r="AH35" i="248"/>
  <c r="BG5" i="248"/>
  <c r="M71" i="307" s="1"/>
  <c r="BO5" i="251"/>
  <c r="U74" i="307" s="1"/>
  <c r="AS35" i="251"/>
  <c r="Y36" i="251"/>
  <c r="BJ5" i="251"/>
  <c r="P74" i="307" s="1"/>
  <c r="AG33" i="253"/>
  <c r="BX5" i="257"/>
  <c r="AD80" i="307" s="1"/>
  <c r="AZ5" i="257"/>
  <c r="F80" i="307" s="1"/>
  <c r="AS34" i="257"/>
  <c r="AS35" i="257" s="1"/>
  <c r="AA35" i="257"/>
  <c r="BZ5" i="257"/>
  <c r="AF80" i="307" s="1"/>
  <c r="BY5" i="257"/>
  <c r="AE80" i="307" s="1"/>
  <c r="Y33" i="257"/>
  <c r="BH5" i="257"/>
  <c r="N80" i="307" s="1"/>
  <c r="AI35" i="257"/>
  <c r="BR5" i="257" s="1"/>
  <c r="X80" i="307" s="1"/>
  <c r="AG33" i="257"/>
  <c r="BN5" i="287"/>
  <c r="T110" i="307" s="1"/>
  <c r="AR35" i="287"/>
  <c r="AR35" i="189"/>
  <c r="Y33" i="192"/>
  <c r="AY5" i="195"/>
  <c r="E18" i="307" s="1"/>
  <c r="AC35" i="196"/>
  <c r="AS34" i="198"/>
  <c r="AS35" i="198" s="1"/>
  <c r="BY5" i="199"/>
  <c r="AE22" i="307" s="1"/>
  <c r="AQ35" i="201"/>
  <c r="AQ36" i="201" s="1"/>
  <c r="BC5" i="202"/>
  <c r="I25" i="307" s="1"/>
  <c r="BE5" i="203"/>
  <c r="K26" i="307" s="1"/>
  <c r="AQ34" i="204"/>
  <c r="AG36" i="204"/>
  <c r="BU5" i="204" s="1"/>
  <c r="AA27" i="307" s="1"/>
  <c r="AC35" i="204"/>
  <c r="BP5" i="206"/>
  <c r="V29" i="307" s="1"/>
  <c r="AA35" i="206"/>
  <c r="BL5" i="206" s="1"/>
  <c r="R29" i="307" s="1"/>
  <c r="AS34" i="206"/>
  <c r="AS35" i="206" s="1"/>
  <c r="AR35" i="208"/>
  <c r="AR35" i="211"/>
  <c r="Z35" i="211"/>
  <c r="BK5" i="211" s="1"/>
  <c r="Q34" i="307" s="1"/>
  <c r="Y36" i="212"/>
  <c r="AE35" i="213"/>
  <c r="BO5" i="213" s="1"/>
  <c r="U36" i="307" s="1"/>
  <c r="BP5" i="214"/>
  <c r="V37" i="307" s="1"/>
  <c r="AA35" i="214"/>
  <c r="BL5" i="214" s="1"/>
  <c r="R37" i="307" s="1"/>
  <c r="AS34" i="214"/>
  <c r="AS35" i="214" s="1"/>
  <c r="AQ36" i="214" s="1"/>
  <c r="AX5" i="216"/>
  <c r="D39" i="307" s="1"/>
  <c r="BM5" i="218"/>
  <c r="S41" i="307" s="1"/>
  <c r="AA35" i="220"/>
  <c r="BL5" i="220" s="1"/>
  <c r="R43" i="307" s="1"/>
  <c r="BN5" i="221"/>
  <c r="T44" i="307" s="1"/>
  <c r="BP5" i="223"/>
  <c r="V46" i="307" s="1"/>
  <c r="AG36" i="223"/>
  <c r="BU5" i="223" s="1"/>
  <c r="AA46" i="307" s="1"/>
  <c r="AC35" i="223"/>
  <c r="AI35" i="226"/>
  <c r="BR5" i="226" s="1"/>
  <c r="X49" i="307" s="1"/>
  <c r="AD35" i="226"/>
  <c r="AY5" i="227"/>
  <c r="E50" i="307" s="1"/>
  <c r="AC35" i="228"/>
  <c r="Y36" i="230"/>
  <c r="BJ5" i="230"/>
  <c r="P53" i="307" s="1"/>
  <c r="AS34" i="231"/>
  <c r="AS34" i="233"/>
  <c r="AS35" i="233" s="1"/>
  <c r="AZ5" i="233"/>
  <c r="F56" i="307" s="1"/>
  <c r="BH5" i="233"/>
  <c r="N56" i="307" s="1"/>
  <c r="AI35" i="233"/>
  <c r="BR5" i="233" s="1"/>
  <c r="X56" i="307" s="1"/>
  <c r="AG36" i="237"/>
  <c r="BU5" i="237" s="1"/>
  <c r="AA60" i="307" s="1"/>
  <c r="BC5" i="238"/>
  <c r="I61" i="307" s="1"/>
  <c r="AD35" i="238"/>
  <c r="AC36" i="239"/>
  <c r="BT5" i="239" s="1"/>
  <c r="Z62" i="307" s="1"/>
  <c r="BX5" i="240"/>
  <c r="AD63" i="307" s="1"/>
  <c r="Z35" i="240"/>
  <c r="BK5" i="240" s="1"/>
  <c r="Q63" i="307" s="1"/>
  <c r="AY5" i="240"/>
  <c r="E63" i="307" s="1"/>
  <c r="BG5" i="240"/>
  <c r="M63" i="307" s="1"/>
  <c r="AH35" i="240"/>
  <c r="Y36" i="246"/>
  <c r="AR35" i="253"/>
  <c r="AR35" i="255"/>
  <c r="BN5" i="255"/>
  <c r="T78" i="307" s="1"/>
  <c r="AE35" i="256"/>
  <c r="BO5" i="256" s="1"/>
  <c r="U79" i="307" s="1"/>
  <c r="BG5" i="261"/>
  <c r="M84" i="307" s="1"/>
  <c r="AC36" i="290"/>
  <c r="BT5" i="290" s="1"/>
  <c r="Z113" i="307" s="1"/>
  <c r="BM5" i="290"/>
  <c r="S113" i="307" s="1"/>
  <c r="AE35" i="291"/>
  <c r="BO5" i="291" s="1"/>
  <c r="U114" i="307" s="1"/>
  <c r="BP5" i="291"/>
  <c r="V114" i="307" s="1"/>
  <c r="AG36" i="291"/>
  <c r="BU5" i="291" s="1"/>
  <c r="AA114" i="307" s="1"/>
  <c r="AY5" i="187"/>
  <c r="E10" i="307" s="1"/>
  <c r="BG5" i="187"/>
  <c r="M10" i="307" s="1"/>
  <c r="BB5" i="188"/>
  <c r="H11" i="307" s="1"/>
  <c r="AZ5" i="190"/>
  <c r="F13" i="307" s="1"/>
  <c r="BH5" i="190"/>
  <c r="N13" i="307" s="1"/>
  <c r="BX5" i="190"/>
  <c r="AD13" i="307" s="1"/>
  <c r="BC5" i="191"/>
  <c r="I14" i="307" s="1"/>
  <c r="AX5" i="192"/>
  <c r="D15" i="307" s="1"/>
  <c r="BF5" i="192"/>
  <c r="L15" i="307" s="1"/>
  <c r="AQ34" i="192"/>
  <c r="AC35" i="193"/>
  <c r="BD5" i="194"/>
  <c r="J17" i="307" s="1"/>
  <c r="AC35" i="194"/>
  <c r="AR35" i="198"/>
  <c r="AQ34" i="199"/>
  <c r="AR35" i="200"/>
  <c r="Y35" i="201"/>
  <c r="AD35" i="202"/>
  <c r="AC36" i="202" s="1"/>
  <c r="BT5" i="202" s="1"/>
  <c r="Z25" i="307" s="1"/>
  <c r="AS35" i="203"/>
  <c r="AD35" i="205"/>
  <c r="Y36" i="206"/>
  <c r="BJ5" i="206"/>
  <c r="P29" i="307" s="1"/>
  <c r="BX5" i="207"/>
  <c r="AD30" i="307" s="1"/>
  <c r="AZ5" i="207"/>
  <c r="F30" i="307" s="1"/>
  <c r="AS34" i="207"/>
  <c r="AS35" i="207" s="1"/>
  <c r="AA35" i="207"/>
  <c r="BZ5" i="207"/>
  <c r="AF30" i="307" s="1"/>
  <c r="AI35" i="207"/>
  <c r="BR5" i="207" s="1"/>
  <c r="X30" i="307" s="1"/>
  <c r="BH5" i="207"/>
  <c r="N30" i="307" s="1"/>
  <c r="BM5" i="208"/>
  <c r="S31" i="307" s="1"/>
  <c r="AC33" i="208"/>
  <c r="BD5" i="210"/>
  <c r="J33" i="307" s="1"/>
  <c r="BA5" i="210"/>
  <c r="G33" i="307" s="1"/>
  <c r="Y33" i="210"/>
  <c r="AE35" i="210"/>
  <c r="AQ34" i="212"/>
  <c r="AI35" i="212"/>
  <c r="BR5" i="212" s="1"/>
  <c r="X35" i="307" s="1"/>
  <c r="BB5" i="213"/>
  <c r="H36" i="307" s="1"/>
  <c r="AC33" i="213"/>
  <c r="Y36" i="214"/>
  <c r="BJ5" i="214"/>
  <c r="P37" i="307" s="1"/>
  <c r="BX5" i="215"/>
  <c r="AD38" i="307" s="1"/>
  <c r="AZ5" i="215"/>
  <c r="F38" i="307" s="1"/>
  <c r="AS34" i="215"/>
  <c r="AA35" i="215"/>
  <c r="BZ5" i="215"/>
  <c r="AF38" i="307" s="1"/>
  <c r="AI35" i="215"/>
  <c r="BR5" i="215" s="1"/>
  <c r="X38" i="307" s="1"/>
  <c r="BH5" i="215"/>
  <c r="N38" i="307" s="1"/>
  <c r="AQ34" i="216"/>
  <c r="AQ34" i="217"/>
  <c r="AX5" i="217"/>
  <c r="D40" i="307" s="1"/>
  <c r="Y33" i="217"/>
  <c r="Y35" i="217"/>
  <c r="AG35" i="217"/>
  <c r="BF5" i="217"/>
  <c r="L40" i="307" s="1"/>
  <c r="AG33" i="217"/>
  <c r="AC33" i="218"/>
  <c r="AY5" i="220"/>
  <c r="E43" i="307" s="1"/>
  <c r="Z35" i="220"/>
  <c r="BK5" i="220" s="1"/>
  <c r="Q43" i="307" s="1"/>
  <c r="BY5" i="220"/>
  <c r="AE43" i="307" s="1"/>
  <c r="AH35" i="220"/>
  <c r="BQ5" i="220" s="1"/>
  <c r="W43" i="307" s="1"/>
  <c r="BG5" i="220"/>
  <c r="M43" i="307" s="1"/>
  <c r="AR35" i="220"/>
  <c r="BX5" i="222"/>
  <c r="AD45" i="307" s="1"/>
  <c r="AE35" i="222"/>
  <c r="BO5" i="222" s="1"/>
  <c r="U45" i="307" s="1"/>
  <c r="Z35" i="222"/>
  <c r="BK5" i="222" s="1"/>
  <c r="Q45" i="307" s="1"/>
  <c r="BF5" i="224"/>
  <c r="L47" i="307" s="1"/>
  <c r="AE35" i="224"/>
  <c r="BO5" i="224" s="1"/>
  <c r="U47" i="307" s="1"/>
  <c r="BW5" i="227"/>
  <c r="AC50" i="307" s="1"/>
  <c r="AS34" i="228"/>
  <c r="AS35" i="228" s="1"/>
  <c r="AA35" i="229"/>
  <c r="BL5" i="229" s="1"/>
  <c r="R52" i="307" s="1"/>
  <c r="Y33" i="230"/>
  <c r="AG33" i="230"/>
  <c r="AR35" i="231"/>
  <c r="BN5" i="231"/>
  <c r="T54" i="307" s="1"/>
  <c r="AC33" i="231"/>
  <c r="AE35" i="232"/>
  <c r="BO5" i="232" s="1"/>
  <c r="U55" i="307" s="1"/>
  <c r="Y35" i="232"/>
  <c r="BP5" i="234"/>
  <c r="V57" i="307" s="1"/>
  <c r="Z35" i="235"/>
  <c r="BK5" i="235" s="1"/>
  <c r="Q58" i="307" s="1"/>
  <c r="AQ34" i="238"/>
  <c r="AX5" i="238"/>
  <c r="D61" i="307" s="1"/>
  <c r="Y33" i="238"/>
  <c r="BY5" i="238"/>
  <c r="AE61" i="307" s="1"/>
  <c r="BW5" i="238"/>
  <c r="AC61" i="307" s="1"/>
  <c r="AG35" i="238"/>
  <c r="BF5" i="238"/>
  <c r="L61" i="307" s="1"/>
  <c r="AG33" i="238"/>
  <c r="AC33" i="241"/>
  <c r="AC35" i="241"/>
  <c r="BB5" i="241"/>
  <c r="H64" i="307" s="1"/>
  <c r="AY5" i="243"/>
  <c r="E66" i="307" s="1"/>
  <c r="BD5" i="245"/>
  <c r="J68" i="307" s="1"/>
  <c r="AE35" i="245"/>
  <c r="BO5" i="245" s="1"/>
  <c r="U68" i="307" s="1"/>
  <c r="AS35" i="245"/>
  <c r="AS34" i="246"/>
  <c r="AA35" i="246"/>
  <c r="BL5" i="246" s="1"/>
  <c r="R69" i="307" s="1"/>
  <c r="AZ5" i="246"/>
  <c r="F69" i="307" s="1"/>
  <c r="AI35" i="246"/>
  <c r="BR5" i="246" s="1"/>
  <c r="X69" i="307" s="1"/>
  <c r="BH5" i="246"/>
  <c r="N69" i="307" s="1"/>
  <c r="BC5" i="254"/>
  <c r="I77" i="307" s="1"/>
  <c r="AC33" i="254"/>
  <c r="AC33" i="257"/>
  <c r="AC35" i="257"/>
  <c r="BB5" i="257"/>
  <c r="H80" i="307" s="1"/>
  <c r="AG36" i="261"/>
  <c r="BU5" i="261" s="1"/>
  <c r="AA84" i="307" s="1"/>
  <c r="BP5" i="261"/>
  <c r="V84" i="307" s="1"/>
  <c r="AC35" i="263"/>
  <c r="BB5" i="263"/>
  <c r="H86" i="307" s="1"/>
  <c r="Y33" i="267"/>
  <c r="BW5" i="267"/>
  <c r="AC90" i="307" s="1"/>
  <c r="Y35" i="267"/>
  <c r="AX5" i="267"/>
  <c r="D90" i="307" s="1"/>
  <c r="BZ5" i="267"/>
  <c r="AF90" i="307" s="1"/>
  <c r="BY5" i="267"/>
  <c r="AE90" i="307" s="1"/>
  <c r="AQ34" i="267"/>
  <c r="AG35" i="267"/>
  <c r="AG33" i="267"/>
  <c r="BF5" i="267"/>
  <c r="L90" i="307" s="1"/>
  <c r="AC36" i="269"/>
  <c r="BT5" i="269" s="1"/>
  <c r="Z92" i="307" s="1"/>
  <c r="BC5" i="272"/>
  <c r="I95" i="307" s="1"/>
  <c r="AD35" i="272"/>
  <c r="BN5" i="272" s="1"/>
  <c r="T95" i="307" s="1"/>
  <c r="AC33" i="272"/>
  <c r="BC5" i="277"/>
  <c r="I100" i="307" s="1"/>
  <c r="AC33" i="277"/>
  <c r="AD35" i="277"/>
  <c r="BJ5" i="283"/>
  <c r="P106" i="307" s="1"/>
  <c r="AE35" i="295"/>
  <c r="BO5" i="295" s="1"/>
  <c r="U118" i="307" s="1"/>
  <c r="BD5" i="295"/>
  <c r="J118" i="307" s="1"/>
  <c r="AL129" i="307"/>
  <c r="AI35" i="187"/>
  <c r="BR5" i="187" s="1"/>
  <c r="X10" i="307" s="1"/>
  <c r="AC35" i="188"/>
  <c r="AQ34" i="189"/>
  <c r="AC33" i="191"/>
  <c r="AS34" i="192"/>
  <c r="AS35" i="192" s="1"/>
  <c r="AG36" i="194"/>
  <c r="BU5" i="194" s="1"/>
  <c r="AA17" i="307" s="1"/>
  <c r="AS35" i="195"/>
  <c r="AR35" i="196"/>
  <c r="AC33" i="197"/>
  <c r="AH35" i="199"/>
  <c r="BQ5" i="199" s="1"/>
  <c r="W22" i="307" s="1"/>
  <c r="BG5" i="199"/>
  <c r="M22" i="307" s="1"/>
  <c r="AG33" i="199"/>
  <c r="BY5" i="201"/>
  <c r="AE24" i="307" s="1"/>
  <c r="BX5" i="203"/>
  <c r="AD26" i="307" s="1"/>
  <c r="Y36" i="203"/>
  <c r="BJ5" i="203"/>
  <c r="P26" i="307" s="1"/>
  <c r="AQ34" i="209"/>
  <c r="AX5" i="209"/>
  <c r="D32" i="307" s="1"/>
  <c r="Y33" i="209"/>
  <c r="Y35" i="209"/>
  <c r="AG35" i="209"/>
  <c r="BF5" i="209"/>
  <c r="L32" i="307" s="1"/>
  <c r="AG33" i="209"/>
  <c r="AS35" i="211"/>
  <c r="AY5" i="212"/>
  <c r="E35" i="307" s="1"/>
  <c r="Z35" i="212"/>
  <c r="BK5" i="212" s="1"/>
  <c r="Q35" i="307" s="1"/>
  <c r="BY5" i="212"/>
  <c r="AE35" i="307" s="1"/>
  <c r="AH35" i="212"/>
  <c r="BQ5" i="212" s="1"/>
  <c r="W35" i="307" s="1"/>
  <c r="BG5" i="212"/>
  <c r="M35" i="307" s="1"/>
  <c r="BF5" i="216"/>
  <c r="L39" i="307" s="1"/>
  <c r="AS35" i="216"/>
  <c r="Y36" i="219"/>
  <c r="BJ5" i="219"/>
  <c r="P42" i="307" s="1"/>
  <c r="BX5" i="225"/>
  <c r="AD48" i="307" s="1"/>
  <c r="AZ5" i="225"/>
  <c r="F48" i="307" s="1"/>
  <c r="AI35" i="225"/>
  <c r="BR5" i="225" s="1"/>
  <c r="X48" i="307" s="1"/>
  <c r="BH5" i="225"/>
  <c r="N48" i="307" s="1"/>
  <c r="AR35" i="230"/>
  <c r="AY5" i="230"/>
  <c r="E53" i="307" s="1"/>
  <c r="AH35" i="230"/>
  <c r="BQ5" i="230" s="1"/>
  <c r="W53" i="307" s="1"/>
  <c r="BG5" i="230"/>
  <c r="M53" i="307" s="1"/>
  <c r="AQ35" i="233"/>
  <c r="BM5" i="233"/>
  <c r="S56" i="307" s="1"/>
  <c r="AY5" i="235"/>
  <c r="E58" i="307" s="1"/>
  <c r="AR35" i="235"/>
  <c r="BM5" i="237"/>
  <c r="S60" i="307" s="1"/>
  <c r="AC36" i="237"/>
  <c r="BT5" i="237" s="1"/>
  <c r="Z60" i="307" s="1"/>
  <c r="AC33" i="237"/>
  <c r="AQ35" i="239"/>
  <c r="BY5" i="239"/>
  <c r="AE62" i="307" s="1"/>
  <c r="Y35" i="239"/>
  <c r="AQ34" i="239"/>
  <c r="BZ5" i="239"/>
  <c r="AF62" i="307" s="1"/>
  <c r="Y33" i="239"/>
  <c r="BW5" i="239"/>
  <c r="AC62" i="307" s="1"/>
  <c r="AX5" i="239"/>
  <c r="D62" i="307" s="1"/>
  <c r="BF5" i="239"/>
  <c r="L62" i="307" s="1"/>
  <c r="AG35" i="239"/>
  <c r="AG33" i="239"/>
  <c r="AQ35" i="244"/>
  <c r="BM5" i="244"/>
  <c r="S67" i="307" s="1"/>
  <c r="BA5" i="248"/>
  <c r="G71" i="307" s="1"/>
  <c r="AA35" i="248"/>
  <c r="BL5" i="248" s="1"/>
  <c r="R71" i="307" s="1"/>
  <c r="AS34" i="248"/>
  <c r="BI5" i="248"/>
  <c r="O71" i="307" s="1"/>
  <c r="AI35" i="248"/>
  <c r="BR5" i="248" s="1"/>
  <c r="X71" i="307" s="1"/>
  <c r="BP5" i="249"/>
  <c r="V72" i="307" s="1"/>
  <c r="Z35" i="250"/>
  <c r="BK5" i="250" s="1"/>
  <c r="Q73" i="307" s="1"/>
  <c r="AY5" i="250"/>
  <c r="E73" i="307" s="1"/>
  <c r="AQ34" i="250"/>
  <c r="BX5" i="250"/>
  <c r="AD73" i="307" s="1"/>
  <c r="AH35" i="250"/>
  <c r="AR35" i="250" s="1"/>
  <c r="BG5" i="250"/>
  <c r="M73" i="307" s="1"/>
  <c r="AG33" i="250"/>
  <c r="BP5" i="253"/>
  <c r="V76" i="307" s="1"/>
  <c r="AG36" i="253"/>
  <c r="BU5" i="253" s="1"/>
  <c r="AA76" i="307" s="1"/>
  <c r="BN5" i="257"/>
  <c r="T80" i="307" s="1"/>
  <c r="AH35" i="261"/>
  <c r="BQ5" i="261" s="1"/>
  <c r="W84" i="307" s="1"/>
  <c r="BC5" i="263"/>
  <c r="I86" i="307" s="1"/>
  <c r="AD35" i="263"/>
  <c r="AC33" i="263"/>
  <c r="BP5" i="270"/>
  <c r="V93" i="307" s="1"/>
  <c r="AG36" i="270"/>
  <c r="BU5" i="270" s="1"/>
  <c r="AA93" i="307" s="1"/>
  <c r="BP5" i="273"/>
  <c r="V96" i="307" s="1"/>
  <c r="AQ35" i="273"/>
  <c r="BB5" i="274"/>
  <c r="H97" i="307" s="1"/>
  <c r="AC35" i="274"/>
  <c r="AC35" i="276"/>
  <c r="BB5" i="276"/>
  <c r="H99" i="307" s="1"/>
  <c r="AC33" i="276"/>
  <c r="AD35" i="279"/>
  <c r="BC5" i="279"/>
  <c r="I102" i="307" s="1"/>
  <c r="AC33" i="279"/>
  <c r="Y36" i="287"/>
  <c r="AG36" i="289"/>
  <c r="BU5" i="289" s="1"/>
  <c r="AA112" i="307" s="1"/>
  <c r="BP5" i="289"/>
  <c r="V112" i="307" s="1"/>
  <c r="BY5" i="187"/>
  <c r="AE10" i="307" s="1"/>
  <c r="BD5" i="188"/>
  <c r="J11" i="307" s="1"/>
  <c r="J129" i="307" s="1"/>
  <c r="BG5" i="189"/>
  <c r="M12" i="307" s="1"/>
  <c r="BB5" i="190"/>
  <c r="H13" i="307" s="1"/>
  <c r="AZ5" i="192"/>
  <c r="F15" i="307" s="1"/>
  <c r="BH5" i="192"/>
  <c r="N15" i="307" s="1"/>
  <c r="Y33" i="195"/>
  <c r="BZ5" i="195"/>
  <c r="AF18" i="307" s="1"/>
  <c r="AQ35" i="195"/>
  <c r="BY5" i="195"/>
  <c r="AE18" i="307" s="1"/>
  <c r="Y35" i="195"/>
  <c r="BI5" i="199"/>
  <c r="O22" i="307" s="1"/>
  <c r="O129" i="307" s="1"/>
  <c r="AS34" i="199"/>
  <c r="AS35" i="199" s="1"/>
  <c r="Y33" i="203"/>
  <c r="BZ5" i="203"/>
  <c r="AF26" i="307" s="1"/>
  <c r="AQ35" i="203"/>
  <c r="AQ36" i="203" s="1"/>
  <c r="BY5" i="203"/>
  <c r="AE26" i="307" s="1"/>
  <c r="BC5" i="207"/>
  <c r="I30" i="307" s="1"/>
  <c r="AE35" i="208"/>
  <c r="BO5" i="208" s="1"/>
  <c r="U31" i="307" s="1"/>
  <c r="AS34" i="212"/>
  <c r="BC5" i="215"/>
  <c r="I38" i="307" s="1"/>
  <c r="BX5" i="217"/>
  <c r="AD40" i="307" s="1"/>
  <c r="AZ5" i="217"/>
  <c r="F40" i="307" s="1"/>
  <c r="AI35" i="217"/>
  <c r="BR5" i="217" s="1"/>
  <c r="X40" i="307" s="1"/>
  <c r="BH5" i="217"/>
  <c r="N40" i="307" s="1"/>
  <c r="AE35" i="219"/>
  <c r="BO5" i="219" s="1"/>
  <c r="U42" i="307" s="1"/>
  <c r="Y33" i="222"/>
  <c r="AG33" i="222"/>
  <c r="AC33" i="223"/>
  <c r="Y33" i="224"/>
  <c r="BZ5" i="224"/>
  <c r="AF47" i="307" s="1"/>
  <c r="BY5" i="224"/>
  <c r="AE47" i="307" s="1"/>
  <c r="Y35" i="224"/>
  <c r="AG35" i="224"/>
  <c r="Y33" i="227"/>
  <c r="BZ5" i="227"/>
  <c r="AF50" i="307" s="1"/>
  <c r="AQ35" i="227"/>
  <c r="Z35" i="227"/>
  <c r="BK5" i="227" s="1"/>
  <c r="Q50" i="307" s="1"/>
  <c r="BY5" i="227"/>
  <c r="AE50" i="307" s="1"/>
  <c r="AQ34" i="227"/>
  <c r="AA35" i="227" s="1"/>
  <c r="BL5" i="227" s="1"/>
  <c r="R50" i="307" s="1"/>
  <c r="AX5" i="227"/>
  <c r="D50" i="307" s="1"/>
  <c r="AG35" i="227"/>
  <c r="BF5" i="227"/>
  <c r="L50" i="307" s="1"/>
  <c r="AQ35" i="229"/>
  <c r="AQ36" i="229" s="1"/>
  <c r="AS35" i="230"/>
  <c r="Y33" i="232"/>
  <c r="BZ5" i="232"/>
  <c r="AF55" i="307" s="1"/>
  <c r="BY5" i="232"/>
  <c r="AE55" i="307" s="1"/>
  <c r="AX5" i="232"/>
  <c r="D55" i="307" s="1"/>
  <c r="BW5" i="232"/>
  <c r="AC55" i="307" s="1"/>
  <c r="AG33" i="232"/>
  <c r="AG35" i="232"/>
  <c r="AQ35" i="232" s="1"/>
  <c r="BF5" i="232"/>
  <c r="L55" i="307" s="1"/>
  <c r="AS34" i="235"/>
  <c r="BA5" i="236"/>
  <c r="G59" i="307" s="1"/>
  <c r="Y33" i="236"/>
  <c r="BP5" i="236"/>
  <c r="V59" i="307" s="1"/>
  <c r="AE35" i="240"/>
  <c r="Y36" i="241"/>
  <c r="BQ5" i="244"/>
  <c r="W67" i="307" s="1"/>
  <c r="AG36" i="244"/>
  <c r="BU5" i="244" s="1"/>
  <c r="AA67" i="307" s="1"/>
  <c r="AR35" i="244"/>
  <c r="BP5" i="245"/>
  <c r="V68" i="307" s="1"/>
  <c r="AC36" i="246"/>
  <c r="BT5" i="246" s="1"/>
  <c r="Z69" i="307" s="1"/>
  <c r="BM5" i="246"/>
  <c r="S69" i="307" s="1"/>
  <c r="AC36" i="248"/>
  <c r="BT5" i="248" s="1"/>
  <c r="Z71" i="307" s="1"/>
  <c r="BM5" i="248"/>
  <c r="S71" i="307" s="1"/>
  <c r="AQ35" i="249"/>
  <c r="BC5" i="252"/>
  <c r="I75" i="307" s="1"/>
  <c r="AD35" i="252"/>
  <c r="AC33" i="252"/>
  <c r="AD35" i="254"/>
  <c r="BN5" i="254" s="1"/>
  <c r="T77" i="307" s="1"/>
  <c r="AG36" i="262"/>
  <c r="BU5" i="262" s="1"/>
  <c r="AA85" i="307" s="1"/>
  <c r="BY5" i="266"/>
  <c r="AE89" i="307" s="1"/>
  <c r="Y35" i="266"/>
  <c r="BW5" i="266"/>
  <c r="AC89" i="307" s="1"/>
  <c r="AC129" i="307" s="1"/>
  <c r="AQ34" i="266"/>
  <c r="Y33" i="266"/>
  <c r="AG33" i="266"/>
  <c r="BF5" i="266"/>
  <c r="L89" i="307" s="1"/>
  <c r="AG35" i="266"/>
  <c r="AS34" i="268"/>
  <c r="AA35" i="268"/>
  <c r="BL5" i="268" s="1"/>
  <c r="R91" i="307" s="1"/>
  <c r="AI35" i="268"/>
  <c r="BR5" i="268" s="1"/>
  <c r="X91" i="307" s="1"/>
  <c r="BH5" i="268"/>
  <c r="N91" i="307" s="1"/>
  <c r="AD35" i="274"/>
  <c r="BC5" i="274"/>
  <c r="I97" i="307" s="1"/>
  <c r="AC33" i="274"/>
  <c r="BN5" i="280"/>
  <c r="T103" i="307" s="1"/>
  <c r="AS35" i="280"/>
  <c r="Z35" i="195"/>
  <c r="BK5" i="195" s="1"/>
  <c r="Q18" i="307" s="1"/>
  <c r="AQ34" i="201"/>
  <c r="AX5" i="201"/>
  <c r="D24" i="307" s="1"/>
  <c r="Y33" i="201"/>
  <c r="AG35" i="201"/>
  <c r="BF5" i="201"/>
  <c r="L24" i="307" s="1"/>
  <c r="AG33" i="201"/>
  <c r="AR35" i="203"/>
  <c r="Z35" i="203"/>
  <c r="BK5" i="203" s="1"/>
  <c r="Q26" i="307" s="1"/>
  <c r="Y33" i="206"/>
  <c r="AG33" i="206"/>
  <c r="BX5" i="209"/>
  <c r="AD32" i="307" s="1"/>
  <c r="AZ5" i="209"/>
  <c r="F32" i="307" s="1"/>
  <c r="AI35" i="209"/>
  <c r="BR5" i="209" s="1"/>
  <c r="X32" i="307" s="1"/>
  <c r="BH5" i="209"/>
  <c r="N32" i="307" s="1"/>
  <c r="N129" i="307" s="1"/>
  <c r="Y33" i="214"/>
  <c r="AG33" i="214"/>
  <c r="Y33" i="216"/>
  <c r="BZ5" i="216"/>
  <c r="AF39" i="307" s="1"/>
  <c r="BY5" i="216"/>
  <c r="AE39" i="307" s="1"/>
  <c r="Y35" i="216"/>
  <c r="AG35" i="216"/>
  <c r="Y33" i="219"/>
  <c r="BZ5" i="219"/>
  <c r="AF42" i="307" s="1"/>
  <c r="AQ35" i="219"/>
  <c r="BY5" i="219"/>
  <c r="AE42" i="307" s="1"/>
  <c r="AQ34" i="219"/>
  <c r="AX5" i="219"/>
  <c r="D42" i="307" s="1"/>
  <c r="AG35" i="219"/>
  <c r="BF5" i="219"/>
  <c r="L42" i="307" s="1"/>
  <c r="AY5" i="222"/>
  <c r="E45" i="307" s="1"/>
  <c r="AH35" i="222"/>
  <c r="BG5" i="222"/>
  <c r="M45" i="307" s="1"/>
  <c r="AR35" i="227"/>
  <c r="AC33" i="234"/>
  <c r="AE35" i="237"/>
  <c r="BO5" i="237" s="1"/>
  <c r="U60" i="307" s="1"/>
  <c r="AA35" i="237"/>
  <c r="BL5" i="237" s="1"/>
  <c r="R60" i="307" s="1"/>
  <c r="AI35" i="239"/>
  <c r="BR5" i="239" s="1"/>
  <c r="X62" i="307" s="1"/>
  <c r="AR35" i="243"/>
  <c r="Z35" i="243"/>
  <c r="BK5" i="243" s="1"/>
  <c r="Q66" i="307" s="1"/>
  <c r="BC5" i="246"/>
  <c r="I69" i="307" s="1"/>
  <c r="AD35" i="246"/>
  <c r="BX5" i="249"/>
  <c r="AD72" i="307" s="1"/>
  <c r="AZ5" i="249"/>
  <c r="F72" i="307" s="1"/>
  <c r="AS34" i="249"/>
  <c r="BZ5" i="249"/>
  <c r="AF72" i="307" s="1"/>
  <c r="BY5" i="249"/>
  <c r="AE72" i="307" s="1"/>
  <c r="Y33" i="249"/>
  <c r="AI35" i="249"/>
  <c r="BR5" i="249" s="1"/>
  <c r="X72" i="307" s="1"/>
  <c r="BH5" i="249"/>
  <c r="N72" i="307" s="1"/>
  <c r="AG33" i="249"/>
  <c r="BE5" i="253"/>
  <c r="K76" i="307" s="1"/>
  <c r="AE35" i="253"/>
  <c r="BO5" i="253" s="1"/>
  <c r="U76" i="307" s="1"/>
  <c r="AS35" i="255"/>
  <c r="BM5" i="256"/>
  <c r="S79" i="307" s="1"/>
  <c r="AD35" i="260"/>
  <c r="BN5" i="260" s="1"/>
  <c r="T83" i="307" s="1"/>
  <c r="BC5" i="260"/>
  <c r="I83" i="307" s="1"/>
  <c r="AC33" i="260"/>
  <c r="BJ5" i="260"/>
  <c r="P83" i="307" s="1"/>
  <c r="Z35" i="261"/>
  <c r="BK5" i="261" s="1"/>
  <c r="Q84" i="307" s="1"/>
  <c r="AY5" i="261"/>
  <c r="E84" i="307" s="1"/>
  <c r="AQ34" i="261"/>
  <c r="AC35" i="265"/>
  <c r="BB5" i="265"/>
  <c r="H88" i="307" s="1"/>
  <c r="AC33" i="265"/>
  <c r="AS34" i="273"/>
  <c r="AS35" i="273" s="1"/>
  <c r="AA35" i="273"/>
  <c r="BL5" i="273" s="1"/>
  <c r="R96" i="307" s="1"/>
  <c r="AZ5" i="273"/>
  <c r="F96" i="307" s="1"/>
  <c r="BH5" i="273"/>
  <c r="N96" i="307" s="1"/>
  <c r="AI35" i="273"/>
  <c r="BR5" i="273" s="1"/>
  <c r="X96" i="307" s="1"/>
  <c r="AG36" i="275"/>
  <c r="BU5" i="275" s="1"/>
  <c r="AA98" i="307" s="1"/>
  <c r="BP5" i="275"/>
  <c r="V98" i="307" s="1"/>
  <c r="AE35" i="280"/>
  <c r="BO5" i="280" s="1"/>
  <c r="U103" i="307" s="1"/>
  <c r="AS35" i="232"/>
  <c r="AQ34" i="233"/>
  <c r="AA35" i="233" s="1"/>
  <c r="BL5" i="233" s="1"/>
  <c r="R56" i="307" s="1"/>
  <c r="AG36" i="233"/>
  <c r="BU5" i="233" s="1"/>
  <c r="AA56" i="307" s="1"/>
  <c r="Y33" i="240"/>
  <c r="AS34" i="241"/>
  <c r="AI35" i="241"/>
  <c r="BR5" i="241" s="1"/>
  <c r="X64" i="307" s="1"/>
  <c r="Y33" i="250"/>
  <c r="BI5" i="252"/>
  <c r="O75" i="307" s="1"/>
  <c r="AG33" i="252"/>
  <c r="Y33" i="253"/>
  <c r="BZ5" i="253"/>
  <c r="AF76" i="307" s="1"/>
  <c r="Y35" i="253"/>
  <c r="BZ5" i="255"/>
  <c r="AF78" i="307" s="1"/>
  <c r="AQ35" i="255"/>
  <c r="AQ36" i="255" s="1"/>
  <c r="Z35" i="255"/>
  <c r="BK5" i="255" s="1"/>
  <c r="Q78" i="307" s="1"/>
  <c r="BY5" i="255"/>
  <c r="AE78" i="307" s="1"/>
  <c r="Y35" i="255"/>
  <c r="AQ34" i="255"/>
  <c r="AA35" i="255" s="1"/>
  <c r="BL5" i="255" s="1"/>
  <c r="R78" i="307" s="1"/>
  <c r="AX5" i="255"/>
  <c r="D78" i="307" s="1"/>
  <c r="AG35" i="255"/>
  <c r="BF5" i="255"/>
  <c r="L78" i="307" s="1"/>
  <c r="AC36" i="260"/>
  <c r="BT5" i="260" s="1"/>
  <c r="Z83" i="307" s="1"/>
  <c r="BM5" i="260"/>
  <c r="S83" i="307" s="1"/>
  <c r="BM5" i="264"/>
  <c r="S87" i="307" s="1"/>
  <c r="AC36" i="264"/>
  <c r="BT5" i="264" s="1"/>
  <c r="Z87" i="307" s="1"/>
  <c r="AD35" i="265"/>
  <c r="BC5" i="265"/>
  <c r="I88" i="307" s="1"/>
  <c r="AY5" i="268"/>
  <c r="E91" i="307" s="1"/>
  <c r="AQ34" i="268"/>
  <c r="Z35" i="268"/>
  <c r="AR35" i="268"/>
  <c r="BZ5" i="268"/>
  <c r="AF91" i="307" s="1"/>
  <c r="Y33" i="268"/>
  <c r="BX5" i="268"/>
  <c r="AD91" i="307" s="1"/>
  <c r="AH35" i="268"/>
  <c r="BQ5" i="268" s="1"/>
  <c r="W91" i="307" s="1"/>
  <c r="BG5" i="268"/>
  <c r="M91" i="307" s="1"/>
  <c r="AG33" i="268"/>
  <c r="AC33" i="269"/>
  <c r="AC36" i="272"/>
  <c r="BT5" i="272" s="1"/>
  <c r="Z95" i="307" s="1"/>
  <c r="BM5" i="272"/>
  <c r="S95" i="307" s="1"/>
  <c r="Z35" i="273"/>
  <c r="BK5" i="273" s="1"/>
  <c r="Q96" i="307" s="1"/>
  <c r="BZ5" i="273"/>
  <c r="AF96" i="307" s="1"/>
  <c r="BY5" i="273"/>
  <c r="AE96" i="307" s="1"/>
  <c r="Y33" i="273"/>
  <c r="BX5" i="273"/>
  <c r="AD96" i="307" s="1"/>
  <c r="AR35" i="273"/>
  <c r="AS35" i="275"/>
  <c r="AY5" i="289"/>
  <c r="E112" i="307" s="1"/>
  <c r="Y33" i="289"/>
  <c r="BY5" i="289"/>
  <c r="AE112" i="307" s="1"/>
  <c r="Z35" i="289"/>
  <c r="BK5" i="289" s="1"/>
  <c r="Q112" i="307" s="1"/>
  <c r="BX5" i="289"/>
  <c r="AD112" i="307" s="1"/>
  <c r="AH35" i="289"/>
  <c r="BQ5" i="289" s="1"/>
  <c r="W112" i="307" s="1"/>
  <c r="BG5" i="289"/>
  <c r="M112" i="307" s="1"/>
  <c r="AR35" i="290"/>
  <c r="BN5" i="290"/>
  <c r="T113" i="307" s="1"/>
  <c r="BJ5" i="291"/>
  <c r="P114" i="307" s="1"/>
  <c r="AC35" i="201"/>
  <c r="AS34" i="205"/>
  <c r="AS35" i="205" s="1"/>
  <c r="BZ5" i="206"/>
  <c r="AF29" i="307" s="1"/>
  <c r="AG33" i="207"/>
  <c r="AC35" i="209"/>
  <c r="AQ35" i="209" s="1"/>
  <c r="AG36" i="210"/>
  <c r="BU5" i="210" s="1"/>
  <c r="AA33" i="307" s="1"/>
  <c r="AS34" i="213"/>
  <c r="AS35" i="213" s="1"/>
  <c r="BZ5" i="214"/>
  <c r="AF37" i="307" s="1"/>
  <c r="AG33" i="215"/>
  <c r="AC35" i="217"/>
  <c r="AQ35" i="217" s="1"/>
  <c r="AG36" i="218"/>
  <c r="BU5" i="218" s="1"/>
  <c r="AA41" i="307" s="1"/>
  <c r="AS34" i="221"/>
  <c r="AS35" i="221" s="1"/>
  <c r="BZ5" i="222"/>
  <c r="AF45" i="307" s="1"/>
  <c r="AG33" i="223"/>
  <c r="AC35" i="225"/>
  <c r="AS34" i="229"/>
  <c r="AS35" i="229" s="1"/>
  <c r="BZ5" i="230"/>
  <c r="AF53" i="307" s="1"/>
  <c r="AG33" i="234"/>
  <c r="AH35" i="234"/>
  <c r="BQ5" i="234" s="1"/>
  <c r="W57" i="307" s="1"/>
  <c r="BZ5" i="235"/>
  <c r="AF58" i="307" s="1"/>
  <c r="AQ34" i="235"/>
  <c r="AI35" i="235"/>
  <c r="BR5" i="235" s="1"/>
  <c r="X58" i="307" s="1"/>
  <c r="Y33" i="237"/>
  <c r="BZ5" i="237"/>
  <c r="AF60" i="307" s="1"/>
  <c r="Y35" i="237"/>
  <c r="AG35" i="240"/>
  <c r="AQ35" i="240" s="1"/>
  <c r="BZ5" i="241"/>
  <c r="AF64" i="307" s="1"/>
  <c r="AY5" i="242"/>
  <c r="E65" i="307" s="1"/>
  <c r="BX5" i="242"/>
  <c r="AD65" i="307" s="1"/>
  <c r="AZ5" i="243"/>
  <c r="F66" i="307" s="1"/>
  <c r="BY5" i="243"/>
  <c r="AE66" i="307" s="1"/>
  <c r="AS34" i="243"/>
  <c r="AS35" i="243" s="1"/>
  <c r="BI5" i="244"/>
  <c r="O67" i="307" s="1"/>
  <c r="AG33" i="244"/>
  <c r="Y33" i="245"/>
  <c r="BZ5" i="245"/>
  <c r="AF68" i="307" s="1"/>
  <c r="Y35" i="245"/>
  <c r="BZ5" i="246"/>
  <c r="AF69" i="307" s="1"/>
  <c r="BZ5" i="247"/>
  <c r="AF70" i="307" s="1"/>
  <c r="Z35" i="247"/>
  <c r="BK5" i="247" s="1"/>
  <c r="Q70" i="307" s="1"/>
  <c r="BY5" i="247"/>
  <c r="AE70" i="307" s="1"/>
  <c r="Y35" i="247"/>
  <c r="AQ34" i="247"/>
  <c r="AA35" i="247" s="1"/>
  <c r="BL5" i="247" s="1"/>
  <c r="R70" i="307" s="1"/>
  <c r="AX5" i="247"/>
  <c r="D70" i="307" s="1"/>
  <c r="AG35" i="247"/>
  <c r="BF5" i="247"/>
  <c r="L70" i="307" s="1"/>
  <c r="AQ34" i="251"/>
  <c r="AX5" i="251"/>
  <c r="D74" i="307" s="1"/>
  <c r="BZ5" i="251"/>
  <c r="AF74" i="307" s="1"/>
  <c r="AG35" i="251"/>
  <c r="BF5" i="251"/>
  <c r="L74" i="307" s="1"/>
  <c r="AG33" i="251"/>
  <c r="BZ5" i="252"/>
  <c r="AF75" i="307" s="1"/>
  <c r="AQ35" i="253"/>
  <c r="AY5" i="254"/>
  <c r="E77" i="307" s="1"/>
  <c r="Y33" i="254"/>
  <c r="AH35" i="254"/>
  <c r="BQ5" i="254" s="1"/>
  <c r="W77" i="307" s="1"/>
  <c r="BG5" i="254"/>
  <c r="M77" i="307" s="1"/>
  <c r="Y33" i="256"/>
  <c r="Z35" i="256"/>
  <c r="BK5" i="256" s="1"/>
  <c r="Q79" i="307" s="1"/>
  <c r="BY5" i="256"/>
  <c r="AE79" i="307" s="1"/>
  <c r="AG33" i="256"/>
  <c r="AG35" i="256"/>
  <c r="AQ35" i="256" s="1"/>
  <c r="BD5" i="259"/>
  <c r="J82" i="307" s="1"/>
  <c r="AE35" i="259"/>
  <c r="BO5" i="259" s="1"/>
  <c r="U82" i="307" s="1"/>
  <c r="Y36" i="259"/>
  <c r="BA5" i="262"/>
  <c r="G85" i="307" s="1"/>
  <c r="AS34" i="262"/>
  <c r="AQ34" i="265"/>
  <c r="AX5" i="265"/>
  <c r="D88" i="307" s="1"/>
  <c r="BW5" i="265"/>
  <c r="AC88" i="307" s="1"/>
  <c r="Y35" i="265"/>
  <c r="AG35" i="265"/>
  <c r="BF5" i="265"/>
  <c r="L88" i="307" s="1"/>
  <c r="AG33" i="265"/>
  <c r="AC35" i="266"/>
  <c r="BB5" i="266"/>
  <c r="H89" i="307" s="1"/>
  <c r="AC33" i="267"/>
  <c r="BZ5" i="269"/>
  <c r="AF92" i="307" s="1"/>
  <c r="AQ35" i="269"/>
  <c r="BY5" i="269"/>
  <c r="AE92" i="307" s="1"/>
  <c r="Y35" i="269"/>
  <c r="BW5" i="269"/>
  <c r="AC92" i="307" s="1"/>
  <c r="Y33" i="269"/>
  <c r="AX5" i="269"/>
  <c r="D92" i="307" s="1"/>
  <c r="AQ34" i="270"/>
  <c r="AA35" i="270" s="1"/>
  <c r="BL5" i="270" s="1"/>
  <c r="R93" i="307" s="1"/>
  <c r="BX5" i="270"/>
  <c r="AD93" i="307" s="1"/>
  <c r="AE35" i="274"/>
  <c r="BD5" i="274"/>
  <c r="J97" i="307" s="1"/>
  <c r="AX5" i="275"/>
  <c r="D98" i="307" s="1"/>
  <c r="Z35" i="275"/>
  <c r="BK5" i="275" s="1"/>
  <c r="Q98" i="307" s="1"/>
  <c r="AE35" i="277"/>
  <c r="BO5" i="277" s="1"/>
  <c r="U100" i="307" s="1"/>
  <c r="BD5" i="277"/>
  <c r="J100" i="307" s="1"/>
  <c r="AQ34" i="278"/>
  <c r="AX5" i="278"/>
  <c r="D101" i="307" s="1"/>
  <c r="Y33" i="278"/>
  <c r="BZ5" i="278"/>
  <c r="AF101" i="307" s="1"/>
  <c r="Z35" i="278"/>
  <c r="BK5" i="278" s="1"/>
  <c r="Q101" i="307" s="1"/>
  <c r="BY5" i="278"/>
  <c r="AE101" i="307" s="1"/>
  <c r="Y35" i="278"/>
  <c r="BW5" i="278"/>
  <c r="AC101" i="307" s="1"/>
  <c r="AG35" i="278"/>
  <c r="BF5" i="278"/>
  <c r="L101" i="307" s="1"/>
  <c r="AG33" i="278"/>
  <c r="AE35" i="279"/>
  <c r="BO5" i="279" s="1"/>
  <c r="U102" i="307" s="1"/>
  <c r="AC36" i="282"/>
  <c r="BT5" i="282" s="1"/>
  <c r="Z105" i="307" s="1"/>
  <c r="Y36" i="284"/>
  <c r="BK5" i="284"/>
  <c r="Q107" i="307" s="1"/>
  <c r="BM5" i="285"/>
  <c r="S108" i="307" s="1"/>
  <c r="AA35" i="286"/>
  <c r="BL5" i="286" s="1"/>
  <c r="R109" i="307" s="1"/>
  <c r="BX5" i="286"/>
  <c r="AD109" i="307" s="1"/>
  <c r="AI35" i="286"/>
  <c r="BR5" i="286" s="1"/>
  <c r="X109" i="307" s="1"/>
  <c r="BH5" i="286"/>
  <c r="N109" i="307" s="1"/>
  <c r="Y33" i="291"/>
  <c r="BZ5" i="291"/>
  <c r="AF114" i="307" s="1"/>
  <c r="BY5" i="291"/>
  <c r="AE114" i="307" s="1"/>
  <c r="AQ34" i="291"/>
  <c r="AC36" i="292"/>
  <c r="BT5" i="292" s="1"/>
  <c r="Z115" i="307" s="1"/>
  <c r="BM5" i="292"/>
  <c r="S115" i="307" s="1"/>
  <c r="AQ35" i="292"/>
  <c r="BM5" i="298"/>
  <c r="S121" i="307" s="1"/>
  <c r="BN5" i="305"/>
  <c r="T128" i="307" s="1"/>
  <c r="AR35" i="305"/>
  <c r="AZ5" i="197"/>
  <c r="F20" i="307" s="1"/>
  <c r="BH5" i="197"/>
  <c r="N20" i="307" s="1"/>
  <c r="Y35" i="197"/>
  <c r="BC5" i="198"/>
  <c r="I21" i="307" s="1"/>
  <c r="AX5" i="199"/>
  <c r="D22" i="307" s="1"/>
  <c r="D129" i="307" s="1"/>
  <c r="BF5" i="199"/>
  <c r="L22" i="307" s="1"/>
  <c r="BA5" i="200"/>
  <c r="G23" i="307" s="1"/>
  <c r="G129" i="307" s="1"/>
  <c r="Z35" i="200"/>
  <c r="BK5" i="200" s="1"/>
  <c r="Q23" i="307" s="1"/>
  <c r="BD5" i="201"/>
  <c r="J24" i="307" s="1"/>
  <c r="BG5" i="202"/>
  <c r="M25" i="307" s="1"/>
  <c r="AS34" i="202"/>
  <c r="BB5" i="203"/>
  <c r="H26" i="307" s="1"/>
  <c r="AG33" i="204"/>
  <c r="AZ5" i="205"/>
  <c r="F28" i="307" s="1"/>
  <c r="BH5" i="205"/>
  <c r="N28" i="307" s="1"/>
  <c r="Y35" i="205"/>
  <c r="BC5" i="206"/>
  <c r="I29" i="307" s="1"/>
  <c r="AX5" i="207"/>
  <c r="D30" i="307" s="1"/>
  <c r="BF5" i="207"/>
  <c r="L30" i="307" s="1"/>
  <c r="BA5" i="208"/>
  <c r="G31" i="307" s="1"/>
  <c r="Z35" i="208"/>
  <c r="BK5" i="208" s="1"/>
  <c r="Q31" i="307" s="1"/>
  <c r="BD5" i="209"/>
  <c r="J32" i="307" s="1"/>
  <c r="BG5" i="210"/>
  <c r="M33" i="307" s="1"/>
  <c r="AS34" i="210"/>
  <c r="BB5" i="211"/>
  <c r="H34" i="307" s="1"/>
  <c r="AG33" i="212"/>
  <c r="AZ5" i="213"/>
  <c r="F36" i="307" s="1"/>
  <c r="BH5" i="213"/>
  <c r="N36" i="307" s="1"/>
  <c r="Y35" i="213"/>
  <c r="BC5" i="214"/>
  <c r="I37" i="307" s="1"/>
  <c r="AX5" i="215"/>
  <c r="D38" i="307" s="1"/>
  <c r="BF5" i="215"/>
  <c r="L38" i="307" s="1"/>
  <c r="BA5" i="216"/>
  <c r="G39" i="307" s="1"/>
  <c r="Z35" i="216"/>
  <c r="BK5" i="216" s="1"/>
  <c r="Q39" i="307" s="1"/>
  <c r="BD5" i="217"/>
  <c r="J40" i="307" s="1"/>
  <c r="BG5" i="218"/>
  <c r="M41" i="307" s="1"/>
  <c r="AS34" i="218"/>
  <c r="AS35" i="218" s="1"/>
  <c r="AQ36" i="218" s="1"/>
  <c r="BB5" i="219"/>
  <c r="H42" i="307" s="1"/>
  <c r="AG33" i="220"/>
  <c r="AZ5" i="221"/>
  <c r="F44" i="307" s="1"/>
  <c r="BH5" i="221"/>
  <c r="N44" i="307" s="1"/>
  <c r="Y35" i="221"/>
  <c r="BC5" i="222"/>
  <c r="I45" i="307" s="1"/>
  <c r="AX5" i="223"/>
  <c r="D46" i="307" s="1"/>
  <c r="BF5" i="223"/>
  <c r="L46" i="307" s="1"/>
  <c r="BA5" i="224"/>
  <c r="G47" i="307" s="1"/>
  <c r="Z35" i="224"/>
  <c r="BK5" i="224" s="1"/>
  <c r="Q47" i="307" s="1"/>
  <c r="BD5" i="225"/>
  <c r="J48" i="307" s="1"/>
  <c r="BG5" i="226"/>
  <c r="M49" i="307" s="1"/>
  <c r="AS34" i="226"/>
  <c r="BB5" i="227"/>
  <c r="H50" i="307" s="1"/>
  <c r="AG33" i="228"/>
  <c r="AZ5" i="229"/>
  <c r="F52" i="307" s="1"/>
  <c r="BH5" i="229"/>
  <c r="N52" i="307" s="1"/>
  <c r="Y35" i="229"/>
  <c r="BC5" i="230"/>
  <c r="I53" i="307" s="1"/>
  <c r="AQ35" i="231"/>
  <c r="BD5" i="233"/>
  <c r="J56" i="307" s="1"/>
  <c r="BP5" i="233"/>
  <c r="V56" i="307" s="1"/>
  <c r="AE35" i="235"/>
  <c r="BO5" i="235" s="1"/>
  <c r="U58" i="307" s="1"/>
  <c r="AQ35" i="235"/>
  <c r="AQ36" i="235" s="1"/>
  <c r="Z35" i="237"/>
  <c r="BK5" i="237" s="1"/>
  <c r="Q60" i="307" s="1"/>
  <c r="AC35" i="238"/>
  <c r="BY5" i="240"/>
  <c r="AE63" i="307" s="1"/>
  <c r="AG33" i="240"/>
  <c r="BH5" i="241"/>
  <c r="N64" i="307" s="1"/>
  <c r="AG33" i="241"/>
  <c r="AS35" i="242"/>
  <c r="BZ5" i="243"/>
  <c r="AF66" i="307" s="1"/>
  <c r="Y33" i="244"/>
  <c r="AR35" i="245"/>
  <c r="AD35" i="247"/>
  <c r="BZ5" i="248"/>
  <c r="AF71" i="307" s="1"/>
  <c r="Y35" i="248"/>
  <c r="AR35" i="251"/>
  <c r="BF5" i="253"/>
  <c r="L76" i="307" s="1"/>
  <c r="AS35" i="254"/>
  <c r="Y33" i="255"/>
  <c r="AE35" i="258"/>
  <c r="BD5" i="258"/>
  <c r="J81" i="307" s="1"/>
  <c r="BG5" i="259"/>
  <c r="M82" i="307" s="1"/>
  <c r="AC33" i="262"/>
  <c r="AC35" i="262"/>
  <c r="BB5" i="262"/>
  <c r="H85" i="307" s="1"/>
  <c r="BI5" i="263"/>
  <c r="O86" i="307" s="1"/>
  <c r="Y33" i="264"/>
  <c r="BZ5" i="264"/>
  <c r="AF87" i="307" s="1"/>
  <c r="BW5" i="264"/>
  <c r="AC87" i="307" s="1"/>
  <c r="AQ35" i="264"/>
  <c r="AX5" i="264"/>
  <c r="D87" i="307" s="1"/>
  <c r="Y35" i="264"/>
  <c r="AD35" i="266"/>
  <c r="BC5" i="266"/>
  <c r="I89" i="307" s="1"/>
  <c r="AC33" i="266"/>
  <c r="BP5" i="272"/>
  <c r="V95" i="307" s="1"/>
  <c r="AG36" i="272"/>
  <c r="BU5" i="272" s="1"/>
  <c r="AA95" i="307" s="1"/>
  <c r="AC36" i="273"/>
  <c r="BT5" i="273" s="1"/>
  <c r="Z96" i="307" s="1"/>
  <c r="BM5" i="273"/>
  <c r="S96" i="307" s="1"/>
  <c r="AE35" i="275"/>
  <c r="BO5" i="275" s="1"/>
  <c r="U98" i="307" s="1"/>
  <c r="BN5" i="276"/>
  <c r="T99" i="307" s="1"/>
  <c r="AR35" i="276"/>
  <c r="AY5" i="278"/>
  <c r="E101" i="307" s="1"/>
  <c r="BX5" i="278"/>
  <c r="AD101" i="307" s="1"/>
  <c r="AR35" i="278"/>
  <c r="BC5" i="285"/>
  <c r="I108" i="307" s="1"/>
  <c r="AD35" i="285"/>
  <c r="BN5" i="285" s="1"/>
  <c r="T108" i="307" s="1"/>
  <c r="BF5" i="291"/>
  <c r="L114" i="307" s="1"/>
  <c r="AE35" i="293"/>
  <c r="BO5" i="293" s="1"/>
  <c r="U116" i="307" s="1"/>
  <c r="BD5" i="293"/>
  <c r="J116" i="307" s="1"/>
  <c r="AS35" i="293"/>
  <c r="BN5" i="298"/>
  <c r="T121" i="307" s="1"/>
  <c r="AR35" i="298"/>
  <c r="BY5" i="197"/>
  <c r="AE20" i="307" s="1"/>
  <c r="AC33" i="198"/>
  <c r="BB5" i="200"/>
  <c r="H23" i="307" s="1"/>
  <c r="AZ5" i="202"/>
  <c r="F25" i="307" s="1"/>
  <c r="BH5" i="202"/>
  <c r="N25" i="307" s="1"/>
  <c r="BC5" i="203"/>
  <c r="I26" i="307" s="1"/>
  <c r="I129" i="307" s="1"/>
  <c r="AX5" i="204"/>
  <c r="D27" i="307" s="1"/>
  <c r="BF5" i="204"/>
  <c r="L27" i="307" s="1"/>
  <c r="BA5" i="205"/>
  <c r="G28" i="307" s="1"/>
  <c r="BY5" i="205"/>
  <c r="AE28" i="307" s="1"/>
  <c r="BD5" i="206"/>
  <c r="J29" i="307" s="1"/>
  <c r="AC33" i="206"/>
  <c r="BG5" i="207"/>
  <c r="M30" i="307" s="1"/>
  <c r="BB5" i="208"/>
  <c r="H31" i="307" s="1"/>
  <c r="AZ5" i="210"/>
  <c r="F33" i="307" s="1"/>
  <c r="BH5" i="210"/>
  <c r="N33" i="307" s="1"/>
  <c r="BC5" i="211"/>
  <c r="I34" i="307" s="1"/>
  <c r="AX5" i="212"/>
  <c r="D35" i="307" s="1"/>
  <c r="BF5" i="212"/>
  <c r="L35" i="307" s="1"/>
  <c r="BA5" i="213"/>
  <c r="G36" i="307" s="1"/>
  <c r="BY5" i="213"/>
  <c r="AE36" i="307" s="1"/>
  <c r="BD5" i="214"/>
  <c r="J37" i="307" s="1"/>
  <c r="AC33" i="214"/>
  <c r="BG5" i="215"/>
  <c r="M38" i="307" s="1"/>
  <c r="BB5" i="216"/>
  <c r="H39" i="307" s="1"/>
  <c r="AZ5" i="218"/>
  <c r="F41" i="307" s="1"/>
  <c r="BH5" i="218"/>
  <c r="N41" i="307" s="1"/>
  <c r="BC5" i="219"/>
  <c r="I42" i="307" s="1"/>
  <c r="AX5" i="220"/>
  <c r="D43" i="307" s="1"/>
  <c r="BF5" i="220"/>
  <c r="L43" i="307" s="1"/>
  <c r="BA5" i="221"/>
  <c r="G44" i="307" s="1"/>
  <c r="BY5" i="221"/>
  <c r="AE44" i="307" s="1"/>
  <c r="BD5" i="222"/>
  <c r="J45" i="307" s="1"/>
  <c r="AC33" i="222"/>
  <c r="BG5" i="223"/>
  <c r="M46" i="307" s="1"/>
  <c r="BB5" i="224"/>
  <c r="H47" i="307" s="1"/>
  <c r="AZ5" i="226"/>
  <c r="F49" i="307" s="1"/>
  <c r="BH5" i="226"/>
  <c r="N49" i="307" s="1"/>
  <c r="BC5" i="227"/>
  <c r="I50" i="307" s="1"/>
  <c r="AX5" i="228"/>
  <c r="D51" i="307" s="1"/>
  <c r="BF5" i="228"/>
  <c r="L51" i="307" s="1"/>
  <c r="BY5" i="229"/>
  <c r="AE52" i="307" s="1"/>
  <c r="Z35" i="229"/>
  <c r="BK5" i="229" s="1"/>
  <c r="Q52" i="307" s="1"/>
  <c r="BD5" i="230"/>
  <c r="J53" i="307" s="1"/>
  <c r="AC33" i="230"/>
  <c r="BZ5" i="234"/>
  <c r="AF57" i="307" s="1"/>
  <c r="AF129" i="307" s="1"/>
  <c r="AQ35" i="234"/>
  <c r="BY5" i="234"/>
  <c r="AE57" i="307" s="1"/>
  <c r="AX5" i="235"/>
  <c r="D58" i="307" s="1"/>
  <c r="Y35" i="235"/>
  <c r="AD35" i="237"/>
  <c r="BN5" i="237" s="1"/>
  <c r="T60" i="307" s="1"/>
  <c r="BZ5" i="240"/>
  <c r="AF63" i="307" s="1"/>
  <c r="AQ34" i="240"/>
  <c r="Y33" i="242"/>
  <c r="BZ5" i="242"/>
  <c r="AF65" i="307" s="1"/>
  <c r="AQ35" i="242"/>
  <c r="BY5" i="242"/>
  <c r="AE65" i="307" s="1"/>
  <c r="Y35" i="242"/>
  <c r="AG36" i="242"/>
  <c r="BU5" i="242" s="1"/>
  <c r="AA65" i="307" s="1"/>
  <c r="AA35" i="245"/>
  <c r="BL5" i="245" s="1"/>
  <c r="R68" i="307" s="1"/>
  <c r="BX5" i="245"/>
  <c r="AD68" i="307" s="1"/>
  <c r="AZ5" i="245"/>
  <c r="F68" i="307" s="1"/>
  <c r="AI35" i="245"/>
  <c r="BR5" i="245" s="1"/>
  <c r="X68" i="307" s="1"/>
  <c r="BH5" i="245"/>
  <c r="N68" i="307" s="1"/>
  <c r="AQ34" i="246"/>
  <c r="AG36" i="246"/>
  <c r="BU5" i="246" s="1"/>
  <c r="AA69" i="307" s="1"/>
  <c r="AC36" i="249"/>
  <c r="BT5" i="249" s="1"/>
  <c r="Z72" i="307" s="1"/>
  <c r="BW5" i="253"/>
  <c r="AC76" i="307" s="1"/>
  <c r="AQ34" i="253"/>
  <c r="AR35" i="254"/>
  <c r="AQ36" i="254" s="1"/>
  <c r="AC33" i="255"/>
  <c r="AI35" i="256"/>
  <c r="BR5" i="256" s="1"/>
  <c r="X79" i="307" s="1"/>
  <c r="AG33" i="259"/>
  <c r="AY5" i="260"/>
  <c r="E83" i="307" s="1"/>
  <c r="AQ34" i="260"/>
  <c r="Y33" i="260"/>
  <c r="BY5" i="260"/>
  <c r="AE83" i="307" s="1"/>
  <c r="BX5" i="260"/>
  <c r="AD83" i="307" s="1"/>
  <c r="Z35" i="260"/>
  <c r="BK5" i="260" s="1"/>
  <c r="Q83" i="307" s="1"/>
  <c r="AH35" i="260"/>
  <c r="BQ5" i="260" s="1"/>
  <c r="W83" i="307" s="1"/>
  <c r="BG5" i="260"/>
  <c r="M83" i="307" s="1"/>
  <c r="AD35" i="261"/>
  <c r="BN5" i="261" s="1"/>
  <c r="T84" i="307" s="1"/>
  <c r="BC5" i="261"/>
  <c r="I84" i="307" s="1"/>
  <c r="AA35" i="262"/>
  <c r="BL5" i="262" s="1"/>
  <c r="R85" i="307" s="1"/>
  <c r="BZ5" i="263"/>
  <c r="AF86" i="307" s="1"/>
  <c r="AG36" i="264"/>
  <c r="BU5" i="264" s="1"/>
  <c r="AA87" i="307" s="1"/>
  <c r="BD5" i="267"/>
  <c r="J90" i="307" s="1"/>
  <c r="AE35" i="267"/>
  <c r="BO5" i="267" s="1"/>
  <c r="U90" i="307" s="1"/>
  <c r="AC36" i="268"/>
  <c r="BT5" i="268" s="1"/>
  <c r="Z91" i="307" s="1"/>
  <c r="BM5" i="268"/>
  <c r="S91" i="307" s="1"/>
  <c r="BG5" i="273"/>
  <c r="M96" i="307" s="1"/>
  <c r="AZ5" i="278"/>
  <c r="F101" i="307" s="1"/>
  <c r="AS34" i="278"/>
  <c r="AS35" i="278" s="1"/>
  <c r="AS34" i="286"/>
  <c r="AS35" i="286" s="1"/>
  <c r="BA5" i="287"/>
  <c r="G110" i="307" s="1"/>
  <c r="AA35" i="287"/>
  <c r="BL5" i="287" s="1"/>
  <c r="R110" i="307" s="1"/>
  <c r="BZ5" i="287"/>
  <c r="AF110" i="307" s="1"/>
  <c r="BI5" i="287"/>
  <c r="O110" i="307" s="1"/>
  <c r="AG33" i="287"/>
  <c r="AC33" i="203"/>
  <c r="AC33" i="211"/>
  <c r="AC33" i="219"/>
  <c r="AC33" i="227"/>
  <c r="AI35" i="231"/>
  <c r="BR5" i="231" s="1"/>
  <c r="X54" i="307" s="1"/>
  <c r="AR35" i="234"/>
  <c r="Z35" i="234"/>
  <c r="BK5" i="234" s="1"/>
  <c r="Q57" i="307" s="1"/>
  <c r="AG33" i="235"/>
  <c r="BX5" i="236"/>
  <c r="AD59" i="307" s="1"/>
  <c r="AZ5" i="236"/>
  <c r="F59" i="307" s="1"/>
  <c r="AS34" i="236"/>
  <c r="AS35" i="236" s="1"/>
  <c r="AI35" i="236"/>
  <c r="BR5" i="236" s="1"/>
  <c r="X59" i="307" s="1"/>
  <c r="BH5" i="236"/>
  <c r="N59" i="307" s="1"/>
  <c r="AA35" i="236"/>
  <c r="AZ5" i="241"/>
  <c r="F64" i="307" s="1"/>
  <c r="AG36" i="241"/>
  <c r="BU5" i="241" s="1"/>
  <c r="AA64" i="307" s="1"/>
  <c r="AR35" i="242"/>
  <c r="Z35" i="242"/>
  <c r="BK5" i="242" s="1"/>
  <c r="Q65" i="307" s="1"/>
  <c r="AQ34" i="243"/>
  <c r="AX5" i="243"/>
  <c r="D66" i="307" s="1"/>
  <c r="AG35" i="243"/>
  <c r="BF5" i="243"/>
  <c r="L66" i="307" s="1"/>
  <c r="AG33" i="243"/>
  <c r="AE35" i="244"/>
  <c r="BO5" i="244" s="1"/>
  <c r="U67" i="307" s="1"/>
  <c r="AY5" i="246"/>
  <c r="E69" i="307" s="1"/>
  <c r="Y33" i="246"/>
  <c r="AH35" i="246"/>
  <c r="BQ5" i="246" s="1"/>
  <c r="W69" i="307" s="1"/>
  <c r="BG5" i="246"/>
  <c r="M69" i="307" s="1"/>
  <c r="Y33" i="248"/>
  <c r="BY5" i="248"/>
  <c r="AE71" i="307" s="1"/>
  <c r="AG33" i="248"/>
  <c r="AG35" i="248"/>
  <c r="AQ35" i="248" s="1"/>
  <c r="Y36" i="249"/>
  <c r="AA35" i="252"/>
  <c r="BY5" i="253"/>
  <c r="AE76" i="307" s="1"/>
  <c r="AC36" i="254"/>
  <c r="BT5" i="254" s="1"/>
  <c r="Z77" i="307" s="1"/>
  <c r="BM5" i="254"/>
  <c r="S77" i="307" s="1"/>
  <c r="BW5" i="255"/>
  <c r="AC78" i="307" s="1"/>
  <c r="AG33" i="255"/>
  <c r="BY5" i="258"/>
  <c r="AE81" i="307" s="1"/>
  <c r="Y35" i="258"/>
  <c r="BZ5" i="258"/>
  <c r="AF81" i="307" s="1"/>
  <c r="Y33" i="258"/>
  <c r="BW5" i="258"/>
  <c r="AC81" i="307" s="1"/>
  <c r="AG35" i="258"/>
  <c r="BF5" i="258"/>
  <c r="L81" i="307" s="1"/>
  <c r="BX5" i="259"/>
  <c r="AD82" i="307" s="1"/>
  <c r="Z35" i="259"/>
  <c r="BK5" i="259" s="1"/>
  <c r="Q82" i="307" s="1"/>
  <c r="AQ35" i="260"/>
  <c r="AE35" i="261"/>
  <c r="BO5" i="261" s="1"/>
  <c r="U84" i="307" s="1"/>
  <c r="BD5" i="261"/>
  <c r="J84" i="307" s="1"/>
  <c r="BJ5" i="262"/>
  <c r="P85" i="307" s="1"/>
  <c r="BY5" i="268"/>
  <c r="AE91" i="307" s="1"/>
  <c r="BP5" i="274"/>
  <c r="V97" i="307" s="1"/>
  <c r="Y33" i="275"/>
  <c r="BZ5" i="275"/>
  <c r="AF98" i="307" s="1"/>
  <c r="BW5" i="275"/>
  <c r="AC98" i="307" s="1"/>
  <c r="AQ34" i="275"/>
  <c r="AA35" i="275" s="1"/>
  <c r="BL5" i="275" s="1"/>
  <c r="R98" i="307" s="1"/>
  <c r="AQ35" i="275"/>
  <c r="AG33" i="275"/>
  <c r="BF5" i="275"/>
  <c r="L98" i="307" s="1"/>
  <c r="AQ35" i="279"/>
  <c r="AC36" i="279"/>
  <c r="BT5" i="279" s="1"/>
  <c r="Z102" i="307" s="1"/>
  <c r="BM5" i="279"/>
  <c r="S102" i="307" s="1"/>
  <c r="AC35" i="287"/>
  <c r="BB5" i="287"/>
  <c r="H110" i="307" s="1"/>
  <c r="AC33" i="287"/>
  <c r="Y33" i="287"/>
  <c r="AE35" i="288"/>
  <c r="AS35" i="288" s="1"/>
  <c r="BZ5" i="289"/>
  <c r="AF112" i="307" s="1"/>
  <c r="AR35" i="289"/>
  <c r="AX5" i="291"/>
  <c r="D114" i="307" s="1"/>
  <c r="BJ5" i="296"/>
  <c r="P119" i="307" s="1"/>
  <c r="AC36" i="304"/>
  <c r="BT5" i="304" s="1"/>
  <c r="Z127" i="307" s="1"/>
  <c r="BM5" i="304"/>
  <c r="S127" i="307" s="1"/>
  <c r="Y33" i="259"/>
  <c r="BZ5" i="261"/>
  <c r="AF84" i="307" s="1"/>
  <c r="BY5" i="261"/>
  <c r="AE84" i="307" s="1"/>
  <c r="AE35" i="262"/>
  <c r="BO5" i="262" s="1"/>
  <c r="U85" i="307" s="1"/>
  <c r="AS35" i="264"/>
  <c r="AR35" i="269"/>
  <c r="BX5" i="271"/>
  <c r="AD94" i="307" s="1"/>
  <c r="AZ5" i="271"/>
  <c r="F94" i="307" s="1"/>
  <c r="AS34" i="271"/>
  <c r="AI35" i="271"/>
  <c r="BR5" i="271" s="1"/>
  <c r="X94" i="307" s="1"/>
  <c r="BH5" i="271"/>
  <c r="N94" i="307" s="1"/>
  <c r="AR35" i="275"/>
  <c r="AH35" i="275"/>
  <c r="BQ5" i="275" s="1"/>
  <c r="W98" i="307" s="1"/>
  <c r="Y33" i="277"/>
  <c r="BZ5" i="277"/>
  <c r="AF100" i="307" s="1"/>
  <c r="AQ35" i="277"/>
  <c r="Z35" i="277"/>
  <c r="BK5" i="277" s="1"/>
  <c r="Q100" i="307" s="1"/>
  <c r="BY5" i="277"/>
  <c r="AE100" i="307" s="1"/>
  <c r="Y35" i="277"/>
  <c r="Y33" i="280"/>
  <c r="BZ5" i="280"/>
  <c r="AF103" i="307" s="1"/>
  <c r="AQ35" i="280"/>
  <c r="BY5" i="280"/>
  <c r="AE103" i="307" s="1"/>
  <c r="Y35" i="280"/>
  <c r="AG35" i="280"/>
  <c r="AQ34" i="281"/>
  <c r="AG36" i="281"/>
  <c r="BU5" i="281" s="1"/>
  <c r="AA104" i="307" s="1"/>
  <c r="AR35" i="282"/>
  <c r="BN5" i="282"/>
  <c r="T105" i="307" s="1"/>
  <c r="AG35" i="283"/>
  <c r="BZ5" i="284"/>
  <c r="AF107" i="307" s="1"/>
  <c r="Y36" i="286"/>
  <c r="BJ5" i="286"/>
  <c r="P109" i="307" s="1"/>
  <c r="AS34" i="289"/>
  <c r="AS35" i="289" s="1"/>
  <c r="AR35" i="291"/>
  <c r="Z35" i="291"/>
  <c r="BK5" i="291" s="1"/>
  <c r="Q114" i="307" s="1"/>
  <c r="BB5" i="292"/>
  <c r="H115" i="307" s="1"/>
  <c r="BM5" i="294"/>
  <c r="S117" i="307" s="1"/>
  <c r="AQ35" i="294"/>
  <c r="Z35" i="296"/>
  <c r="BK5" i="296" s="1"/>
  <c r="Q119" i="307" s="1"/>
  <c r="AY5" i="296"/>
  <c r="E119" i="307" s="1"/>
  <c r="BX5" i="296"/>
  <c r="AD119" i="307" s="1"/>
  <c r="AQ36" i="300"/>
  <c r="BN5" i="302"/>
  <c r="T125" i="307" s="1"/>
  <c r="AR35" i="302"/>
  <c r="AC36" i="271"/>
  <c r="BT5" i="271" s="1"/>
  <c r="Z94" i="307" s="1"/>
  <c r="BD5" i="272"/>
  <c r="J95" i="307" s="1"/>
  <c r="AS35" i="272"/>
  <c r="AQ35" i="274"/>
  <c r="AR35" i="280"/>
  <c r="AY5" i="281"/>
  <c r="E104" i="307" s="1"/>
  <c r="Y33" i="281"/>
  <c r="AH35" i="281"/>
  <c r="BQ5" i="281" s="1"/>
  <c r="W104" i="307" s="1"/>
  <c r="BG5" i="281"/>
  <c r="M104" i="307" s="1"/>
  <c r="AR35" i="281"/>
  <c r="Y33" i="283"/>
  <c r="BZ5" i="283"/>
  <c r="AF106" i="307" s="1"/>
  <c r="AQ35" i="283"/>
  <c r="BY5" i="283"/>
  <c r="AE106" i="307" s="1"/>
  <c r="AS35" i="285"/>
  <c r="BX5" i="292"/>
  <c r="AD115" i="307" s="1"/>
  <c r="AZ5" i="292"/>
  <c r="F115" i="307" s="1"/>
  <c r="AS34" i="292"/>
  <c r="AI35" i="292"/>
  <c r="BR5" i="292" s="1"/>
  <c r="X115" i="307" s="1"/>
  <c r="BH5" i="292"/>
  <c r="N115" i="307" s="1"/>
  <c r="AG33" i="292"/>
  <c r="AG36" i="293"/>
  <c r="BU5" i="293" s="1"/>
  <c r="AA116" i="307" s="1"/>
  <c r="BP5" i="293"/>
  <c r="V116" i="307" s="1"/>
  <c r="BP5" i="294"/>
  <c r="V117" i="307" s="1"/>
  <c r="AQ36" i="295"/>
  <c r="AA35" i="296"/>
  <c r="BL5" i="296" s="1"/>
  <c r="R119" i="307" s="1"/>
  <c r="AZ5" i="296"/>
  <c r="F119" i="307" s="1"/>
  <c r="AS34" i="296"/>
  <c r="AS35" i="296" s="1"/>
  <c r="AC36" i="297"/>
  <c r="BT5" i="297" s="1"/>
  <c r="Z120" i="307" s="1"/>
  <c r="BM5" i="297"/>
  <c r="S120" i="307" s="1"/>
  <c r="AQ34" i="299"/>
  <c r="BP5" i="303"/>
  <c r="V126" i="307" s="1"/>
  <c r="AG36" i="303"/>
  <c r="BU5" i="303" s="1"/>
  <c r="AA126" i="307" s="1"/>
  <c r="BY5" i="304"/>
  <c r="AE127" i="307" s="1"/>
  <c r="AX5" i="233"/>
  <c r="D56" i="307" s="1"/>
  <c r="BF5" i="233"/>
  <c r="L56" i="307" s="1"/>
  <c r="BA5" i="234"/>
  <c r="G57" i="307" s="1"/>
  <c r="BD5" i="235"/>
  <c r="J58" i="307" s="1"/>
  <c r="BG5" i="236"/>
  <c r="M59" i="307" s="1"/>
  <c r="BB5" i="237"/>
  <c r="H60" i="307" s="1"/>
  <c r="AZ5" i="239"/>
  <c r="F62" i="307" s="1"/>
  <c r="BH5" i="239"/>
  <c r="N62" i="307" s="1"/>
  <c r="BC5" i="240"/>
  <c r="I63" i="307" s="1"/>
  <c r="AX5" i="241"/>
  <c r="D64" i="307" s="1"/>
  <c r="BF5" i="241"/>
  <c r="L64" i="307" s="1"/>
  <c r="BA5" i="242"/>
  <c r="G65" i="307" s="1"/>
  <c r="BD5" i="243"/>
  <c r="J66" i="307" s="1"/>
  <c r="BG5" i="244"/>
  <c r="M67" i="307" s="1"/>
  <c r="AS34" i="244"/>
  <c r="AS35" i="244" s="1"/>
  <c r="BB5" i="245"/>
  <c r="H68" i="307" s="1"/>
  <c r="AG33" i="246"/>
  <c r="AZ5" i="247"/>
  <c r="F70" i="307" s="1"/>
  <c r="BH5" i="247"/>
  <c r="N70" i="307" s="1"/>
  <c r="BC5" i="248"/>
  <c r="I71" i="307" s="1"/>
  <c r="AX5" i="249"/>
  <c r="D72" i="307" s="1"/>
  <c r="BF5" i="249"/>
  <c r="L72" i="307" s="1"/>
  <c r="BA5" i="250"/>
  <c r="G73" i="307" s="1"/>
  <c r="BY5" i="250"/>
  <c r="AE73" i="307" s="1"/>
  <c r="AQ35" i="250"/>
  <c r="BD5" i="251"/>
  <c r="J74" i="307" s="1"/>
  <c r="BG5" i="252"/>
  <c r="M75" i="307" s="1"/>
  <c r="AS34" i="252"/>
  <c r="AS35" i="252" s="1"/>
  <c r="BB5" i="253"/>
  <c r="H76" i="307" s="1"/>
  <c r="AG33" i="254"/>
  <c r="AZ5" i="255"/>
  <c r="F78" i="307" s="1"/>
  <c r="BH5" i="255"/>
  <c r="N78" i="307" s="1"/>
  <c r="BC5" i="256"/>
  <c r="I79" i="307" s="1"/>
  <c r="AX5" i="257"/>
  <c r="D80" i="307" s="1"/>
  <c r="BF5" i="257"/>
  <c r="L80" i="307" s="1"/>
  <c r="AH35" i="257"/>
  <c r="BQ5" i="257" s="1"/>
  <c r="W80" i="307" s="1"/>
  <c r="BI5" i="258"/>
  <c r="O81" i="307" s="1"/>
  <c r="AI35" i="258"/>
  <c r="BR5" i="258" s="1"/>
  <c r="X81" i="307" s="1"/>
  <c r="AD35" i="258"/>
  <c r="BW5" i="259"/>
  <c r="AC82" i="307" s="1"/>
  <c r="AS34" i="260"/>
  <c r="AS35" i="260" s="1"/>
  <c r="AC35" i="261"/>
  <c r="AQ35" i="261" s="1"/>
  <c r="AG33" i="262"/>
  <c r="AZ5" i="264"/>
  <c r="F87" i="307" s="1"/>
  <c r="Z35" i="264"/>
  <c r="BK5" i="264" s="1"/>
  <c r="Q87" i="307" s="1"/>
  <c r="AA35" i="266"/>
  <c r="BL5" i="266" s="1"/>
  <c r="R89" i="307" s="1"/>
  <c r="AZ5" i="267"/>
  <c r="F90" i="307" s="1"/>
  <c r="AR35" i="267"/>
  <c r="BZ5" i="270"/>
  <c r="AF93" i="307" s="1"/>
  <c r="AE35" i="270"/>
  <c r="BO5" i="270" s="1"/>
  <c r="U93" i="307" s="1"/>
  <c r="Y35" i="270"/>
  <c r="Y33" i="271"/>
  <c r="Y33" i="272"/>
  <c r="BZ5" i="272"/>
  <c r="AF95" i="307" s="1"/>
  <c r="AQ35" i="272"/>
  <c r="Z35" i="272"/>
  <c r="BK5" i="272" s="1"/>
  <c r="Q95" i="307" s="1"/>
  <c r="BY5" i="272"/>
  <c r="AE95" i="307" s="1"/>
  <c r="Y35" i="272"/>
  <c r="BB5" i="273"/>
  <c r="H96" i="307" s="1"/>
  <c r="Y36" i="273"/>
  <c r="AG35" i="277"/>
  <c r="AA35" i="279"/>
  <c r="BL5" i="279" s="1"/>
  <c r="R102" i="307" s="1"/>
  <c r="AS34" i="281"/>
  <c r="AS35" i="281" s="1"/>
  <c r="AR35" i="283"/>
  <c r="Z35" i="283"/>
  <c r="BK5" i="283" s="1"/>
  <c r="Q106" i="307" s="1"/>
  <c r="AG36" i="284"/>
  <c r="BU5" i="284" s="1"/>
  <c r="AA107" i="307" s="1"/>
  <c r="BG5" i="286"/>
  <c r="M109" i="307" s="1"/>
  <c r="AR35" i="292"/>
  <c r="AG33" i="294"/>
  <c r="BN5" i="297"/>
  <c r="T120" i="307" s="1"/>
  <c r="AR35" i="297"/>
  <c r="AY5" i="299"/>
  <c r="E122" i="307" s="1"/>
  <c r="BY5" i="299"/>
  <c r="AE122" i="307" s="1"/>
  <c r="Z35" i="299"/>
  <c r="BK5" i="299" s="1"/>
  <c r="Q122" i="307" s="1"/>
  <c r="BX5" i="299"/>
  <c r="AD122" i="307" s="1"/>
  <c r="AH35" i="299"/>
  <c r="BQ5" i="299" s="1"/>
  <c r="W122" i="307" s="1"/>
  <c r="BG5" i="299"/>
  <c r="M122" i="307" s="1"/>
  <c r="AG33" i="299"/>
  <c r="AE35" i="301"/>
  <c r="BO5" i="301" s="1"/>
  <c r="U124" i="307" s="1"/>
  <c r="Y36" i="301"/>
  <c r="BJ5" i="301"/>
  <c r="P124" i="307" s="1"/>
  <c r="AS34" i="305"/>
  <c r="AC33" i="240"/>
  <c r="BG5" i="241"/>
  <c r="M64" i="307" s="1"/>
  <c r="BB5" i="242"/>
  <c r="H65" i="307" s="1"/>
  <c r="AZ5" i="244"/>
  <c r="F67" i="307" s="1"/>
  <c r="BH5" i="244"/>
  <c r="N67" i="307" s="1"/>
  <c r="BC5" i="245"/>
  <c r="I68" i="307" s="1"/>
  <c r="AX5" i="246"/>
  <c r="D69" i="307" s="1"/>
  <c r="BF5" i="246"/>
  <c r="L69" i="307" s="1"/>
  <c r="BD5" i="248"/>
  <c r="J71" i="307" s="1"/>
  <c r="AC33" i="248"/>
  <c r="BG5" i="249"/>
  <c r="M72" i="307" s="1"/>
  <c r="BB5" i="250"/>
  <c r="H73" i="307" s="1"/>
  <c r="BZ5" i="250"/>
  <c r="AF73" i="307" s="1"/>
  <c r="AZ5" i="252"/>
  <c r="F75" i="307" s="1"/>
  <c r="BH5" i="252"/>
  <c r="N75" i="307" s="1"/>
  <c r="BC5" i="253"/>
  <c r="I76" i="307" s="1"/>
  <c r="AX5" i="254"/>
  <c r="D77" i="307" s="1"/>
  <c r="BF5" i="254"/>
  <c r="L77" i="307" s="1"/>
  <c r="BD5" i="256"/>
  <c r="J79" i="307" s="1"/>
  <c r="AC33" i="256"/>
  <c r="AG35" i="259"/>
  <c r="BY5" i="271"/>
  <c r="AE94" i="307" s="1"/>
  <c r="AR35" i="272"/>
  <c r="AC33" i="275"/>
  <c r="BX5" i="284"/>
  <c r="AD107" i="307" s="1"/>
  <c r="AZ5" i="284"/>
  <c r="F107" i="307" s="1"/>
  <c r="AS34" i="284"/>
  <c r="AS35" i="284" s="1"/>
  <c r="AI35" i="284"/>
  <c r="BR5" i="284" s="1"/>
  <c r="X107" i="307" s="1"/>
  <c r="BH5" i="284"/>
  <c r="N107" i="307" s="1"/>
  <c r="AG33" i="284"/>
  <c r="AQ34" i="286"/>
  <c r="AX5" i="286"/>
  <c r="D109" i="307" s="1"/>
  <c r="Y33" i="286"/>
  <c r="BZ5" i="286"/>
  <c r="AF109" i="307" s="1"/>
  <c r="AG35" i="286"/>
  <c r="BF5" i="286"/>
  <c r="L109" i="307" s="1"/>
  <c r="AG33" i="286"/>
  <c r="AC33" i="291"/>
  <c r="Y33" i="292"/>
  <c r="AY5" i="294"/>
  <c r="E117" i="307" s="1"/>
  <c r="Z35" i="294"/>
  <c r="BK5" i="294" s="1"/>
  <c r="Q117" i="307" s="1"/>
  <c r="BZ5" i="294"/>
  <c r="AF117" i="307" s="1"/>
  <c r="AQ34" i="294"/>
  <c r="BY5" i="294"/>
  <c r="AE117" i="307" s="1"/>
  <c r="Y33" i="294"/>
  <c r="BX5" i="294"/>
  <c r="AD117" i="307" s="1"/>
  <c r="AH35" i="294"/>
  <c r="BQ5" i="294" s="1"/>
  <c r="W117" i="307" s="1"/>
  <c r="BG5" i="294"/>
  <c r="M117" i="307" s="1"/>
  <c r="AC36" i="295"/>
  <c r="BT5" i="295" s="1"/>
  <c r="Z118" i="307" s="1"/>
  <c r="BY5" i="297"/>
  <c r="AE120" i="307" s="1"/>
  <c r="Y35" i="297"/>
  <c r="AQ34" i="297"/>
  <c r="AX5" i="297"/>
  <c r="D120" i="307" s="1"/>
  <c r="BZ5" i="297"/>
  <c r="AF120" i="307" s="1"/>
  <c r="BW5" i="297"/>
  <c r="AC120" i="307" s="1"/>
  <c r="Y33" i="297"/>
  <c r="AG35" i="297"/>
  <c r="BF5" i="297"/>
  <c r="L120" i="307" s="1"/>
  <c r="AG33" i="297"/>
  <c r="BP5" i="301"/>
  <c r="V124" i="307" s="1"/>
  <c r="AG36" i="301"/>
  <c r="BU5" i="301" s="1"/>
  <c r="AA124" i="307" s="1"/>
  <c r="AI35" i="304"/>
  <c r="BR5" i="304" s="1"/>
  <c r="X127" i="307" s="1"/>
  <c r="BH5" i="304"/>
  <c r="N127" i="307" s="1"/>
  <c r="BA5" i="305"/>
  <c r="G128" i="307" s="1"/>
  <c r="BZ5" i="305"/>
  <c r="AF128" i="307" s="1"/>
  <c r="AA35" i="305"/>
  <c r="BL5" i="305" s="1"/>
  <c r="R128" i="307" s="1"/>
  <c r="BI5" i="305"/>
  <c r="O128" i="307" s="1"/>
  <c r="AI35" i="305"/>
  <c r="BR5" i="305" s="1"/>
  <c r="X128" i="307" s="1"/>
  <c r="AC33" i="245"/>
  <c r="AC33" i="253"/>
  <c r="BY5" i="259"/>
  <c r="AE82" i="307" s="1"/>
  <c r="AC33" i="259"/>
  <c r="BW5" i="261"/>
  <c r="AC84" i="307" s="1"/>
  <c r="Y33" i="261"/>
  <c r="BX5" i="263"/>
  <c r="AD86" i="307" s="1"/>
  <c r="AZ5" i="263"/>
  <c r="F86" i="307" s="1"/>
  <c r="AS34" i="263"/>
  <c r="AI35" i="263"/>
  <c r="BH5" i="263"/>
  <c r="N86" i="307" s="1"/>
  <c r="BI5" i="266"/>
  <c r="O89" i="307" s="1"/>
  <c r="AI35" i="266"/>
  <c r="BR5" i="266" s="1"/>
  <c r="X89" i="307" s="1"/>
  <c r="Y33" i="270"/>
  <c r="AG33" i="270"/>
  <c r="BZ5" i="271"/>
  <c r="AF94" i="307" s="1"/>
  <c r="AG33" i="271"/>
  <c r="BF5" i="280"/>
  <c r="L103" i="307" s="1"/>
  <c r="Y36" i="281"/>
  <c r="AS35" i="282"/>
  <c r="AR35" i="286"/>
  <c r="AQ35" i="286"/>
  <c r="AQ36" i="286" s="1"/>
  <c r="AA35" i="289"/>
  <c r="BL5" i="289" s="1"/>
  <c r="R112" i="307" s="1"/>
  <c r="AS35" i="291"/>
  <c r="AS34" i="294"/>
  <c r="AS35" i="294" s="1"/>
  <c r="AZ5" i="294"/>
  <c r="F117" i="307" s="1"/>
  <c r="BC5" i="295"/>
  <c r="I118" i="307" s="1"/>
  <c r="AD35" i="295"/>
  <c r="BN5" i="295" s="1"/>
  <c r="T118" i="307" s="1"/>
  <c r="BA5" i="298"/>
  <c r="G121" i="307" s="1"/>
  <c r="AA35" i="298"/>
  <c r="BL5" i="298" s="1"/>
  <c r="R121" i="307" s="1"/>
  <c r="AS34" i="298"/>
  <c r="BZ5" i="298"/>
  <c r="AF121" i="307" s="1"/>
  <c r="BI5" i="298"/>
  <c r="O121" i="307" s="1"/>
  <c r="AI35" i="298"/>
  <c r="AC36" i="300"/>
  <c r="BT5" i="300" s="1"/>
  <c r="Z123" i="307" s="1"/>
  <c r="AQ35" i="303"/>
  <c r="BM5" i="303"/>
  <c r="S126" i="307" s="1"/>
  <c r="BB5" i="305"/>
  <c r="H128" i="307" s="1"/>
  <c r="AC35" i="305"/>
  <c r="AC33" i="305"/>
  <c r="Y33" i="305"/>
  <c r="AC35" i="281"/>
  <c r="AG36" i="282"/>
  <c r="BU5" i="282" s="1"/>
  <c r="AA105" i="307" s="1"/>
  <c r="AC35" i="289"/>
  <c r="Y35" i="293"/>
  <c r="BM5" i="296"/>
  <c r="S119" i="307" s="1"/>
  <c r="AS35" i="299"/>
  <c r="BD5" i="300"/>
  <c r="J123" i="307" s="1"/>
  <c r="Y33" i="301"/>
  <c r="BZ5" i="301"/>
  <c r="AF124" i="307" s="1"/>
  <c r="BY5" i="301"/>
  <c r="AE124" i="307" s="1"/>
  <c r="AG33" i="301"/>
  <c r="Y36" i="302"/>
  <c r="AC35" i="302"/>
  <c r="Y36" i="304"/>
  <c r="BJ5" i="304"/>
  <c r="P127" i="307" s="1"/>
  <c r="AC35" i="270"/>
  <c r="AG36" i="271"/>
  <c r="BU5" i="271" s="1"/>
  <c r="AA94" i="307" s="1"/>
  <c r="AC35" i="278"/>
  <c r="AG36" i="279"/>
  <c r="BU5" i="279" s="1"/>
  <c r="AA102" i="307" s="1"/>
  <c r="Z35" i="280"/>
  <c r="BK5" i="280" s="1"/>
  <c r="Q103" i="307" s="1"/>
  <c r="Y35" i="285"/>
  <c r="AC35" i="286"/>
  <c r="AG36" i="287"/>
  <c r="BU5" i="287" s="1"/>
  <c r="AA110" i="307" s="1"/>
  <c r="Z35" i="288"/>
  <c r="BK5" i="288" s="1"/>
  <c r="Q111" i="307" s="1"/>
  <c r="AR35" i="293"/>
  <c r="Z35" i="293"/>
  <c r="BK5" i="293" s="1"/>
  <c r="Q116" i="307" s="1"/>
  <c r="AG36" i="300"/>
  <c r="BU5" i="300" s="1"/>
  <c r="AA123" i="307" s="1"/>
  <c r="AR35" i="301"/>
  <c r="Z35" i="301"/>
  <c r="BK5" i="301" s="1"/>
  <c r="Q124" i="307" s="1"/>
  <c r="BX5" i="304"/>
  <c r="AD127" i="307" s="1"/>
  <c r="AC35" i="259"/>
  <c r="AC35" i="267"/>
  <c r="AQ35" i="267" s="1"/>
  <c r="Z35" i="269"/>
  <c r="BK5" i="269" s="1"/>
  <c r="Q92" i="307" s="1"/>
  <c r="AG33" i="273"/>
  <c r="Y35" i="274"/>
  <c r="AI35" i="274"/>
  <c r="BR5" i="274" s="1"/>
  <c r="X97" i="307" s="1"/>
  <c r="AC35" i="275"/>
  <c r="AQ34" i="276"/>
  <c r="AA35" i="276" s="1"/>
  <c r="BL5" i="276" s="1"/>
  <c r="R99" i="307" s="1"/>
  <c r="AS34" i="279"/>
  <c r="AS35" i="279" s="1"/>
  <c r="AG33" i="281"/>
  <c r="Y35" i="282"/>
  <c r="AI35" i="282"/>
  <c r="BR5" i="282" s="1"/>
  <c r="X105" i="307" s="1"/>
  <c r="AC35" i="283"/>
  <c r="AQ34" i="284"/>
  <c r="BY5" i="285"/>
  <c r="AE108" i="307" s="1"/>
  <c r="Z35" i="285"/>
  <c r="BK5" i="285" s="1"/>
  <c r="Q108" i="307" s="1"/>
  <c r="AQ35" i="285"/>
  <c r="AS34" i="287"/>
  <c r="AS35" i="287" s="1"/>
  <c r="AG33" i="289"/>
  <c r="Y35" i="290"/>
  <c r="AI35" i="290"/>
  <c r="BR5" i="290" s="1"/>
  <c r="X113" i="307" s="1"/>
  <c r="AC35" i="291"/>
  <c r="AQ34" i="292"/>
  <c r="BY5" i="293"/>
  <c r="AE116" i="307" s="1"/>
  <c r="AC35" i="293"/>
  <c r="BB5" i="294"/>
  <c r="H117" i="307" s="1"/>
  <c r="AR35" i="295"/>
  <c r="BY5" i="296"/>
  <c r="AE119" i="307" s="1"/>
  <c r="Y33" i="298"/>
  <c r="AQ35" i="298"/>
  <c r="BY5" i="298"/>
  <c r="AE121" i="307" s="1"/>
  <c r="Y35" i="298"/>
  <c r="AE35" i="298"/>
  <c r="BO5" i="298" s="1"/>
  <c r="U121" i="307" s="1"/>
  <c r="BB5" i="302"/>
  <c r="H125" i="307" s="1"/>
  <c r="BX5" i="302"/>
  <c r="AD125" i="307" s="1"/>
  <c r="AZ5" i="302"/>
  <c r="F125" i="307" s="1"/>
  <c r="AS34" i="302"/>
  <c r="AS35" i="302" s="1"/>
  <c r="AI35" i="302"/>
  <c r="BR5" i="302" s="1"/>
  <c r="X125" i="307" s="1"/>
  <c r="BH5" i="302"/>
  <c r="N125" i="307" s="1"/>
  <c r="BG5" i="304"/>
  <c r="M127" i="307" s="1"/>
  <c r="AX5" i="273"/>
  <c r="D96" i="307" s="1"/>
  <c r="BF5" i="273"/>
  <c r="L96" i="307" s="1"/>
  <c r="BA5" i="274"/>
  <c r="G97" i="307" s="1"/>
  <c r="BY5" i="274"/>
  <c r="AE97" i="307" s="1"/>
  <c r="BD5" i="275"/>
  <c r="J98" i="307" s="1"/>
  <c r="BG5" i="276"/>
  <c r="M99" i="307" s="1"/>
  <c r="BB5" i="277"/>
  <c r="H100" i="307" s="1"/>
  <c r="AZ5" i="279"/>
  <c r="F102" i="307" s="1"/>
  <c r="BH5" i="279"/>
  <c r="N102" i="307" s="1"/>
  <c r="BC5" i="280"/>
  <c r="I103" i="307" s="1"/>
  <c r="AX5" i="281"/>
  <c r="D104" i="307" s="1"/>
  <c r="BF5" i="281"/>
  <c r="L104" i="307" s="1"/>
  <c r="BA5" i="282"/>
  <c r="G105" i="307" s="1"/>
  <c r="BY5" i="282"/>
  <c r="AE105" i="307" s="1"/>
  <c r="AQ35" i="282"/>
  <c r="BD5" i="283"/>
  <c r="J106" i="307" s="1"/>
  <c r="BG5" i="284"/>
  <c r="M107" i="307" s="1"/>
  <c r="BB5" i="285"/>
  <c r="H108" i="307" s="1"/>
  <c r="BZ5" i="285"/>
  <c r="AF108" i="307" s="1"/>
  <c r="AZ5" i="287"/>
  <c r="F110" i="307" s="1"/>
  <c r="BH5" i="287"/>
  <c r="N110" i="307" s="1"/>
  <c r="BC5" i="288"/>
  <c r="I111" i="307" s="1"/>
  <c r="AX5" i="289"/>
  <c r="D112" i="307" s="1"/>
  <c r="BF5" i="289"/>
  <c r="L112" i="307" s="1"/>
  <c r="BA5" i="290"/>
  <c r="G113" i="307" s="1"/>
  <c r="BY5" i="290"/>
  <c r="AE113" i="307" s="1"/>
  <c r="AQ35" i="290"/>
  <c r="BD5" i="291"/>
  <c r="J114" i="307" s="1"/>
  <c r="BG5" i="292"/>
  <c r="M115" i="307" s="1"/>
  <c r="BZ5" i="293"/>
  <c r="AF116" i="307" s="1"/>
  <c r="AE35" i="294"/>
  <c r="BO5" i="294" s="1"/>
  <c r="U117" i="307" s="1"/>
  <c r="Y36" i="294"/>
  <c r="Y33" i="295"/>
  <c r="AA35" i="295"/>
  <c r="BL5" i="295" s="1"/>
  <c r="R118" i="307" s="1"/>
  <c r="BX5" i="295"/>
  <c r="AD118" i="307" s="1"/>
  <c r="AZ5" i="295"/>
  <c r="F118" i="307" s="1"/>
  <c r="AS34" i="295"/>
  <c r="AS35" i="295" s="1"/>
  <c r="AI35" i="295"/>
  <c r="BH5" i="295"/>
  <c r="N118" i="307" s="1"/>
  <c r="AS34" i="297"/>
  <c r="AS35" i="297" s="1"/>
  <c r="AC33" i="300"/>
  <c r="AD35" i="303"/>
  <c r="AQ34" i="304"/>
  <c r="AX5" i="304"/>
  <c r="D127" i="307" s="1"/>
  <c r="Y33" i="304"/>
  <c r="BZ5" i="304"/>
  <c r="AF127" i="307" s="1"/>
  <c r="AG35" i="304"/>
  <c r="BF5" i="304"/>
  <c r="L127" i="307" s="1"/>
  <c r="AG33" i="304"/>
  <c r="BP5" i="305"/>
  <c r="V128" i="307" s="1"/>
  <c r="AG36" i="305"/>
  <c r="BU5" i="305" s="1"/>
  <c r="AA128" i="307" s="1"/>
  <c r="AC33" i="280"/>
  <c r="AC33" i="288"/>
  <c r="AC33" i="293"/>
  <c r="AQ34" i="296"/>
  <c r="AX5" i="296"/>
  <c r="D119" i="307" s="1"/>
  <c r="Y33" i="296"/>
  <c r="BZ5" i="296"/>
  <c r="AF119" i="307" s="1"/>
  <c r="AG35" i="296"/>
  <c r="BF5" i="296"/>
  <c r="L119" i="307" s="1"/>
  <c r="AG33" i="296"/>
  <c r="AD35" i="296"/>
  <c r="BN5" i="296" s="1"/>
  <c r="T119" i="307" s="1"/>
  <c r="AZ5" i="299"/>
  <c r="F122" i="307" s="1"/>
  <c r="AA35" i="299"/>
  <c r="BL5" i="299" s="1"/>
  <c r="R122" i="307" s="1"/>
  <c r="AR35" i="304"/>
  <c r="Y33" i="299"/>
  <c r="AC35" i="299"/>
  <c r="AQ34" i="300"/>
  <c r="AS34" i="303"/>
  <c r="AS35" i="303" s="1"/>
  <c r="AG33" i="305"/>
  <c r="Y35" i="295"/>
  <c r="BD5" i="299"/>
  <c r="J122" i="307" s="1"/>
  <c r="AY5" i="300"/>
  <c r="E123" i="307" s="1"/>
  <c r="BG5" i="300"/>
  <c r="M123" i="307" s="1"/>
  <c r="AS34" i="300"/>
  <c r="AS35" i="300" s="1"/>
  <c r="BB5" i="301"/>
  <c r="H124" i="307" s="1"/>
  <c r="AZ5" i="303"/>
  <c r="F126" i="307" s="1"/>
  <c r="BH5" i="303"/>
  <c r="N126" i="307" s="1"/>
  <c r="BX5" i="303"/>
  <c r="AD126" i="307" s="1"/>
  <c r="Y35" i="303"/>
  <c r="BC5" i="304"/>
  <c r="I127" i="307" s="1"/>
  <c r="AX5" i="305"/>
  <c r="D128" i="307" s="1"/>
  <c r="AQ34" i="305"/>
  <c r="AC35" i="301"/>
  <c r="AG36" i="302"/>
  <c r="BU5" i="302" s="1"/>
  <c r="AA125" i="307" s="1"/>
  <c r="AC33" i="304"/>
  <c r="BB5" i="295"/>
  <c r="H118" i="307" s="1"/>
  <c r="AZ5" i="297"/>
  <c r="F120" i="307" s="1"/>
  <c r="BH5" i="297"/>
  <c r="N120" i="307" s="1"/>
  <c r="BC5" i="298"/>
  <c r="I121" i="307" s="1"/>
  <c r="BY5" i="300"/>
  <c r="AE123" i="307" s="1"/>
  <c r="Z35" i="300"/>
  <c r="BZ5" i="303"/>
  <c r="AF126" i="307" s="1"/>
  <c r="Y35" i="305"/>
  <c r="AC33" i="298"/>
  <c r="BZ5" i="300"/>
  <c r="AF123" i="307" s="1"/>
  <c r="BY5" i="305"/>
  <c r="AE128" i="307" s="1"/>
  <c r="AC36" i="301" l="1"/>
  <c r="BT5" i="301" s="1"/>
  <c r="Z124" i="307" s="1"/>
  <c r="BM5" i="301"/>
  <c r="S124" i="307" s="1"/>
  <c r="AC36" i="291"/>
  <c r="BT5" i="291" s="1"/>
  <c r="Z114" i="307" s="1"/>
  <c r="BM5" i="291"/>
  <c r="S114" i="307" s="1"/>
  <c r="BR5" i="263"/>
  <c r="X86" i="307" s="1"/>
  <c r="AG36" i="263"/>
  <c r="BU5" i="263" s="1"/>
  <c r="AA86" i="307" s="1"/>
  <c r="BN5" i="258"/>
  <c r="T81" i="307" s="1"/>
  <c r="AR35" i="258"/>
  <c r="AC36" i="258"/>
  <c r="BT5" i="258" s="1"/>
  <c r="Z81" i="307" s="1"/>
  <c r="BJ5" i="242"/>
  <c r="P65" i="307" s="1"/>
  <c r="Y36" i="242"/>
  <c r="BJ5" i="235"/>
  <c r="P58" i="307" s="1"/>
  <c r="BJ5" i="213"/>
  <c r="P36" i="307" s="1"/>
  <c r="Y36" i="213"/>
  <c r="BS5" i="284"/>
  <c r="Y107" i="307" s="1"/>
  <c r="AS35" i="256"/>
  <c r="AQ36" i="256" s="1"/>
  <c r="AS35" i="249"/>
  <c r="BQ5" i="222"/>
  <c r="W45" i="307" s="1"/>
  <c r="AG36" i="222"/>
  <c r="BU5" i="222" s="1"/>
  <c r="AA45" i="307" s="1"/>
  <c r="BS5" i="206"/>
  <c r="Y29" i="307" s="1"/>
  <c r="Y37" i="206"/>
  <c r="BV5" i="206" s="1"/>
  <c r="AB29" i="307" s="1"/>
  <c r="AT29" i="307" s="1"/>
  <c r="AC36" i="196"/>
  <c r="BT5" i="196" s="1"/>
  <c r="Z19" i="307" s="1"/>
  <c r="BM5" i="196"/>
  <c r="S19" i="307" s="1"/>
  <c r="AG36" i="196"/>
  <c r="BU5" i="196" s="1"/>
  <c r="AA19" i="307" s="1"/>
  <c r="BP5" i="196"/>
  <c r="V19" i="307" s="1"/>
  <c r="Y36" i="191"/>
  <c r="BJ5" i="191"/>
  <c r="P14" i="307" s="1"/>
  <c r="AQ36" i="252"/>
  <c r="AC36" i="299"/>
  <c r="BT5" i="299" s="1"/>
  <c r="Z122" i="307" s="1"/>
  <c r="BM5" i="299"/>
  <c r="S122" i="307" s="1"/>
  <c r="AQ35" i="299"/>
  <c r="AQ36" i="299" s="1"/>
  <c r="AG36" i="296"/>
  <c r="BU5" i="296" s="1"/>
  <c r="AA119" i="307" s="1"/>
  <c r="BP5" i="296"/>
  <c r="V119" i="307" s="1"/>
  <c r="AQ35" i="296"/>
  <c r="AC36" i="283"/>
  <c r="BT5" i="283" s="1"/>
  <c r="Z106" i="307" s="1"/>
  <c r="BM5" i="283"/>
  <c r="S106" i="307" s="1"/>
  <c r="BJ5" i="274"/>
  <c r="P97" i="307" s="1"/>
  <c r="Y36" i="274"/>
  <c r="AC36" i="296"/>
  <c r="BT5" i="296" s="1"/>
  <c r="Z119" i="307" s="1"/>
  <c r="AC36" i="305"/>
  <c r="BT5" i="305" s="1"/>
  <c r="Z128" i="307" s="1"/>
  <c r="BM5" i="305"/>
  <c r="S128" i="307" s="1"/>
  <c r="AS35" i="263"/>
  <c r="AR35" i="299"/>
  <c r="BP5" i="277"/>
  <c r="V100" i="307" s="1"/>
  <c r="AG36" i="277"/>
  <c r="BU5" i="277" s="1"/>
  <c r="AA100" i="307" s="1"/>
  <c r="AS35" i="292"/>
  <c r="BJ5" i="277"/>
  <c r="P100" i="307" s="1"/>
  <c r="Y36" i="277"/>
  <c r="Y36" i="296"/>
  <c r="BP5" i="258"/>
  <c r="V81" i="307" s="1"/>
  <c r="AG36" i="258"/>
  <c r="BU5" i="258" s="1"/>
  <c r="AA81" i="307" s="1"/>
  <c r="Y36" i="261"/>
  <c r="AQ36" i="292"/>
  <c r="Y36" i="276"/>
  <c r="BM5" i="266"/>
  <c r="S89" i="307" s="1"/>
  <c r="AC36" i="266"/>
  <c r="BT5" i="266" s="1"/>
  <c r="Z89" i="307" s="1"/>
  <c r="AS35" i="262"/>
  <c r="BP5" i="247"/>
  <c r="V70" i="307" s="1"/>
  <c r="AG36" i="247"/>
  <c r="BU5" i="247" s="1"/>
  <c r="AA70" i="307" s="1"/>
  <c r="AC36" i="225"/>
  <c r="BT5" i="225" s="1"/>
  <c r="Z48" i="307" s="1"/>
  <c r="BM5" i="225"/>
  <c r="S48" i="307" s="1"/>
  <c r="AS35" i="241"/>
  <c r="AC36" i="265"/>
  <c r="BT5" i="265" s="1"/>
  <c r="Z88" i="307" s="1"/>
  <c r="BM5" i="265"/>
  <c r="S88" i="307" s="1"/>
  <c r="AQ35" i="265"/>
  <c r="BO5" i="240"/>
  <c r="U63" i="307" s="1"/>
  <c r="AC36" i="240"/>
  <c r="BT5" i="240" s="1"/>
  <c r="Z63" i="307" s="1"/>
  <c r="X129" i="307"/>
  <c r="AQ35" i="241"/>
  <c r="AQ36" i="241" s="1"/>
  <c r="AC36" i="241"/>
  <c r="BT5" i="241" s="1"/>
  <c r="Z64" i="307" s="1"/>
  <c r="BM5" i="241"/>
  <c r="S64" i="307" s="1"/>
  <c r="Y36" i="232"/>
  <c r="BJ5" i="232"/>
  <c r="P55" i="307" s="1"/>
  <c r="BO5" i="210"/>
  <c r="U33" i="307" s="1"/>
  <c r="U129" i="307" s="1"/>
  <c r="AC36" i="210"/>
  <c r="BT5" i="210" s="1"/>
  <c r="Z33" i="307" s="1"/>
  <c r="AR35" i="205"/>
  <c r="AQ36" i="205" s="1"/>
  <c r="BN5" i="205"/>
  <c r="T28" i="307" s="1"/>
  <c r="AC36" i="194"/>
  <c r="BM5" i="194"/>
  <c r="S17" i="307" s="1"/>
  <c r="AQ35" i="194"/>
  <c r="BQ5" i="240"/>
  <c r="W63" i="307" s="1"/>
  <c r="AR35" i="240"/>
  <c r="AQ36" i="240" s="1"/>
  <c r="AC36" i="228"/>
  <c r="BT5" i="228" s="1"/>
  <c r="Z51" i="307" s="1"/>
  <c r="BM5" i="228"/>
  <c r="S51" i="307" s="1"/>
  <c r="AQ35" i="228"/>
  <c r="AQ36" i="228" s="1"/>
  <c r="BS5" i="187"/>
  <c r="Y10" i="307" s="1"/>
  <c r="AS35" i="250"/>
  <c r="AG36" i="193"/>
  <c r="BU5" i="193" s="1"/>
  <c r="AA16" i="307" s="1"/>
  <c r="BP5" i="193"/>
  <c r="V16" i="307" s="1"/>
  <c r="AQ36" i="198"/>
  <c r="Y36" i="218"/>
  <c r="BL5" i="218"/>
  <c r="R41" i="307" s="1"/>
  <c r="Y36" i="211"/>
  <c r="BJ5" i="211"/>
  <c r="P34" i="307" s="1"/>
  <c r="Y37" i="210"/>
  <c r="BV5" i="210" s="1"/>
  <c r="AB33" i="307" s="1"/>
  <c r="AT33" i="307" s="1"/>
  <c r="BS5" i="210"/>
  <c r="Y33" i="307" s="1"/>
  <c r="AG36" i="268"/>
  <c r="BU5" i="268" s="1"/>
  <c r="AA91" i="307" s="1"/>
  <c r="AR35" i="236"/>
  <c r="AQ36" i="236" s="1"/>
  <c r="BN5" i="236"/>
  <c r="T59" i="307" s="1"/>
  <c r="AC36" i="236"/>
  <c r="BT5" i="236" s="1"/>
  <c r="Z59" i="307" s="1"/>
  <c r="AC36" i="224"/>
  <c r="BT5" i="224" s="1"/>
  <c r="Z47" i="307" s="1"/>
  <c r="AC36" i="195"/>
  <c r="BT5" i="195" s="1"/>
  <c r="Z18" i="307" s="1"/>
  <c r="AC36" i="250"/>
  <c r="BT5" i="250" s="1"/>
  <c r="Z73" i="307" s="1"/>
  <c r="BM5" i="229"/>
  <c r="S52" i="307" s="1"/>
  <c r="AC36" i="229"/>
  <c r="BT5" i="229" s="1"/>
  <c r="Z52" i="307" s="1"/>
  <c r="AQ35" i="225"/>
  <c r="BS5" i="246"/>
  <c r="Y69" i="307" s="1"/>
  <c r="Y37" i="246"/>
  <c r="BV5" i="246" s="1"/>
  <c r="AB69" i="307" s="1"/>
  <c r="AT69" i="307" s="1"/>
  <c r="BS5" i="251"/>
  <c r="Y74" i="307" s="1"/>
  <c r="AG36" i="215"/>
  <c r="BU5" i="215" s="1"/>
  <c r="AA38" i="307" s="1"/>
  <c r="BJ5" i="290"/>
  <c r="P113" i="307" s="1"/>
  <c r="Y36" i="290"/>
  <c r="AC36" i="278"/>
  <c r="BT5" i="278" s="1"/>
  <c r="Z101" i="307" s="1"/>
  <c r="BM5" i="278"/>
  <c r="S101" i="307" s="1"/>
  <c r="AQ35" i="278"/>
  <c r="AQ36" i="278" s="1"/>
  <c r="Y36" i="293"/>
  <c r="BJ5" i="293"/>
  <c r="P116" i="307" s="1"/>
  <c r="AS35" i="298"/>
  <c r="AQ36" i="298" s="1"/>
  <c r="AR35" i="285"/>
  <c r="AS35" i="305"/>
  <c r="Y36" i="289"/>
  <c r="BS5" i="273"/>
  <c r="Y96" i="307" s="1"/>
  <c r="AR35" i="264"/>
  <c r="AQ36" i="264" s="1"/>
  <c r="AS35" i="301"/>
  <c r="AR35" i="296"/>
  <c r="AQ35" i="287"/>
  <c r="AQ36" i="287" s="1"/>
  <c r="AC36" i="287"/>
  <c r="BT5" i="287" s="1"/>
  <c r="Z110" i="307" s="1"/>
  <c r="BM5" i="287"/>
  <c r="S110" i="307" s="1"/>
  <c r="Y36" i="262"/>
  <c r="Y36" i="234"/>
  <c r="AG36" i="276"/>
  <c r="BU5" i="276" s="1"/>
  <c r="AA99" i="307" s="1"/>
  <c r="AR35" i="260"/>
  <c r="AQ36" i="242"/>
  <c r="AG36" i="260"/>
  <c r="BU5" i="260" s="1"/>
  <c r="AA83" i="307" s="1"/>
  <c r="Y36" i="248"/>
  <c r="BJ5" i="248"/>
  <c r="P71" i="307" s="1"/>
  <c r="AS35" i="202"/>
  <c r="Y36" i="197"/>
  <c r="BJ5" i="197"/>
  <c r="P20" i="307" s="1"/>
  <c r="Y36" i="245"/>
  <c r="BJ5" i="245"/>
  <c r="P68" i="307" s="1"/>
  <c r="AA35" i="235"/>
  <c r="BL5" i="235" s="1"/>
  <c r="R58" i="307" s="1"/>
  <c r="Y36" i="291"/>
  <c r="BP5" i="255"/>
  <c r="V78" i="307" s="1"/>
  <c r="AG36" i="255"/>
  <c r="BU5" i="255" s="1"/>
  <c r="AA78" i="307" s="1"/>
  <c r="Y36" i="253"/>
  <c r="BJ5" i="253"/>
  <c r="P76" i="307" s="1"/>
  <c r="AR35" i="222"/>
  <c r="AR35" i="274"/>
  <c r="BN5" i="274"/>
  <c r="T97" i="307" s="1"/>
  <c r="AG36" i="245"/>
  <c r="BU5" i="245" s="1"/>
  <c r="AA68" i="307" s="1"/>
  <c r="AG36" i="236"/>
  <c r="BU5" i="236" s="1"/>
  <c r="AA59" i="307" s="1"/>
  <c r="AS35" i="212"/>
  <c r="AC36" i="276"/>
  <c r="BT5" i="276" s="1"/>
  <c r="Z99" i="307" s="1"/>
  <c r="BM5" i="276"/>
  <c r="S99" i="307" s="1"/>
  <c r="AQ35" i="276"/>
  <c r="AG36" i="249"/>
  <c r="BU5" i="249" s="1"/>
  <c r="AA72" i="307" s="1"/>
  <c r="AC36" i="244"/>
  <c r="AR35" i="212"/>
  <c r="Y36" i="283"/>
  <c r="Y36" i="267"/>
  <c r="BJ5" i="267"/>
  <c r="P90" i="307" s="1"/>
  <c r="AQ35" i="257"/>
  <c r="AC36" i="257"/>
  <c r="BT5" i="257" s="1"/>
  <c r="Z80" i="307" s="1"/>
  <c r="BM5" i="257"/>
  <c r="S80" i="307" s="1"/>
  <c r="BL5" i="257"/>
  <c r="R80" i="307" s="1"/>
  <c r="Y36" i="257"/>
  <c r="AC36" i="243"/>
  <c r="BT5" i="243" s="1"/>
  <c r="Z66" i="307" s="1"/>
  <c r="BM5" i="243"/>
  <c r="S66" i="307" s="1"/>
  <c r="AQ35" i="243"/>
  <c r="AQ36" i="243" s="1"/>
  <c r="BS5" i="292"/>
  <c r="Y115" i="307" s="1"/>
  <c r="AG36" i="225"/>
  <c r="BU5" i="225" s="1"/>
  <c r="AA48" i="307" s="1"/>
  <c r="BP5" i="225"/>
  <c r="V48" i="307" s="1"/>
  <c r="AS35" i="190"/>
  <c r="AQ36" i="190" s="1"/>
  <c r="AG36" i="220"/>
  <c r="BU5" i="220" s="1"/>
  <c r="AA43" i="307" s="1"/>
  <c r="AS35" i="240"/>
  <c r="AR35" i="233"/>
  <c r="AQ36" i="233" s="1"/>
  <c r="AQ35" i="196"/>
  <c r="AQ36" i="196" s="1"/>
  <c r="AS35" i="209"/>
  <c r="AQ36" i="209" s="1"/>
  <c r="AS35" i="204"/>
  <c r="Y36" i="189"/>
  <c r="BL5" i="189"/>
  <c r="R12" i="307" s="1"/>
  <c r="AS35" i="247"/>
  <c r="BM5" i="247"/>
  <c r="S70" i="307" s="1"/>
  <c r="AC36" i="247"/>
  <c r="BT5" i="247" s="1"/>
  <c r="Z70" i="307" s="1"/>
  <c r="AS35" i="261"/>
  <c r="AC36" i="205"/>
  <c r="BT5" i="205" s="1"/>
  <c r="Z28" i="307" s="1"/>
  <c r="AS35" i="191"/>
  <c r="AQ36" i="191" s="1"/>
  <c r="Y36" i="300"/>
  <c r="BK5" i="300"/>
  <c r="Q123" i="307" s="1"/>
  <c r="BS5" i="302"/>
  <c r="Y125" i="307" s="1"/>
  <c r="AQ36" i="275"/>
  <c r="AG36" i="226"/>
  <c r="BU5" i="226" s="1"/>
  <c r="AA49" i="307" s="1"/>
  <c r="AC36" i="201"/>
  <c r="BT5" i="201" s="1"/>
  <c r="Z24" i="307" s="1"/>
  <c r="BM5" i="201"/>
  <c r="S24" i="307" s="1"/>
  <c r="Y37" i="241"/>
  <c r="BV5" i="241" s="1"/>
  <c r="AB64" i="307" s="1"/>
  <c r="AT64" i="307" s="1"/>
  <c r="BS5" i="241"/>
  <c r="Y64" i="307" s="1"/>
  <c r="BP5" i="232"/>
  <c r="V55" i="307" s="1"/>
  <c r="AG36" i="232"/>
  <c r="BU5" i="232" s="1"/>
  <c r="AA55" i="307" s="1"/>
  <c r="AQ36" i="227"/>
  <c r="AC36" i="188"/>
  <c r="BT5" i="188" s="1"/>
  <c r="Z11" i="307" s="1"/>
  <c r="BM5" i="188"/>
  <c r="S11" i="307" s="1"/>
  <c r="AQ35" i="188"/>
  <c r="BS5" i="230"/>
  <c r="Y53" i="307" s="1"/>
  <c r="Y37" i="212"/>
  <c r="BV5" i="212" s="1"/>
  <c r="AB35" i="307" s="1"/>
  <c r="AT35" i="307" s="1"/>
  <c r="BS5" i="212"/>
  <c r="Y35" i="307" s="1"/>
  <c r="Y36" i="233"/>
  <c r="AQ35" i="305"/>
  <c r="AQ36" i="305" s="1"/>
  <c r="AR35" i="303"/>
  <c r="AQ36" i="303" s="1"/>
  <c r="BN5" i="303"/>
  <c r="T126" i="307" s="1"/>
  <c r="BJ5" i="282"/>
  <c r="P105" i="307" s="1"/>
  <c r="Y36" i="282"/>
  <c r="AQ35" i="301"/>
  <c r="AQ36" i="301" s="1"/>
  <c r="AG36" i="290"/>
  <c r="BU5" i="290" s="1"/>
  <c r="AA113" i="307" s="1"/>
  <c r="AC36" i="303"/>
  <c r="BT5" i="303" s="1"/>
  <c r="Z126" i="307" s="1"/>
  <c r="Y36" i="297"/>
  <c r="BJ5" i="297"/>
  <c r="P120" i="307" s="1"/>
  <c r="Y36" i="270"/>
  <c r="BJ5" i="270"/>
  <c r="P93" i="307" s="1"/>
  <c r="AG36" i="294"/>
  <c r="BU5" i="294" s="1"/>
  <c r="AA117" i="307" s="1"/>
  <c r="AG36" i="280"/>
  <c r="BU5" i="280" s="1"/>
  <c r="AA103" i="307" s="1"/>
  <c r="BP5" i="280"/>
  <c r="V103" i="307" s="1"/>
  <c r="AA35" i="271"/>
  <c r="AS35" i="271"/>
  <c r="AQ36" i="271" s="1"/>
  <c r="AG36" i="243"/>
  <c r="BU5" i="243" s="1"/>
  <c r="AA66" i="307" s="1"/>
  <c r="BP5" i="243"/>
  <c r="V66" i="307" s="1"/>
  <c r="Y36" i="236"/>
  <c r="BL5" i="236"/>
  <c r="R59" i="307" s="1"/>
  <c r="AQ36" i="234"/>
  <c r="AS35" i="226"/>
  <c r="AQ36" i="226" s="1"/>
  <c r="BJ5" i="221"/>
  <c r="P44" i="307" s="1"/>
  <c r="Y36" i="221"/>
  <c r="BJ5" i="269"/>
  <c r="P92" i="307" s="1"/>
  <c r="Y36" i="269"/>
  <c r="BS5" i="259"/>
  <c r="Y82" i="307" s="1"/>
  <c r="AC36" i="209"/>
  <c r="BT5" i="209" s="1"/>
  <c r="Z32" i="307" s="1"/>
  <c r="BM5" i="209"/>
  <c r="S32" i="307" s="1"/>
  <c r="BN5" i="265"/>
  <c r="T88" i="307" s="1"/>
  <c r="AR35" i="265"/>
  <c r="AS35" i="259"/>
  <c r="BN5" i="246"/>
  <c r="T69" i="307" s="1"/>
  <c r="AR35" i="246"/>
  <c r="Y36" i="228"/>
  <c r="AR35" i="195"/>
  <c r="BN5" i="252"/>
  <c r="T75" i="307" s="1"/>
  <c r="AR35" i="252"/>
  <c r="AG36" i="227"/>
  <c r="BU5" i="227" s="1"/>
  <c r="AA50" i="307" s="1"/>
  <c r="BP5" i="227"/>
  <c r="V50" i="307" s="1"/>
  <c r="BP5" i="224"/>
  <c r="V47" i="307" s="1"/>
  <c r="AG36" i="224"/>
  <c r="BU5" i="224" s="1"/>
  <c r="AA47" i="307" s="1"/>
  <c r="AS35" i="208"/>
  <c r="AC36" i="274"/>
  <c r="BT5" i="274" s="1"/>
  <c r="Z97" i="307" s="1"/>
  <c r="BM5" i="274"/>
  <c r="S97" i="307" s="1"/>
  <c r="AR35" i="263"/>
  <c r="BN5" i="263"/>
  <c r="T86" i="307" s="1"/>
  <c r="AQ36" i="244"/>
  <c r="BS5" i="203"/>
  <c r="Y26" i="307" s="1"/>
  <c r="Y37" i="203"/>
  <c r="BV5" i="203" s="1"/>
  <c r="AB26" i="307" s="1"/>
  <c r="AT26" i="307" s="1"/>
  <c r="BN5" i="277"/>
  <c r="T100" i="307" s="1"/>
  <c r="AC36" i="277"/>
  <c r="BT5" i="277" s="1"/>
  <c r="Z100" i="307" s="1"/>
  <c r="AS35" i="246"/>
  <c r="Y36" i="240"/>
  <c r="AS35" i="224"/>
  <c r="BS5" i="214"/>
  <c r="Y37" i="307" s="1"/>
  <c r="Y37" i="214"/>
  <c r="BV5" i="214" s="1"/>
  <c r="AB37" i="307" s="1"/>
  <c r="AT37" i="307" s="1"/>
  <c r="Y36" i="207"/>
  <c r="BL5" i="207"/>
  <c r="R30" i="307" s="1"/>
  <c r="BN5" i="202"/>
  <c r="T25" i="307" s="1"/>
  <c r="T129" i="307" s="1"/>
  <c r="AR35" i="202"/>
  <c r="AQ36" i="202" s="1"/>
  <c r="AC36" i="193"/>
  <c r="BT5" i="193" s="1"/>
  <c r="Z16" i="307" s="1"/>
  <c r="BM5" i="193"/>
  <c r="S16" i="307" s="1"/>
  <c r="Y36" i="256"/>
  <c r="BN5" i="226"/>
  <c r="T49" i="307" s="1"/>
  <c r="AR35" i="226"/>
  <c r="AG36" i="188"/>
  <c r="BU5" i="188" s="1"/>
  <c r="AA11" i="307" s="1"/>
  <c r="BQ5" i="188"/>
  <c r="W11" i="307" s="1"/>
  <c r="BJ5" i="208"/>
  <c r="P31" i="307" s="1"/>
  <c r="Y36" i="208"/>
  <c r="BS5" i="199"/>
  <c r="Y22" i="307" s="1"/>
  <c r="Y36" i="227"/>
  <c r="AS35" i="290"/>
  <c r="AQ36" i="290" s="1"/>
  <c r="BP5" i="198"/>
  <c r="V21" i="307" s="1"/>
  <c r="AG36" i="198"/>
  <c r="BU5" i="198" s="1"/>
  <c r="AA21" i="307" s="1"/>
  <c r="Y36" i="222"/>
  <c r="BJ5" i="200"/>
  <c r="P23" i="307" s="1"/>
  <c r="Y36" i="200"/>
  <c r="AQ36" i="192"/>
  <c r="AS35" i="189"/>
  <c r="H129" i="307"/>
  <c r="AS35" i="276"/>
  <c r="AS35" i="188"/>
  <c r="AC36" i="226"/>
  <c r="BT5" i="226" s="1"/>
  <c r="Z49" i="307" s="1"/>
  <c r="AR35" i="219"/>
  <c r="AQ36" i="219" s="1"/>
  <c r="AC36" i="284"/>
  <c r="BT5" i="284" s="1"/>
  <c r="Z107" i="307" s="1"/>
  <c r="BM5" i="284"/>
  <c r="S107" i="307" s="1"/>
  <c r="AQ35" i="284"/>
  <c r="AQ36" i="284" s="1"/>
  <c r="AS35" i="253"/>
  <c r="AQ36" i="253" s="1"/>
  <c r="Y37" i="202"/>
  <c r="BV5" i="202" s="1"/>
  <c r="AB25" i="307" s="1"/>
  <c r="AT25" i="307" s="1"/>
  <c r="BS5" i="202"/>
  <c r="Y25" i="307" s="1"/>
  <c r="AS35" i="217"/>
  <c r="AQ36" i="217" s="1"/>
  <c r="Y36" i="299"/>
  <c r="BM5" i="267"/>
  <c r="S90" i="307" s="1"/>
  <c r="AC36" i="267"/>
  <c r="BT5" i="267" s="1"/>
  <c r="Z90" i="307" s="1"/>
  <c r="AC36" i="270"/>
  <c r="BT5" i="270" s="1"/>
  <c r="Z93" i="307" s="1"/>
  <c r="BM5" i="270"/>
  <c r="S93" i="307" s="1"/>
  <c r="AQ35" i="270"/>
  <c r="AC36" i="289"/>
  <c r="BT5" i="289" s="1"/>
  <c r="Z112" i="307" s="1"/>
  <c r="BM5" i="289"/>
  <c r="S112" i="307" s="1"/>
  <c r="AQ35" i="289"/>
  <c r="AQ36" i="289" s="1"/>
  <c r="BS5" i="301"/>
  <c r="Y124" i="307" s="1"/>
  <c r="Y37" i="301"/>
  <c r="BV5" i="301" s="1"/>
  <c r="AB124" i="307" s="1"/>
  <c r="AT124" i="307" s="1"/>
  <c r="BJ5" i="272"/>
  <c r="P95" i="307" s="1"/>
  <c r="Y36" i="272"/>
  <c r="BS5" i="286"/>
  <c r="Y109" i="307" s="1"/>
  <c r="AR35" i="247"/>
  <c r="BN5" i="247"/>
  <c r="T70" i="307" s="1"/>
  <c r="AG36" i="265"/>
  <c r="BU5" i="265" s="1"/>
  <c r="AA88" i="307" s="1"/>
  <c r="BP5" i="265"/>
  <c r="V88" i="307" s="1"/>
  <c r="AG36" i="251"/>
  <c r="BU5" i="251" s="1"/>
  <c r="AA74" i="307" s="1"/>
  <c r="BP5" i="251"/>
  <c r="V74" i="307" s="1"/>
  <c r="BJ5" i="247"/>
  <c r="P70" i="307" s="1"/>
  <c r="Y36" i="247"/>
  <c r="Y36" i="288"/>
  <c r="BJ5" i="288"/>
  <c r="P111" i="307" s="1"/>
  <c r="BN5" i="232"/>
  <c r="T55" i="307" s="1"/>
  <c r="AC36" i="232"/>
  <c r="BT5" i="232" s="1"/>
  <c r="Z55" i="307" s="1"/>
  <c r="AR35" i="232"/>
  <c r="AQ36" i="232" s="1"/>
  <c r="Y36" i="225"/>
  <c r="BJ5" i="225"/>
  <c r="P48" i="307" s="1"/>
  <c r="Y36" i="193"/>
  <c r="BJ5" i="193"/>
  <c r="P16" i="307" s="1"/>
  <c r="AC36" i="212"/>
  <c r="BT5" i="212" s="1"/>
  <c r="Z35" i="307" s="1"/>
  <c r="BM5" i="212"/>
  <c r="S35" i="307" s="1"/>
  <c r="AQ35" i="212"/>
  <c r="AQ36" i="212" s="1"/>
  <c r="Y37" i="238"/>
  <c r="BV5" i="238" s="1"/>
  <c r="AB61" i="307" s="1"/>
  <c r="AT61" i="307" s="1"/>
  <c r="BS5" i="238"/>
  <c r="Y61" i="307" s="1"/>
  <c r="AC36" i="221"/>
  <c r="BT5" i="221" s="1"/>
  <c r="Z44" i="307" s="1"/>
  <c r="BM5" i="221"/>
  <c r="S44" i="307" s="1"/>
  <c r="BJ5" i="295"/>
  <c r="P118" i="307" s="1"/>
  <c r="Y36" i="295"/>
  <c r="BS5" i="294"/>
  <c r="Y117" i="307" s="1"/>
  <c r="AC36" i="293"/>
  <c r="BT5" i="293" s="1"/>
  <c r="Z116" i="307" s="1"/>
  <c r="AQ35" i="293"/>
  <c r="AQ36" i="293" s="1"/>
  <c r="BM5" i="293"/>
  <c r="S116" i="307" s="1"/>
  <c r="AQ36" i="285"/>
  <c r="BM5" i="259"/>
  <c r="S82" i="307" s="1"/>
  <c r="AC36" i="259"/>
  <c r="BT5" i="259" s="1"/>
  <c r="Z82" i="307" s="1"/>
  <c r="AQ35" i="259"/>
  <c r="AQ36" i="259" s="1"/>
  <c r="BP5" i="297"/>
  <c r="V120" i="307" s="1"/>
  <c r="AG36" i="297"/>
  <c r="BU5" i="297" s="1"/>
  <c r="AA120" i="307" s="1"/>
  <c r="AQ35" i="297"/>
  <c r="AQ36" i="297" s="1"/>
  <c r="AR35" i="294"/>
  <c r="AQ36" i="294" s="1"/>
  <c r="AG36" i="286"/>
  <c r="BU5" i="286" s="1"/>
  <c r="AA109" i="307" s="1"/>
  <c r="BP5" i="286"/>
  <c r="V109" i="307" s="1"/>
  <c r="AG36" i="257"/>
  <c r="BU5" i="257" s="1"/>
  <c r="AA80" i="307" s="1"/>
  <c r="BM5" i="261"/>
  <c r="S84" i="307" s="1"/>
  <c r="AC36" i="261"/>
  <c r="BT5" i="261" s="1"/>
  <c r="Z84" i="307" s="1"/>
  <c r="AC36" i="294"/>
  <c r="BT5" i="294" s="1"/>
  <c r="Z117" i="307" s="1"/>
  <c r="AS35" i="304"/>
  <c r="AQ36" i="279"/>
  <c r="AG36" i="274"/>
  <c r="BU5" i="274" s="1"/>
  <c r="AA97" i="307" s="1"/>
  <c r="AQ36" i="260"/>
  <c r="Y36" i="258"/>
  <c r="BJ5" i="258"/>
  <c r="P81" i="307" s="1"/>
  <c r="Y36" i="252"/>
  <c r="BL5" i="252"/>
  <c r="R75" i="307" s="1"/>
  <c r="BO5" i="258"/>
  <c r="U81" i="307" s="1"/>
  <c r="AS35" i="258"/>
  <c r="AC36" i="238"/>
  <c r="BT5" i="238" s="1"/>
  <c r="Z61" i="307" s="1"/>
  <c r="BM5" i="238"/>
  <c r="S61" i="307" s="1"/>
  <c r="AS35" i="210"/>
  <c r="AQ36" i="210" s="1"/>
  <c r="BJ5" i="205"/>
  <c r="P28" i="307" s="1"/>
  <c r="Y36" i="205"/>
  <c r="AC36" i="285"/>
  <c r="BT5" i="285" s="1"/>
  <c r="Z108" i="307" s="1"/>
  <c r="AG36" i="278"/>
  <c r="BU5" i="278" s="1"/>
  <c r="AA101" i="307" s="1"/>
  <c r="BP5" i="278"/>
  <c r="V101" i="307" s="1"/>
  <c r="AA35" i="278"/>
  <c r="BL5" i="278" s="1"/>
  <c r="R101" i="307" s="1"/>
  <c r="BO5" i="274"/>
  <c r="U97" i="307" s="1"/>
  <c r="AS35" i="274"/>
  <c r="AQ36" i="274" s="1"/>
  <c r="AQ36" i="269"/>
  <c r="Y36" i="265"/>
  <c r="BJ5" i="265"/>
  <c r="P88" i="307" s="1"/>
  <c r="BP5" i="240"/>
  <c r="V63" i="307" s="1"/>
  <c r="AG36" i="240"/>
  <c r="BU5" i="240" s="1"/>
  <c r="AA63" i="307" s="1"/>
  <c r="BJ5" i="255"/>
  <c r="P78" i="307" s="1"/>
  <c r="Y36" i="255"/>
  <c r="AR35" i="261"/>
  <c r="AQ36" i="261" s="1"/>
  <c r="AC36" i="256"/>
  <c r="BT5" i="256" s="1"/>
  <c r="Z79" i="307" s="1"/>
  <c r="AS35" i="225"/>
  <c r="AG36" i="219"/>
  <c r="BU5" i="219" s="1"/>
  <c r="AA42" i="307" s="1"/>
  <c r="BP5" i="219"/>
  <c r="V42" i="307" s="1"/>
  <c r="BJ5" i="216"/>
  <c r="P39" i="307" s="1"/>
  <c r="Y36" i="216"/>
  <c r="Y36" i="266"/>
  <c r="BJ5" i="266"/>
  <c r="P89" i="307" s="1"/>
  <c r="AQ36" i="249"/>
  <c r="BJ5" i="195"/>
  <c r="P18" i="307" s="1"/>
  <c r="Y36" i="195"/>
  <c r="AQ36" i="273"/>
  <c r="BP5" i="239"/>
  <c r="V62" i="307" s="1"/>
  <c r="AG36" i="239"/>
  <c r="BU5" i="239" s="1"/>
  <c r="AA62" i="307" s="1"/>
  <c r="AG36" i="209"/>
  <c r="BU5" i="209" s="1"/>
  <c r="AA32" i="307" s="1"/>
  <c r="BP5" i="209"/>
  <c r="V32" i="307" s="1"/>
  <c r="AG36" i="267"/>
  <c r="BU5" i="267" s="1"/>
  <c r="AA90" i="307" s="1"/>
  <c r="BP5" i="267"/>
  <c r="V90" i="307" s="1"/>
  <c r="AG36" i="217"/>
  <c r="BU5" i="217" s="1"/>
  <c r="AA40" i="307" s="1"/>
  <c r="BP5" i="217"/>
  <c r="V40" i="307" s="1"/>
  <c r="M129" i="307"/>
  <c r="AC36" i="223"/>
  <c r="BT5" i="223" s="1"/>
  <c r="Z46" i="307" s="1"/>
  <c r="BM5" i="223"/>
  <c r="S46" i="307" s="1"/>
  <c r="AQ35" i="223"/>
  <c r="AQ36" i="223" s="1"/>
  <c r="AR35" i="199"/>
  <c r="Y36" i="192"/>
  <c r="AQ36" i="208"/>
  <c r="AS35" i="194"/>
  <c r="AC36" i="251"/>
  <c r="BT5" i="251" s="1"/>
  <c r="Z74" i="307" s="1"/>
  <c r="BM5" i="251"/>
  <c r="S74" i="307" s="1"/>
  <c r="AQ35" i="251"/>
  <c r="AQ36" i="251" s="1"/>
  <c r="Y36" i="196"/>
  <c r="BJ5" i="196"/>
  <c r="P19" i="307" s="1"/>
  <c r="AQ36" i="189"/>
  <c r="AC36" i="219"/>
  <c r="BT5" i="219" s="1"/>
  <c r="Z42" i="307" s="1"/>
  <c r="AC36" i="199"/>
  <c r="BT5" i="199" s="1"/>
  <c r="Z22" i="307" s="1"/>
  <c r="BM5" i="199"/>
  <c r="S22" i="307" s="1"/>
  <c r="AQ35" i="199"/>
  <c r="AQ36" i="199" s="1"/>
  <c r="Y36" i="275"/>
  <c r="Y36" i="279"/>
  <c r="AQ36" i="222"/>
  <c r="AS35" i="239"/>
  <c r="AQ36" i="239" s="1"/>
  <c r="Y36" i="223"/>
  <c r="BJ5" i="303"/>
  <c r="P126" i="307" s="1"/>
  <c r="Y36" i="303"/>
  <c r="AG36" i="259"/>
  <c r="BU5" i="259" s="1"/>
  <c r="AA82" i="307" s="1"/>
  <c r="BP5" i="259"/>
  <c r="V82" i="307" s="1"/>
  <c r="Y36" i="280"/>
  <c r="BJ5" i="280"/>
  <c r="P103" i="307" s="1"/>
  <c r="BP5" i="216"/>
  <c r="V39" i="307" s="1"/>
  <c r="AG36" i="216"/>
  <c r="BU5" i="216" s="1"/>
  <c r="AA39" i="307" s="1"/>
  <c r="BJ5" i="239"/>
  <c r="P62" i="307" s="1"/>
  <c r="Y36" i="239"/>
  <c r="Y36" i="201"/>
  <c r="BJ5" i="201"/>
  <c r="P24" i="307" s="1"/>
  <c r="BQ5" i="248"/>
  <c r="W71" i="307" s="1"/>
  <c r="AR35" i="248"/>
  <c r="AQ36" i="248" s="1"/>
  <c r="BJ5" i="305"/>
  <c r="P128" i="307" s="1"/>
  <c r="Y36" i="305"/>
  <c r="AG36" i="304"/>
  <c r="BU5" i="304" s="1"/>
  <c r="AA127" i="307" s="1"/>
  <c r="BP5" i="304"/>
  <c r="V127" i="307" s="1"/>
  <c r="AQ36" i="282"/>
  <c r="Y36" i="298"/>
  <c r="BJ5" i="298"/>
  <c r="P121" i="307" s="1"/>
  <c r="AC36" i="286"/>
  <c r="BT5" i="286" s="1"/>
  <c r="Z109" i="307" s="1"/>
  <c r="BM5" i="286"/>
  <c r="S109" i="307" s="1"/>
  <c r="BS5" i="304"/>
  <c r="Y127" i="307" s="1"/>
  <c r="Y37" i="304"/>
  <c r="BV5" i="304" s="1"/>
  <c r="AB127" i="307" s="1"/>
  <c r="AT127" i="307" s="1"/>
  <c r="AC36" i="281"/>
  <c r="BT5" i="281" s="1"/>
  <c r="Z104" i="307" s="1"/>
  <c r="BM5" i="281"/>
  <c r="S104" i="307" s="1"/>
  <c r="AQ35" i="281"/>
  <c r="AQ36" i="281" s="1"/>
  <c r="AQ36" i="250"/>
  <c r="AQ36" i="283"/>
  <c r="AG36" i="292"/>
  <c r="BU5" i="292" s="1"/>
  <c r="AA115" i="307" s="1"/>
  <c r="AG36" i="283"/>
  <c r="BU5" i="283" s="1"/>
  <c r="AA106" i="307" s="1"/>
  <c r="BP5" i="283"/>
  <c r="V106" i="307" s="1"/>
  <c r="AQ36" i="280"/>
  <c r="AQ35" i="304"/>
  <c r="AQ36" i="304" s="1"/>
  <c r="AC36" i="288"/>
  <c r="BT5" i="288" s="1"/>
  <c r="Z111" i="307" s="1"/>
  <c r="BO5" i="288"/>
  <c r="U111" i="307" s="1"/>
  <c r="Y37" i="249"/>
  <c r="BV5" i="249" s="1"/>
  <c r="AB72" i="307" s="1"/>
  <c r="AT72" i="307" s="1"/>
  <c r="BS5" i="249"/>
  <c r="Y72" i="307" s="1"/>
  <c r="AA35" i="260"/>
  <c r="BL5" i="260" s="1"/>
  <c r="R83" i="307" s="1"/>
  <c r="Y36" i="250"/>
  <c r="AR35" i="266"/>
  <c r="BN5" i="266"/>
  <c r="T89" i="307" s="1"/>
  <c r="BJ5" i="229"/>
  <c r="P52" i="307" s="1"/>
  <c r="Y36" i="229"/>
  <c r="AQ35" i="291"/>
  <c r="AQ36" i="291" s="1"/>
  <c r="AS35" i="277"/>
  <c r="BP5" i="256"/>
  <c r="V79" i="307" s="1"/>
  <c r="AG36" i="256"/>
  <c r="BU5" i="256" s="1"/>
  <c r="AA79" i="307" s="1"/>
  <c r="BJ5" i="237"/>
  <c r="P60" i="307" s="1"/>
  <c r="Y36" i="237"/>
  <c r="AC36" i="217"/>
  <c r="BT5" i="217" s="1"/>
  <c r="Z40" i="307" s="1"/>
  <c r="BM5" i="217"/>
  <c r="S40" i="307" s="1"/>
  <c r="AG36" i="299"/>
  <c r="BU5" i="299" s="1"/>
  <c r="AA122" i="307" s="1"/>
  <c r="AR35" i="224"/>
  <c r="AG36" i="201"/>
  <c r="BU5" i="201" s="1"/>
  <c r="AA24" i="307" s="1"/>
  <c r="BP5" i="201"/>
  <c r="V24" i="307" s="1"/>
  <c r="AS35" i="268"/>
  <c r="AQ36" i="268" s="1"/>
  <c r="AS35" i="235"/>
  <c r="AQ35" i="224"/>
  <c r="Y36" i="204"/>
  <c r="AR35" i="257"/>
  <c r="AS35" i="248"/>
  <c r="Y36" i="209"/>
  <c r="BJ5" i="209"/>
  <c r="P32" i="307" s="1"/>
  <c r="AC36" i="263"/>
  <c r="BT5" i="263" s="1"/>
  <c r="Z86" i="307" s="1"/>
  <c r="AQ35" i="263"/>
  <c r="AQ36" i="263" s="1"/>
  <c r="BM5" i="263"/>
  <c r="S86" i="307" s="1"/>
  <c r="AC36" i="253"/>
  <c r="BT5" i="253" s="1"/>
  <c r="Z76" i="307" s="1"/>
  <c r="AG36" i="238"/>
  <c r="BU5" i="238" s="1"/>
  <c r="AA61" i="307" s="1"/>
  <c r="BP5" i="238"/>
  <c r="V61" i="307" s="1"/>
  <c r="Y36" i="217"/>
  <c r="BJ5" i="217"/>
  <c r="P40" i="307" s="1"/>
  <c r="Y36" i="215"/>
  <c r="BL5" i="215"/>
  <c r="R38" i="307" s="1"/>
  <c r="AG36" i="199"/>
  <c r="BU5" i="199" s="1"/>
  <c r="AA22" i="307" s="1"/>
  <c r="E129" i="307"/>
  <c r="AS35" i="231"/>
  <c r="AQ36" i="231" s="1"/>
  <c r="AA35" i="231"/>
  <c r="AC36" i="235"/>
  <c r="BT5" i="235" s="1"/>
  <c r="Z58" i="307" s="1"/>
  <c r="BM5" i="235"/>
  <c r="S58" i="307" s="1"/>
  <c r="Y36" i="198"/>
  <c r="BJ5" i="198"/>
  <c r="P21" i="307" s="1"/>
  <c r="BP5" i="288"/>
  <c r="V111" i="307" s="1"/>
  <c r="AG36" i="288"/>
  <c r="BU5" i="288" s="1"/>
  <c r="AA111" i="307" s="1"/>
  <c r="AQ35" i="288"/>
  <c r="AQ36" i="288" s="1"/>
  <c r="AC36" i="245"/>
  <c r="BT5" i="245" s="1"/>
  <c r="Z68" i="307" s="1"/>
  <c r="AC36" i="242"/>
  <c r="BT5" i="242" s="1"/>
  <c r="Z65" i="307" s="1"/>
  <c r="BS5" i="188"/>
  <c r="Y11" i="307" s="1"/>
  <c r="Y37" i="188"/>
  <c r="BV5" i="188" s="1"/>
  <c r="AB11" i="307" s="1"/>
  <c r="AT11" i="307" s="1"/>
  <c r="BJ5" i="190"/>
  <c r="P13" i="307" s="1"/>
  <c r="Y36" i="190"/>
  <c r="Y37" i="263"/>
  <c r="BV5" i="263" s="1"/>
  <c r="AB86" i="307" s="1"/>
  <c r="AT86" i="307" s="1"/>
  <c r="BS5" i="263"/>
  <c r="Y86" i="307" s="1"/>
  <c r="AG36" i="230"/>
  <c r="BU5" i="230" s="1"/>
  <c r="AA53" i="307" s="1"/>
  <c r="AC36" i="190"/>
  <c r="BT5" i="190" s="1"/>
  <c r="Z13" i="307" s="1"/>
  <c r="AQ36" i="230"/>
  <c r="AS35" i="222"/>
  <c r="BP5" i="190"/>
  <c r="V13" i="307" s="1"/>
  <c r="AG36" i="190"/>
  <c r="BU5" i="190" s="1"/>
  <c r="AA13" i="307" s="1"/>
  <c r="BS5" i="254"/>
  <c r="Y77" i="307" s="1"/>
  <c r="Y36" i="220"/>
  <c r="Y37" i="226"/>
  <c r="BV5" i="226" s="1"/>
  <c r="AB49" i="307" s="1"/>
  <c r="AT49" i="307" s="1"/>
  <c r="BS5" i="226"/>
  <c r="Y49" i="307" s="1"/>
  <c r="BJ5" i="224"/>
  <c r="P47" i="307" s="1"/>
  <c r="Y36" i="224"/>
  <c r="Y37" i="287"/>
  <c r="BV5" i="287" s="1"/>
  <c r="AB110" i="307" s="1"/>
  <c r="AT110" i="307" s="1"/>
  <c r="BS5" i="287"/>
  <c r="Y110" i="307" s="1"/>
  <c r="BQ5" i="250"/>
  <c r="W73" i="307" s="1"/>
  <c r="AG36" i="250"/>
  <c r="BU5" i="250" s="1"/>
  <c r="AA73" i="307" s="1"/>
  <c r="AQ36" i="206"/>
  <c r="BR5" i="295"/>
  <c r="X118" i="307" s="1"/>
  <c r="AG36" i="295"/>
  <c r="BU5" i="295" s="1"/>
  <c r="AA118" i="307" s="1"/>
  <c r="AC36" i="275"/>
  <c r="BT5" i="275" s="1"/>
  <c r="Z98" i="307" s="1"/>
  <c r="BM5" i="275"/>
  <c r="S98" i="307" s="1"/>
  <c r="BJ5" i="285"/>
  <c r="P108" i="307" s="1"/>
  <c r="Y36" i="285"/>
  <c r="AC36" i="302"/>
  <c r="BT5" i="302" s="1"/>
  <c r="Z125" i="307" s="1"/>
  <c r="BM5" i="302"/>
  <c r="S125" i="307" s="1"/>
  <c r="AQ35" i="302"/>
  <c r="AQ36" i="302" s="1"/>
  <c r="BR5" i="298"/>
  <c r="X121" i="307" s="1"/>
  <c r="AG36" i="298"/>
  <c r="BU5" i="298" s="1"/>
  <c r="AA121" i="307" s="1"/>
  <c r="BS5" i="281"/>
  <c r="Y104" i="307" s="1"/>
  <c r="AQ36" i="272"/>
  <c r="AR35" i="277"/>
  <c r="AQ36" i="277" s="1"/>
  <c r="AS35" i="270"/>
  <c r="AQ35" i="258"/>
  <c r="AQ36" i="258" s="1"/>
  <c r="BP5" i="248"/>
  <c r="V71" i="307" s="1"/>
  <c r="AG36" i="248"/>
  <c r="BU5" i="248" s="1"/>
  <c r="AA71" i="307" s="1"/>
  <c r="AS35" i="267"/>
  <c r="AQ36" i="267" s="1"/>
  <c r="BJ5" i="264"/>
  <c r="P87" i="307" s="1"/>
  <c r="Y36" i="264"/>
  <c r="AC36" i="262"/>
  <c r="BT5" i="262" s="1"/>
  <c r="Z85" i="307" s="1"/>
  <c r="BM5" i="262"/>
  <c r="S85" i="307" s="1"/>
  <c r="AQ35" i="262"/>
  <c r="AQ36" i="262" s="1"/>
  <c r="AR35" i="237"/>
  <c r="AQ36" i="237" s="1"/>
  <c r="AC36" i="298"/>
  <c r="BT5" i="298" s="1"/>
  <c r="Z121" i="307" s="1"/>
  <c r="Y36" i="278"/>
  <c r="BJ5" i="278"/>
  <c r="P101" i="307" s="1"/>
  <c r="AQ35" i="247"/>
  <c r="AQ36" i="247" s="1"/>
  <c r="AG36" i="202"/>
  <c r="BU5" i="202" s="1"/>
  <c r="AA25" i="307" s="1"/>
  <c r="Y36" i="268"/>
  <c r="BK5" i="268"/>
  <c r="Q91" i="307" s="1"/>
  <c r="Q129" i="307" s="1"/>
  <c r="Y36" i="260"/>
  <c r="AG36" i="254"/>
  <c r="BU5" i="254" s="1"/>
  <c r="AA77" i="307" s="1"/>
  <c r="AQ35" i="216"/>
  <c r="AQ36" i="216" s="1"/>
  <c r="AC36" i="280"/>
  <c r="BT5" i="280" s="1"/>
  <c r="Z103" i="307" s="1"/>
  <c r="BP5" i="266"/>
  <c r="V89" i="307" s="1"/>
  <c r="AG36" i="266"/>
  <c r="BU5" i="266" s="1"/>
  <c r="AA89" i="307" s="1"/>
  <c r="AQ35" i="266"/>
  <c r="Y36" i="243"/>
  <c r="AQ36" i="195"/>
  <c r="AE129" i="307"/>
  <c r="BN5" i="279"/>
  <c r="T102" i="307" s="1"/>
  <c r="AR35" i="279"/>
  <c r="AG36" i="273"/>
  <c r="BU5" i="273" s="1"/>
  <c r="AA96" i="307" s="1"/>
  <c r="BS5" i="219"/>
  <c r="Y42" i="307" s="1"/>
  <c r="AQ35" i="238"/>
  <c r="AG36" i="234"/>
  <c r="BU5" i="234" s="1"/>
  <c r="AA57" i="307" s="1"/>
  <c r="AS35" i="219"/>
  <c r="AS35" i="215"/>
  <c r="AQ36" i="215" s="1"/>
  <c r="AG36" i="212"/>
  <c r="BU5" i="212" s="1"/>
  <c r="AA35" i="307" s="1"/>
  <c r="AC36" i="208"/>
  <c r="BT5" i="208" s="1"/>
  <c r="Z31" i="307" s="1"/>
  <c r="BN5" i="238"/>
  <c r="T61" i="307" s="1"/>
  <c r="AR35" i="238"/>
  <c r="AC36" i="204"/>
  <c r="BT5" i="204" s="1"/>
  <c r="Z27" i="307" s="1"/>
  <c r="BM5" i="204"/>
  <c r="S27" i="307" s="1"/>
  <c r="AQ35" i="204"/>
  <c r="AQ36" i="204" s="1"/>
  <c r="AR35" i="188"/>
  <c r="AG36" i="231"/>
  <c r="BU5" i="231" s="1"/>
  <c r="AA54" i="307" s="1"/>
  <c r="AQ35" i="193"/>
  <c r="AQ36" i="193" s="1"/>
  <c r="AQ36" i="245"/>
  <c r="AG36" i="211"/>
  <c r="BU5" i="211" s="1"/>
  <c r="AA34" i="307" s="1"/>
  <c r="BP5" i="211"/>
  <c r="V34" i="307" s="1"/>
  <c r="AG36" i="191"/>
  <c r="BU5" i="191" s="1"/>
  <c r="AA14" i="307" s="1"/>
  <c r="BP5" i="191"/>
  <c r="V14" i="307" s="1"/>
  <c r="AG36" i="187"/>
  <c r="BU5" i="187" s="1"/>
  <c r="AA10" i="307" s="1"/>
  <c r="AG36" i="207"/>
  <c r="BU5" i="207" s="1"/>
  <c r="AA30" i="307" s="1"/>
  <c r="BP5" i="200"/>
  <c r="V23" i="307" s="1"/>
  <c r="AG36" i="200"/>
  <c r="BU5" i="200" s="1"/>
  <c r="AA23" i="307" s="1"/>
  <c r="AG36" i="189"/>
  <c r="BU5" i="189" s="1"/>
  <c r="AA12" i="307" s="1"/>
  <c r="AC36" i="252"/>
  <c r="BT5" i="252" s="1"/>
  <c r="Z75" i="307" s="1"/>
  <c r="AC36" i="222"/>
  <c r="BT5" i="222" s="1"/>
  <c r="Z45" i="307" s="1"/>
  <c r="AS35" i="266"/>
  <c r="AQ36" i="207"/>
  <c r="AS35" i="200"/>
  <c r="AG36" i="235"/>
  <c r="BU5" i="235" s="1"/>
  <c r="AA58" i="307" s="1"/>
  <c r="AC36" i="213"/>
  <c r="BT5" i="213" s="1"/>
  <c r="Z36" i="307" s="1"/>
  <c r="AR35" i="206"/>
  <c r="AS35" i="187"/>
  <c r="AQ36" i="187" s="1"/>
  <c r="BS5" i="222" l="1"/>
  <c r="Y45" i="307" s="1"/>
  <c r="Y37" i="222"/>
  <c r="BV5" i="222" s="1"/>
  <c r="AB45" i="307" s="1"/>
  <c r="AT45" i="307" s="1"/>
  <c r="BS5" i="253"/>
  <c r="Y76" i="307" s="1"/>
  <c r="Y37" i="253"/>
  <c r="BV5" i="253" s="1"/>
  <c r="AB76" i="307" s="1"/>
  <c r="AT76" i="307" s="1"/>
  <c r="Y37" i="197"/>
  <c r="BV5" i="197" s="1"/>
  <c r="AB20" i="307" s="1"/>
  <c r="AT20" i="307" s="1"/>
  <c r="BS5" i="197"/>
  <c r="Y20" i="307" s="1"/>
  <c r="BS5" i="234"/>
  <c r="Y57" i="307" s="1"/>
  <c r="Y37" i="234"/>
  <c r="BV5" i="234" s="1"/>
  <c r="AB57" i="307" s="1"/>
  <c r="AT57" i="307" s="1"/>
  <c r="Y37" i="274"/>
  <c r="BV5" i="274" s="1"/>
  <c r="AB97" i="307" s="1"/>
  <c r="AT97" i="307" s="1"/>
  <c r="BS5" i="274"/>
  <c r="Y97" i="307" s="1"/>
  <c r="Y37" i="213"/>
  <c r="BV5" i="213" s="1"/>
  <c r="AB36" i="307" s="1"/>
  <c r="AT36" i="307" s="1"/>
  <c r="BS5" i="213"/>
  <c r="Y36" i="307" s="1"/>
  <c r="Y37" i="281"/>
  <c r="BV5" i="281" s="1"/>
  <c r="AB104" i="307" s="1"/>
  <c r="AT104" i="307" s="1"/>
  <c r="BS5" i="224"/>
  <c r="Y47" i="307" s="1"/>
  <c r="Y37" i="224"/>
  <c r="BV5" i="224" s="1"/>
  <c r="AB47" i="307" s="1"/>
  <c r="AT47" i="307" s="1"/>
  <c r="V129" i="307"/>
  <c r="BS5" i="190"/>
  <c r="Y13" i="307" s="1"/>
  <c r="Y37" i="190"/>
  <c r="BV5" i="190" s="1"/>
  <c r="AB13" i="307" s="1"/>
  <c r="AT13" i="307" s="1"/>
  <c r="BS5" i="209"/>
  <c r="Y32" i="307" s="1"/>
  <c r="Y37" i="209"/>
  <c r="BV5" i="209" s="1"/>
  <c r="AB32" i="307" s="1"/>
  <c r="AT32" i="307" s="1"/>
  <c r="BS5" i="250"/>
  <c r="Y73" i="307" s="1"/>
  <c r="Y37" i="250"/>
  <c r="BV5" i="250" s="1"/>
  <c r="AB73" i="307" s="1"/>
  <c r="AT73" i="307" s="1"/>
  <c r="BS5" i="280"/>
  <c r="Y103" i="307" s="1"/>
  <c r="Y37" i="280"/>
  <c r="BV5" i="280" s="1"/>
  <c r="AB103" i="307" s="1"/>
  <c r="AT103" i="307" s="1"/>
  <c r="Y37" i="279"/>
  <c r="BV5" i="279" s="1"/>
  <c r="AB102" i="307" s="1"/>
  <c r="AT102" i="307" s="1"/>
  <c r="BS5" i="279"/>
  <c r="Y102" i="307" s="1"/>
  <c r="Y37" i="265"/>
  <c r="BV5" i="265" s="1"/>
  <c r="AB88" i="307" s="1"/>
  <c r="AT88" i="307" s="1"/>
  <c r="BS5" i="265"/>
  <c r="Y88" i="307" s="1"/>
  <c r="Y37" i="205"/>
  <c r="BV5" i="205" s="1"/>
  <c r="AB28" i="307" s="1"/>
  <c r="AT28" i="307" s="1"/>
  <c r="BS5" i="205"/>
  <c r="Y28" i="307" s="1"/>
  <c r="Y37" i="252"/>
  <c r="BV5" i="252" s="1"/>
  <c r="AB75" i="307" s="1"/>
  <c r="AT75" i="307" s="1"/>
  <c r="BS5" i="252"/>
  <c r="Y75" i="307" s="1"/>
  <c r="BS5" i="193"/>
  <c r="Y16" i="307" s="1"/>
  <c r="Y37" i="193"/>
  <c r="BV5" i="193" s="1"/>
  <c r="AB16" i="307" s="1"/>
  <c r="AT16" i="307" s="1"/>
  <c r="Y37" i="247"/>
  <c r="BV5" i="247" s="1"/>
  <c r="AB70" i="307" s="1"/>
  <c r="AT70" i="307" s="1"/>
  <c r="BS5" i="247"/>
  <c r="Y70" i="307" s="1"/>
  <c r="BS5" i="299"/>
  <c r="Y122" i="307" s="1"/>
  <c r="Y37" i="299"/>
  <c r="BV5" i="299" s="1"/>
  <c r="AB122" i="307" s="1"/>
  <c r="AT122" i="307" s="1"/>
  <c r="BS5" i="240"/>
  <c r="Y63" i="307" s="1"/>
  <c r="Y37" i="240"/>
  <c r="BV5" i="240" s="1"/>
  <c r="AB63" i="307" s="1"/>
  <c r="AT63" i="307" s="1"/>
  <c r="BL5" i="271"/>
  <c r="R94" i="307" s="1"/>
  <c r="Y36" i="271"/>
  <c r="Y37" i="297"/>
  <c r="BV5" i="297" s="1"/>
  <c r="AB120" i="307" s="1"/>
  <c r="AT120" i="307" s="1"/>
  <c r="BS5" i="297"/>
  <c r="Y120" i="307" s="1"/>
  <c r="Y37" i="230"/>
  <c r="BV5" i="230" s="1"/>
  <c r="AB53" i="307" s="1"/>
  <c r="AT53" i="307" s="1"/>
  <c r="Y37" i="302"/>
  <c r="BV5" i="302" s="1"/>
  <c r="AB125" i="307" s="1"/>
  <c r="AT125" i="307" s="1"/>
  <c r="Y37" i="189"/>
  <c r="BV5" i="189" s="1"/>
  <c r="AB12" i="307" s="1"/>
  <c r="AT12" i="307" s="1"/>
  <c r="BS5" i="189"/>
  <c r="Y12" i="307" s="1"/>
  <c r="BS5" i="267"/>
  <c r="Y90" i="307" s="1"/>
  <c r="Y37" i="267"/>
  <c r="BV5" i="267" s="1"/>
  <c r="AB90" i="307" s="1"/>
  <c r="AT90" i="307" s="1"/>
  <c r="BS5" i="262"/>
  <c r="Y85" i="307" s="1"/>
  <c r="Y37" i="262"/>
  <c r="BV5" i="262" s="1"/>
  <c r="AB85" i="307" s="1"/>
  <c r="AT85" i="307" s="1"/>
  <c r="Y37" i="273"/>
  <c r="BV5" i="273" s="1"/>
  <c r="AB96" i="307" s="1"/>
  <c r="AT96" i="307" s="1"/>
  <c r="BS5" i="261"/>
  <c r="Y84" i="307" s="1"/>
  <c r="Y37" i="261"/>
  <c r="BV5" i="261" s="1"/>
  <c r="AB84" i="307" s="1"/>
  <c r="AT84" i="307" s="1"/>
  <c r="BS5" i="208"/>
  <c r="Y31" i="307" s="1"/>
  <c r="Y37" i="208"/>
  <c r="BV5" i="208" s="1"/>
  <c r="AB31" i="307" s="1"/>
  <c r="AT31" i="307" s="1"/>
  <c r="BS5" i="278"/>
  <c r="Y101" i="307" s="1"/>
  <c r="Y37" i="278"/>
  <c r="BV5" i="278" s="1"/>
  <c r="AB101" i="307" s="1"/>
  <c r="AT101" i="307" s="1"/>
  <c r="P129" i="307"/>
  <c r="Y37" i="305"/>
  <c r="BV5" i="305" s="1"/>
  <c r="AB128" i="307" s="1"/>
  <c r="AT128" i="307" s="1"/>
  <c r="BS5" i="305"/>
  <c r="Y128" i="307" s="1"/>
  <c r="BS5" i="196"/>
  <c r="Y19" i="307" s="1"/>
  <c r="Y37" i="196"/>
  <c r="BV5" i="196" s="1"/>
  <c r="AB19" i="307" s="1"/>
  <c r="AT19" i="307" s="1"/>
  <c r="BS5" i="283"/>
  <c r="Y106" i="307" s="1"/>
  <c r="Y37" i="283"/>
  <c r="BV5" i="283" s="1"/>
  <c r="AB106" i="307" s="1"/>
  <c r="AT106" i="307" s="1"/>
  <c r="BS5" i="289"/>
  <c r="Y112" i="307" s="1"/>
  <c r="Y37" i="289"/>
  <c r="BV5" i="289" s="1"/>
  <c r="AB112" i="307" s="1"/>
  <c r="AT112" i="307" s="1"/>
  <c r="BS5" i="211"/>
  <c r="Y34" i="307" s="1"/>
  <c r="Y37" i="211"/>
  <c r="BV5" i="211" s="1"/>
  <c r="AB34" i="307" s="1"/>
  <c r="AT34" i="307" s="1"/>
  <c r="BS5" i="191"/>
  <c r="Y14" i="307" s="1"/>
  <c r="Y37" i="191"/>
  <c r="BV5" i="191" s="1"/>
  <c r="AB14" i="307" s="1"/>
  <c r="AT14" i="307" s="1"/>
  <c r="BS5" i="264"/>
  <c r="Y87" i="307" s="1"/>
  <c r="Y37" i="264"/>
  <c r="BV5" i="264" s="1"/>
  <c r="AB87" i="307" s="1"/>
  <c r="AT87" i="307" s="1"/>
  <c r="BS5" i="285"/>
  <c r="Y108" i="307" s="1"/>
  <c r="Y37" i="285"/>
  <c r="BV5" i="285" s="1"/>
  <c r="AB108" i="307" s="1"/>
  <c r="AT108" i="307" s="1"/>
  <c r="Y37" i="192"/>
  <c r="BV5" i="192" s="1"/>
  <c r="AB15" i="307" s="1"/>
  <c r="AT15" i="307" s="1"/>
  <c r="BS5" i="192"/>
  <c r="Y15" i="307" s="1"/>
  <c r="BS5" i="195"/>
  <c r="Y18" i="307" s="1"/>
  <c r="Y37" i="195"/>
  <c r="BV5" i="195" s="1"/>
  <c r="AB18" i="307" s="1"/>
  <c r="AT18" i="307" s="1"/>
  <c r="BS5" i="201"/>
  <c r="Y24" i="307" s="1"/>
  <c r="Y37" i="201"/>
  <c r="BV5" i="201" s="1"/>
  <c r="AB24" i="307" s="1"/>
  <c r="AT24" i="307" s="1"/>
  <c r="BS5" i="275"/>
  <c r="Y98" i="307" s="1"/>
  <c r="Y37" i="275"/>
  <c r="BV5" i="275" s="1"/>
  <c r="AB98" i="307" s="1"/>
  <c r="AT98" i="307" s="1"/>
  <c r="Y37" i="258"/>
  <c r="BV5" i="258" s="1"/>
  <c r="AB81" i="307" s="1"/>
  <c r="AT81" i="307" s="1"/>
  <c r="BS5" i="258"/>
  <c r="Y81" i="307" s="1"/>
  <c r="Y37" i="294"/>
  <c r="BV5" i="294" s="1"/>
  <c r="AB117" i="307" s="1"/>
  <c r="AT117" i="307" s="1"/>
  <c r="BS5" i="225"/>
  <c r="Y48" i="307" s="1"/>
  <c r="Y37" i="225"/>
  <c r="BV5" i="225" s="1"/>
  <c r="AB48" i="307" s="1"/>
  <c r="AT48" i="307" s="1"/>
  <c r="Y37" i="286"/>
  <c r="BV5" i="286" s="1"/>
  <c r="AB109" i="307" s="1"/>
  <c r="AT109" i="307" s="1"/>
  <c r="W129" i="307"/>
  <c r="AQ36" i="188"/>
  <c r="Y37" i="300"/>
  <c r="BV5" i="300" s="1"/>
  <c r="AB123" i="307" s="1"/>
  <c r="AT123" i="307" s="1"/>
  <c r="BS5" i="300"/>
  <c r="Y123" i="307" s="1"/>
  <c r="Y37" i="257"/>
  <c r="BV5" i="257" s="1"/>
  <c r="AB80" i="307" s="1"/>
  <c r="AT80" i="307" s="1"/>
  <c r="BS5" i="257"/>
  <c r="Y80" i="307" s="1"/>
  <c r="BS5" i="291"/>
  <c r="Y114" i="307" s="1"/>
  <c r="Y37" i="291"/>
  <c r="BV5" i="291" s="1"/>
  <c r="AB114" i="307" s="1"/>
  <c r="AT114" i="307" s="1"/>
  <c r="BS5" i="248"/>
  <c r="Y71" i="307" s="1"/>
  <c r="Y37" i="248"/>
  <c r="BV5" i="248" s="1"/>
  <c r="AB71" i="307" s="1"/>
  <c r="AT71" i="307" s="1"/>
  <c r="Y37" i="290"/>
  <c r="BV5" i="290" s="1"/>
  <c r="AB113" i="307" s="1"/>
  <c r="AT113" i="307" s="1"/>
  <c r="BS5" i="290"/>
  <c r="Y113" i="307" s="1"/>
  <c r="AQ36" i="225"/>
  <c r="Y36" i="235"/>
  <c r="Y37" i="221"/>
  <c r="BV5" i="221" s="1"/>
  <c r="AB44" i="307" s="1"/>
  <c r="AT44" i="307" s="1"/>
  <c r="BS5" i="221"/>
  <c r="Y44" i="307" s="1"/>
  <c r="Y37" i="260"/>
  <c r="BV5" i="260" s="1"/>
  <c r="AB83" i="307" s="1"/>
  <c r="AT83" i="307" s="1"/>
  <c r="BS5" i="260"/>
  <c r="Y83" i="307" s="1"/>
  <c r="Y37" i="239"/>
  <c r="BV5" i="239" s="1"/>
  <c r="AB62" i="307" s="1"/>
  <c r="AT62" i="307" s="1"/>
  <c r="BS5" i="239"/>
  <c r="Y62" i="307" s="1"/>
  <c r="BS5" i="303"/>
  <c r="Y126" i="307" s="1"/>
  <c r="Y37" i="303"/>
  <c r="BV5" i="303" s="1"/>
  <c r="AB126" i="307" s="1"/>
  <c r="AT126" i="307" s="1"/>
  <c r="Y37" i="266"/>
  <c r="BV5" i="266" s="1"/>
  <c r="AB89" i="307" s="1"/>
  <c r="AT89" i="307" s="1"/>
  <c r="BS5" i="266"/>
  <c r="Y89" i="307" s="1"/>
  <c r="Y37" i="255"/>
  <c r="BV5" i="255" s="1"/>
  <c r="AB78" i="307" s="1"/>
  <c r="AT78" i="307" s="1"/>
  <c r="BS5" i="255"/>
  <c r="Y78" i="307" s="1"/>
  <c r="BS5" i="295"/>
  <c r="Y118" i="307" s="1"/>
  <c r="Y37" i="295"/>
  <c r="BV5" i="295" s="1"/>
  <c r="AB118" i="307" s="1"/>
  <c r="AT118" i="307" s="1"/>
  <c r="AQ36" i="270"/>
  <c r="BS5" i="227"/>
  <c r="Y50" i="307" s="1"/>
  <c r="Y37" i="227"/>
  <c r="BV5" i="227" s="1"/>
  <c r="AB50" i="307" s="1"/>
  <c r="AT50" i="307" s="1"/>
  <c r="BS5" i="228"/>
  <c r="Y51" i="307" s="1"/>
  <c r="Y37" i="228"/>
  <c r="BV5" i="228" s="1"/>
  <c r="AB51" i="307" s="1"/>
  <c r="AT51" i="307" s="1"/>
  <c r="Y37" i="259"/>
  <c r="BV5" i="259" s="1"/>
  <c r="AB82" i="307" s="1"/>
  <c r="AT82" i="307" s="1"/>
  <c r="S129" i="307"/>
  <c r="BT5" i="244"/>
  <c r="Z67" i="307" s="1"/>
  <c r="Y37" i="244"/>
  <c r="BV5" i="244" s="1"/>
  <c r="AB67" i="307" s="1"/>
  <c r="AT67" i="307" s="1"/>
  <c r="Y37" i="218"/>
  <c r="BV5" i="218" s="1"/>
  <c r="AB41" i="307" s="1"/>
  <c r="AT41" i="307" s="1"/>
  <c r="BS5" i="218"/>
  <c r="Y41" i="307" s="1"/>
  <c r="AQ36" i="194"/>
  <c r="BS5" i="232"/>
  <c r="Y55" i="307" s="1"/>
  <c r="Y37" i="232"/>
  <c r="BV5" i="232" s="1"/>
  <c r="AB55" i="307" s="1"/>
  <c r="AT55" i="307" s="1"/>
  <c r="AQ36" i="265"/>
  <c r="AQ36" i="296"/>
  <c r="BS5" i="242"/>
  <c r="Y65" i="307" s="1"/>
  <c r="Y37" i="242"/>
  <c r="BV5" i="242" s="1"/>
  <c r="AB65" i="307" s="1"/>
  <c r="AT65" i="307" s="1"/>
  <c r="Y36" i="231"/>
  <c r="BL5" i="231"/>
  <c r="R54" i="307" s="1"/>
  <c r="R129" i="307" s="1"/>
  <c r="BS5" i="288"/>
  <c r="Y111" i="307" s="1"/>
  <c r="Y37" i="288"/>
  <c r="BV5" i="288" s="1"/>
  <c r="AB111" i="307" s="1"/>
  <c r="AT111" i="307" s="1"/>
  <c r="AQ36" i="238"/>
  <c r="Y37" i="243"/>
  <c r="BV5" i="243" s="1"/>
  <c r="AB66" i="307" s="1"/>
  <c r="AT66" i="307" s="1"/>
  <c r="BS5" i="243"/>
  <c r="Y66" i="307" s="1"/>
  <c r="BS5" i="220"/>
  <c r="Y43" i="307" s="1"/>
  <c r="Y37" i="220"/>
  <c r="BV5" i="220" s="1"/>
  <c r="AB43" i="307" s="1"/>
  <c r="AT43" i="307" s="1"/>
  <c r="BS5" i="198"/>
  <c r="Y21" i="307" s="1"/>
  <c r="Y37" i="198"/>
  <c r="BV5" i="198" s="1"/>
  <c r="AB21" i="307" s="1"/>
  <c r="AT21" i="307" s="1"/>
  <c r="Y37" i="215"/>
  <c r="BV5" i="215" s="1"/>
  <c r="AB38" i="307" s="1"/>
  <c r="AT38" i="307" s="1"/>
  <c r="BS5" i="215"/>
  <c r="Y38" i="307" s="1"/>
  <c r="Y37" i="204"/>
  <c r="BV5" i="204" s="1"/>
  <c r="AB27" i="307" s="1"/>
  <c r="AT27" i="307" s="1"/>
  <c r="BS5" i="204"/>
  <c r="Y27" i="307" s="1"/>
  <c r="Y37" i="229"/>
  <c r="BV5" i="229" s="1"/>
  <c r="AB52" i="307" s="1"/>
  <c r="AT52" i="307" s="1"/>
  <c r="BS5" i="229"/>
  <c r="Y52" i="307" s="1"/>
  <c r="BS5" i="216"/>
  <c r="Y39" i="307" s="1"/>
  <c r="Y37" i="216"/>
  <c r="BV5" i="216" s="1"/>
  <c r="AB39" i="307" s="1"/>
  <c r="AT39" i="307" s="1"/>
  <c r="BS5" i="272"/>
  <c r="Y95" i="307" s="1"/>
  <c r="Y37" i="272"/>
  <c r="BV5" i="272" s="1"/>
  <c r="AB95" i="307" s="1"/>
  <c r="AT95" i="307" s="1"/>
  <c r="Y37" i="207"/>
  <c r="BV5" i="207" s="1"/>
  <c r="AB30" i="307" s="1"/>
  <c r="AT30" i="307" s="1"/>
  <c r="BS5" i="207"/>
  <c r="Y30" i="307" s="1"/>
  <c r="AQ36" i="246"/>
  <c r="Y37" i="236"/>
  <c r="BV5" i="236" s="1"/>
  <c r="AB59" i="307" s="1"/>
  <c r="AT59" i="307" s="1"/>
  <c r="BS5" i="236"/>
  <c r="Y59" i="307" s="1"/>
  <c r="Y37" i="282"/>
  <c r="BV5" i="282" s="1"/>
  <c r="AB105" i="307" s="1"/>
  <c r="AT105" i="307" s="1"/>
  <c r="BS5" i="282"/>
  <c r="Y105" i="307" s="1"/>
  <c r="BS5" i="296"/>
  <c r="Y119" i="307" s="1"/>
  <c r="Y37" i="296"/>
  <c r="BV5" i="296" s="1"/>
  <c r="AB119" i="307" s="1"/>
  <c r="AT119" i="307" s="1"/>
  <c r="Y37" i="219"/>
  <c r="BV5" i="219" s="1"/>
  <c r="AB42" i="307" s="1"/>
  <c r="AT42" i="307" s="1"/>
  <c r="AQ36" i="266"/>
  <c r="BS5" i="268"/>
  <c r="Y91" i="307" s="1"/>
  <c r="Y37" i="268"/>
  <c r="BV5" i="268" s="1"/>
  <c r="AB91" i="307" s="1"/>
  <c r="AT91" i="307" s="1"/>
  <c r="Y37" i="254"/>
  <c r="BV5" i="254" s="1"/>
  <c r="AB77" i="307" s="1"/>
  <c r="AT77" i="307" s="1"/>
  <c r="AQ36" i="224"/>
  <c r="BS5" i="298"/>
  <c r="Y121" i="307" s="1"/>
  <c r="Y37" i="298"/>
  <c r="BV5" i="298" s="1"/>
  <c r="AB121" i="307" s="1"/>
  <c r="AT121" i="307" s="1"/>
  <c r="Y37" i="223"/>
  <c r="BV5" i="223" s="1"/>
  <c r="AB46" i="307" s="1"/>
  <c r="AT46" i="307" s="1"/>
  <c r="BS5" i="223"/>
  <c r="Y46" i="307" s="1"/>
  <c r="Y37" i="200"/>
  <c r="BV5" i="200" s="1"/>
  <c r="AB23" i="307" s="1"/>
  <c r="AT23" i="307" s="1"/>
  <c r="BS5" i="200"/>
  <c r="Y23" i="307" s="1"/>
  <c r="Y37" i="199"/>
  <c r="BV5" i="199" s="1"/>
  <c r="AB22" i="307" s="1"/>
  <c r="AT22" i="307" s="1"/>
  <c r="Y37" i="269"/>
  <c r="BV5" i="269" s="1"/>
  <c r="AB92" i="307" s="1"/>
  <c r="AT92" i="307" s="1"/>
  <c r="BS5" i="269"/>
  <c r="Y92" i="307" s="1"/>
  <c r="Y37" i="233"/>
  <c r="BV5" i="233" s="1"/>
  <c r="AB56" i="307" s="1"/>
  <c r="AT56" i="307" s="1"/>
  <c r="BS5" i="233"/>
  <c r="Y56" i="307" s="1"/>
  <c r="AQ36" i="276"/>
  <c r="BS5" i="245"/>
  <c r="Y68" i="307" s="1"/>
  <c r="Y37" i="245"/>
  <c r="BV5" i="245" s="1"/>
  <c r="AB68" i="307" s="1"/>
  <c r="AT68" i="307" s="1"/>
  <c r="Y37" i="251"/>
  <c r="BV5" i="251" s="1"/>
  <c r="AB74" i="307" s="1"/>
  <c r="AT74" i="307" s="1"/>
  <c r="Y37" i="187"/>
  <c r="BV5" i="187" s="1"/>
  <c r="AB10" i="307" s="1"/>
  <c r="AT10" i="307" s="1"/>
  <c r="BT5" i="194"/>
  <c r="Z17" i="307" s="1"/>
  <c r="Y37" i="194"/>
  <c r="BV5" i="194" s="1"/>
  <c r="AB17" i="307" s="1"/>
  <c r="AT17" i="307" s="1"/>
  <c r="BS5" i="277"/>
  <c r="Y100" i="307" s="1"/>
  <c r="Y37" i="277"/>
  <c r="BV5" i="277" s="1"/>
  <c r="AB100" i="307" s="1"/>
  <c r="AT100" i="307" s="1"/>
  <c r="BS5" i="217"/>
  <c r="Y40" i="307" s="1"/>
  <c r="Y37" i="217"/>
  <c r="BV5" i="217" s="1"/>
  <c r="AB40" i="307" s="1"/>
  <c r="AT40" i="307" s="1"/>
  <c r="BS5" i="237"/>
  <c r="Y60" i="307" s="1"/>
  <c r="Y37" i="237"/>
  <c r="BV5" i="237" s="1"/>
  <c r="AB60" i="307" s="1"/>
  <c r="AT60" i="307" s="1"/>
  <c r="BS5" i="256"/>
  <c r="Y79" i="307" s="1"/>
  <c r="Y37" i="256"/>
  <c r="BV5" i="256" s="1"/>
  <c r="AB79" i="307" s="1"/>
  <c r="AT79" i="307" s="1"/>
  <c r="BS5" i="270"/>
  <c r="Y93" i="307" s="1"/>
  <c r="Y37" i="270"/>
  <c r="BV5" i="270" s="1"/>
  <c r="AB93" i="307" s="1"/>
  <c r="AT93" i="307" s="1"/>
  <c r="Y37" i="292"/>
  <c r="BV5" i="292" s="1"/>
  <c r="AB115" i="307" s="1"/>
  <c r="AT115" i="307" s="1"/>
  <c r="AQ36" i="257"/>
  <c r="Y37" i="293"/>
  <c r="BV5" i="293" s="1"/>
  <c r="AB116" i="307" s="1"/>
  <c r="AT116" i="307" s="1"/>
  <c r="BS5" i="293"/>
  <c r="Y116" i="307" s="1"/>
  <c r="Y37" i="276"/>
  <c r="BV5" i="276" s="1"/>
  <c r="AB99" i="307" s="1"/>
  <c r="AT99" i="307" s="1"/>
  <c r="BS5" i="276"/>
  <c r="Y99" i="307" s="1"/>
  <c r="Y37" i="284"/>
  <c r="BV5" i="284" s="1"/>
  <c r="AB107" i="307" s="1"/>
  <c r="AT107" i="307" s="1"/>
  <c r="Y37" i="271" l="1"/>
  <c r="BV5" i="271" s="1"/>
  <c r="AB94" i="307" s="1"/>
  <c r="AT94" i="307" s="1"/>
  <c r="BS5" i="271"/>
  <c r="Y94" i="307" s="1"/>
  <c r="Y37" i="231"/>
  <c r="BV5" i="231" s="1"/>
  <c r="AB54" i="307" s="1"/>
  <c r="AT54" i="307" s="1"/>
  <c r="AT129" i="307" s="1"/>
  <c r="AJ4" i="307" s="1"/>
  <c r="BS5" i="231"/>
  <c r="Y54" i="307" s="1"/>
  <c r="BS5" i="235"/>
  <c r="Y58" i="307" s="1"/>
  <c r="Y37" i="235"/>
  <c r="BV5" i="235" s="1"/>
  <c r="AB58" i="307" s="1"/>
  <c r="AT58" i="307" s="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alcChain>
</file>

<file path=xl/sharedStrings.xml><?xml version="1.0" encoding="utf-8"?>
<sst xmlns="http://schemas.openxmlformats.org/spreadsheetml/2006/main" count="36874" uniqueCount="994">
  <si>
    <t>名  称</t>
    <rPh sb="0" eb="4">
      <t>メイショウ</t>
    </rPh>
    <phoneticPr fontId="4"/>
  </si>
  <si>
    <t>管理者名</t>
    <rPh sb="0" eb="4">
      <t>カンリシャメイ</t>
    </rPh>
    <phoneticPr fontId="4"/>
  </si>
  <si>
    <t>管理者名</t>
    <rPh sb="0" eb="4">
      <t>カンリシャメイ</t>
    </rPh>
    <phoneticPr fontId="8"/>
  </si>
  <si>
    <t>名　称</t>
    <rPh sb="0" eb="1">
      <t>メイ</t>
    </rPh>
    <rPh sb="2" eb="3">
      <t>ショウ</t>
    </rPh>
    <phoneticPr fontId="8"/>
  </si>
  <si>
    <t>所在地</t>
    <rPh sb="0" eb="3">
      <t>ショザイチ</t>
    </rPh>
    <phoneticPr fontId="8"/>
  </si>
  <si>
    <t>自</t>
    <rPh sb="0" eb="1">
      <t>ジ</t>
    </rPh>
    <phoneticPr fontId="8"/>
  </si>
  <si>
    <t>至</t>
    <rPh sb="0" eb="1">
      <t>イタ</t>
    </rPh>
    <phoneticPr fontId="8"/>
  </si>
  <si>
    <t>ﾄﾝﾈﾙの分類</t>
    <rPh sb="5" eb="7">
      <t>ブンルイ</t>
    </rPh>
    <phoneticPr fontId="8"/>
  </si>
  <si>
    <t>フリガナ</t>
    <phoneticPr fontId="4"/>
  </si>
  <si>
    <t>路線名</t>
    <phoneticPr fontId="8"/>
  </si>
  <si>
    <t>方向転換所</t>
    <rPh sb="0" eb="2">
      <t>ホウコウ</t>
    </rPh>
    <rPh sb="2" eb="4">
      <t>テンカン</t>
    </rPh>
    <rPh sb="4" eb="5">
      <t>ショ</t>
    </rPh>
    <phoneticPr fontId="4"/>
  </si>
  <si>
    <t>トンネル工法</t>
    <rPh sb="4" eb="6">
      <t>コウホウ</t>
    </rPh>
    <phoneticPr fontId="4"/>
  </si>
  <si>
    <t>非常駐車帯</t>
    <rPh sb="0" eb="2">
      <t>ヒジョウ</t>
    </rPh>
    <rPh sb="2" eb="4">
      <t>チュウシャ</t>
    </rPh>
    <rPh sb="4" eb="5">
      <t>タイ</t>
    </rPh>
    <phoneticPr fontId="4"/>
  </si>
  <si>
    <t>その他</t>
    <rPh sb="2" eb="3">
      <t>タ</t>
    </rPh>
    <phoneticPr fontId="8"/>
  </si>
  <si>
    <t>終点側ｸﾛｿｲﾄﾞ</t>
    <rPh sb="0" eb="2">
      <t>シュウテン</t>
    </rPh>
    <rPh sb="2" eb="3">
      <t>ガワ</t>
    </rPh>
    <phoneticPr fontId="4"/>
  </si>
  <si>
    <t>曲線半径</t>
    <rPh sb="0" eb="2">
      <t>キョクセン</t>
    </rPh>
    <rPh sb="2" eb="4">
      <t>ハンケイ</t>
    </rPh>
    <phoneticPr fontId="4"/>
  </si>
  <si>
    <t>起点側ｸﾛｿｲﾄﾞ</t>
    <rPh sb="0" eb="2">
      <t>キテン</t>
    </rPh>
    <rPh sb="2" eb="3">
      <t>ガワ</t>
    </rPh>
    <phoneticPr fontId="4"/>
  </si>
  <si>
    <t>区間長</t>
    <rPh sb="0" eb="3">
      <t>クカンチョウ</t>
    </rPh>
    <phoneticPr fontId="4"/>
  </si>
  <si>
    <t>曲線区間</t>
    <rPh sb="0" eb="2">
      <t>キョクセン</t>
    </rPh>
    <rPh sb="2" eb="4">
      <t>クカン</t>
    </rPh>
    <phoneticPr fontId="4"/>
  </si>
  <si>
    <t>更新年次</t>
    <rPh sb="0" eb="2">
      <t>コウシン</t>
    </rPh>
    <rPh sb="2" eb="4">
      <t>ネンジ</t>
    </rPh>
    <phoneticPr fontId="4"/>
  </si>
  <si>
    <t>管理者名</t>
    <rPh sb="0" eb="2">
      <t>カンリ</t>
    </rPh>
    <rPh sb="2" eb="3">
      <t>シャ</t>
    </rPh>
    <rPh sb="3" eb="4">
      <t>メイ</t>
    </rPh>
    <phoneticPr fontId="4"/>
  </si>
  <si>
    <t>寸　法</t>
    <rPh sb="0" eb="1">
      <t>スン</t>
    </rPh>
    <rPh sb="2" eb="3">
      <t>ホウ</t>
    </rPh>
    <phoneticPr fontId="4"/>
  </si>
  <si>
    <t>種　類</t>
    <rPh sb="0" eb="1">
      <t>タネ</t>
    </rPh>
    <rPh sb="2" eb="3">
      <t>タグイ</t>
    </rPh>
    <phoneticPr fontId="4"/>
  </si>
  <si>
    <t>占用物件</t>
    <rPh sb="0" eb="2">
      <t>センヨウ</t>
    </rPh>
    <rPh sb="2" eb="4">
      <t>ブッケン</t>
    </rPh>
    <phoneticPr fontId="4"/>
  </si>
  <si>
    <t>直線区間長</t>
    <rPh sb="0" eb="2">
      <t>チョクセン</t>
    </rPh>
    <rPh sb="2" eb="4">
      <t>クカン</t>
    </rPh>
    <rPh sb="4" eb="5">
      <t>チョウ</t>
    </rPh>
    <phoneticPr fontId="4"/>
  </si>
  <si>
    <t>線　形</t>
    <rPh sb="0" eb="1">
      <t>セン</t>
    </rPh>
    <rPh sb="2" eb="3">
      <t>カタチ</t>
    </rPh>
    <phoneticPr fontId="4"/>
  </si>
  <si>
    <t>水噴霧設備</t>
    <rPh sb="0" eb="1">
      <t>ミズ</t>
    </rPh>
    <rPh sb="1" eb="3">
      <t>フンム</t>
    </rPh>
    <rPh sb="3" eb="5">
      <t>セツビ</t>
    </rPh>
    <phoneticPr fontId="4"/>
  </si>
  <si>
    <t>cm</t>
    <phoneticPr fontId="4" type="Hiragana"/>
  </si>
  <si>
    <t>インバート</t>
    <phoneticPr fontId="4"/>
  </si>
  <si>
    <t>縦断勾配</t>
    <rPh sb="0" eb="2">
      <t>ジュウダン</t>
    </rPh>
    <rPh sb="2" eb="4">
      <t>コウバイ</t>
    </rPh>
    <phoneticPr fontId="4"/>
  </si>
  <si>
    <t>無線通信補助設備</t>
    <rPh sb="0" eb="2">
      <t>ムセン</t>
    </rPh>
    <rPh sb="2" eb="4">
      <t>ツウシン</t>
    </rPh>
    <rPh sb="4" eb="6">
      <t>ホジョ</t>
    </rPh>
    <rPh sb="6" eb="8">
      <t>セツビ</t>
    </rPh>
    <phoneticPr fontId="4"/>
  </si>
  <si>
    <t>側　壁</t>
    <rPh sb="0" eb="1">
      <t>ガワ</t>
    </rPh>
    <rPh sb="2" eb="3">
      <t>カベ</t>
    </rPh>
    <phoneticPr fontId="4"/>
  </si>
  <si>
    <t>m</t>
  </si>
  <si>
    <t>有効高</t>
    <rPh sb="0" eb="1">
      <t>ユウ</t>
    </rPh>
    <rPh sb="1" eb="2">
      <t>コウ</t>
    </rPh>
    <rPh sb="2" eb="3">
      <t>タカ</t>
    </rPh>
    <phoneticPr fontId="4"/>
  </si>
  <si>
    <t>その他の設備</t>
    <rPh sb="2" eb="3">
      <t>タ</t>
    </rPh>
    <rPh sb="4" eb="5">
      <t>セツ</t>
    </rPh>
    <rPh sb="5" eb="6">
      <t>ビ</t>
    </rPh>
    <phoneticPr fontId="4"/>
  </si>
  <si>
    <t>アーチ</t>
    <phoneticPr fontId="4"/>
  </si>
  <si>
    <t>半径</t>
    <rPh sb="0" eb="2">
      <t>ハンケイ</t>
    </rPh>
    <phoneticPr fontId="4"/>
  </si>
  <si>
    <t>中央高</t>
    <rPh sb="0" eb="1">
      <t>ナカ</t>
    </rPh>
    <rPh sb="1" eb="2">
      <t>ヒサシ</t>
    </rPh>
    <rPh sb="2" eb="3">
      <t>ダカ</t>
    </rPh>
    <phoneticPr fontId="4"/>
  </si>
  <si>
    <t>排煙設備</t>
    <rPh sb="0" eb="2">
      <t>ハイエン</t>
    </rPh>
    <rPh sb="2" eb="4">
      <t>セツビ</t>
    </rPh>
    <phoneticPr fontId="9"/>
  </si>
  <si>
    <t>建築限界高</t>
    <rPh sb="0" eb="2">
      <t>ケンチク</t>
    </rPh>
    <rPh sb="2" eb="4">
      <t>ゲンカイ</t>
    </rPh>
    <rPh sb="4" eb="5">
      <t>タカ</t>
    </rPh>
    <phoneticPr fontId="4"/>
  </si>
  <si>
    <t>高さ</t>
    <rPh sb="0" eb="1">
      <t>タカ</t>
    </rPh>
    <phoneticPr fontId="4"/>
  </si>
  <si>
    <t>避難通路</t>
    <rPh sb="0" eb="2">
      <t>ヒナン</t>
    </rPh>
    <rPh sb="2" eb="4">
      <t>ツウロ</t>
    </rPh>
    <phoneticPr fontId="4"/>
  </si>
  <si>
    <t>吸音板</t>
    <rPh sb="0" eb="3">
      <t>キュウオンバン</t>
    </rPh>
    <phoneticPr fontId="4"/>
  </si>
  <si>
    <t>cm</t>
    <phoneticPr fontId="4" type="Hiragana"/>
  </si>
  <si>
    <t>歩道等幅</t>
    <rPh sb="0" eb="1">
      <t>ホ</t>
    </rPh>
    <rPh sb="1" eb="2">
      <t>ミチ</t>
    </rPh>
    <rPh sb="2" eb="3">
      <t>トウ</t>
    </rPh>
    <rPh sb="3" eb="4">
      <t>ハバ</t>
    </rPh>
    <phoneticPr fontId="4"/>
  </si>
  <si>
    <t>避難情報提供設備</t>
    <rPh sb="0" eb="4">
      <t>ヒナンジョウホウ</t>
    </rPh>
    <rPh sb="4" eb="6">
      <t>テイキョウ</t>
    </rPh>
    <rPh sb="6" eb="8">
      <t>セツビ</t>
    </rPh>
    <phoneticPr fontId="4"/>
  </si>
  <si>
    <t>警報表示板</t>
    <rPh sb="0" eb="2">
      <t>ケイホウ</t>
    </rPh>
    <rPh sb="2" eb="5">
      <t>ヒョウジバン</t>
    </rPh>
    <phoneticPr fontId="4"/>
  </si>
  <si>
    <t>避難誘導設備</t>
    <rPh sb="0" eb="2">
      <t>ヒナン</t>
    </rPh>
    <rPh sb="2" eb="4">
      <t>ユウドウ</t>
    </rPh>
    <rPh sb="4" eb="5">
      <t>セツ</t>
    </rPh>
    <rPh sb="5" eb="6">
      <t>ビ</t>
    </rPh>
    <phoneticPr fontId="4"/>
  </si>
  <si>
    <t>標識</t>
    <rPh sb="0" eb="2">
      <t>ヒョウシキ</t>
    </rPh>
    <phoneticPr fontId="4"/>
  </si>
  <si>
    <t>竣工巻厚</t>
    <rPh sb="0" eb="2">
      <t>シュンコウ</t>
    </rPh>
    <rPh sb="2" eb="3">
      <t>マ</t>
    </rPh>
    <rPh sb="3" eb="4">
      <t>アツ</t>
    </rPh>
    <phoneticPr fontId="4"/>
  </si>
  <si>
    <t>車 道 幅</t>
    <rPh sb="0" eb="1">
      <t>クルマ</t>
    </rPh>
    <rPh sb="2" eb="3">
      <t>ミチ</t>
    </rPh>
    <rPh sb="4" eb="5">
      <t>ハバ</t>
    </rPh>
    <phoneticPr fontId="4"/>
  </si>
  <si>
    <t>幅　員</t>
    <rPh sb="0" eb="1">
      <t>ハバ</t>
    </rPh>
    <rPh sb="2" eb="3">
      <t>イン</t>
    </rPh>
    <phoneticPr fontId="4"/>
  </si>
  <si>
    <t>換気</t>
    <rPh sb="0" eb="2">
      <t>カンキ</t>
    </rPh>
    <phoneticPr fontId="4"/>
  </si>
  <si>
    <t>m</t>
    <phoneticPr fontId="4" type="Hiragana"/>
  </si>
  <si>
    <t>延長</t>
    <rPh sb="0" eb="2">
      <t>エンチョウ</t>
    </rPh>
    <phoneticPr fontId="4"/>
  </si>
  <si>
    <t>道 路 幅</t>
    <rPh sb="0" eb="1">
      <t>ミチ</t>
    </rPh>
    <rPh sb="2" eb="3">
      <t>ミチ</t>
    </rPh>
    <rPh sb="4" eb="5">
      <t>ハバ</t>
    </rPh>
    <phoneticPr fontId="4"/>
  </si>
  <si>
    <t>消 火 器</t>
    <rPh sb="0" eb="1">
      <t>ケ</t>
    </rPh>
    <rPh sb="2" eb="3">
      <t>ヒ</t>
    </rPh>
    <rPh sb="4" eb="5">
      <t>ウツワ</t>
    </rPh>
    <phoneticPr fontId="4"/>
  </si>
  <si>
    <t>消火設備</t>
    <rPh sb="0" eb="2">
      <t>ショウカ</t>
    </rPh>
    <rPh sb="2" eb="4">
      <t>セツビ</t>
    </rPh>
    <phoneticPr fontId="4"/>
  </si>
  <si>
    <t>照明</t>
    <rPh sb="0" eb="2">
      <t>ショウメイ</t>
    </rPh>
    <phoneticPr fontId="4"/>
  </si>
  <si>
    <t>道路附属物等</t>
    <rPh sb="0" eb="2">
      <t>ドウロ</t>
    </rPh>
    <rPh sb="2" eb="4">
      <t>フゾク</t>
    </rPh>
    <rPh sb="4" eb="5">
      <t>ブツ</t>
    </rPh>
    <rPh sb="5" eb="6">
      <t>トウ</t>
    </rPh>
    <phoneticPr fontId="4"/>
  </si>
  <si>
    <t>形式</t>
    <rPh sb="0" eb="2">
      <t>ケイシキ</t>
    </rPh>
    <phoneticPr fontId="4"/>
  </si>
  <si>
    <t>終点</t>
    <rPh sb="0" eb="2">
      <t>シュウテン</t>
    </rPh>
    <phoneticPr fontId="4"/>
  </si>
  <si>
    <t>台/日</t>
  </si>
  <si>
    <t>交 通 量</t>
    <rPh sb="0" eb="1">
      <t>コウ</t>
    </rPh>
    <rPh sb="2" eb="3">
      <t>ツウ</t>
    </rPh>
    <rPh sb="4" eb="5">
      <t>リョウ</t>
    </rPh>
    <phoneticPr fontId="4"/>
  </si>
  <si>
    <t>個数</t>
    <rPh sb="0" eb="2">
      <t>コスウ</t>
    </rPh>
    <phoneticPr fontId="4"/>
  </si>
  <si>
    <t>種別・方式</t>
    <rPh sb="0" eb="2">
      <t>シュベツ</t>
    </rPh>
    <rPh sb="3" eb="5">
      <t>ホウシキ</t>
    </rPh>
    <phoneticPr fontId="4"/>
  </si>
  <si>
    <t>施設</t>
    <rPh sb="0" eb="2">
      <t>シセツ</t>
    </rPh>
    <phoneticPr fontId="4"/>
  </si>
  <si>
    <t>m</t>
    <phoneticPr fontId="4" type="Hiragana"/>
  </si>
  <si>
    <t>内空断面積</t>
    <rPh sb="0" eb="1">
      <t>ナイ</t>
    </rPh>
    <rPh sb="1" eb="2">
      <t>クウ</t>
    </rPh>
    <rPh sb="2" eb="5">
      <t>ダンメンセキ</t>
    </rPh>
    <phoneticPr fontId="4"/>
  </si>
  <si>
    <t>起点</t>
    <rPh sb="0" eb="2">
      <t>キテン</t>
    </rPh>
    <phoneticPr fontId="4"/>
  </si>
  <si>
    <t>坑門</t>
    <rPh sb="0" eb="2">
      <t>コウモン</t>
    </rPh>
    <phoneticPr fontId="4"/>
  </si>
  <si>
    <t>土かぶり</t>
    <rPh sb="0" eb="1">
      <t>ツチ</t>
    </rPh>
    <phoneticPr fontId="4"/>
  </si>
  <si>
    <t>非常警報設備</t>
    <rPh sb="0" eb="2">
      <t>ヒジョウ</t>
    </rPh>
    <rPh sb="2" eb="4">
      <t>ケイホウ</t>
    </rPh>
    <rPh sb="4" eb="6">
      <t>セツビ</t>
    </rPh>
    <phoneticPr fontId="4"/>
  </si>
  <si>
    <t>警報設備</t>
    <rPh sb="0" eb="2">
      <t>ケイホウ</t>
    </rPh>
    <rPh sb="2" eb="4">
      <t>セツビ</t>
    </rPh>
    <phoneticPr fontId="4"/>
  </si>
  <si>
    <t>種　別</t>
    <rPh sb="0" eb="1">
      <t>タネ</t>
    </rPh>
    <rPh sb="2" eb="3">
      <t>ベツ</t>
    </rPh>
    <phoneticPr fontId="4"/>
  </si>
  <si>
    <t>排水</t>
    <rPh sb="0" eb="2">
      <t>ハイスイ</t>
    </rPh>
    <phoneticPr fontId="4"/>
  </si>
  <si>
    <t>天井板種類</t>
    <rPh sb="0" eb="2">
      <t>テンジョウ</t>
    </rPh>
    <rPh sb="2" eb="3">
      <t>バン</t>
    </rPh>
    <rPh sb="3" eb="5">
      <t>シュルイ</t>
    </rPh>
    <phoneticPr fontId="4"/>
  </si>
  <si>
    <t>一般有料区分</t>
    <rPh sb="0" eb="2">
      <t>イッパン</t>
    </rPh>
    <rPh sb="2" eb="4">
      <t>ユウリョウ</t>
    </rPh>
    <rPh sb="4" eb="6">
      <t>クブン</t>
    </rPh>
    <phoneticPr fontId="4"/>
  </si>
  <si>
    <t>自動通報設備</t>
    <rPh sb="0" eb="2">
      <t>ジドウ</t>
    </rPh>
    <rPh sb="2" eb="4">
      <t>ツウホウ</t>
    </rPh>
    <rPh sb="4" eb="6">
      <t>セツビ</t>
    </rPh>
    <phoneticPr fontId="4"/>
  </si>
  <si>
    <t>内装種類</t>
    <rPh sb="0" eb="2">
      <t>ナイソウ</t>
    </rPh>
    <rPh sb="2" eb="4">
      <t>シュルイ</t>
    </rPh>
    <phoneticPr fontId="4"/>
  </si>
  <si>
    <t>経度</t>
    <rPh sb="0" eb="2">
      <t>けいど</t>
    </rPh>
    <phoneticPr fontId="4" type="Hiragana"/>
  </si>
  <si>
    <t>操作型通報設備</t>
    <rPh sb="0" eb="2">
      <t>ソウサ</t>
    </rPh>
    <rPh sb="2" eb="3">
      <t>ガタ</t>
    </rPh>
    <rPh sb="3" eb="5">
      <t>ツウホウ</t>
    </rPh>
    <rPh sb="5" eb="7">
      <t>セツビ</t>
    </rPh>
    <phoneticPr fontId="4"/>
  </si>
  <si>
    <t>面　積</t>
    <rPh sb="0" eb="1">
      <t>メン</t>
    </rPh>
    <rPh sb="2" eb="3">
      <t>セキ</t>
    </rPh>
    <phoneticPr fontId="4"/>
  </si>
  <si>
    <t>緯度</t>
    <rPh sb="0" eb="2">
      <t>いど</t>
    </rPh>
    <phoneticPr fontId="4" type="Hiragana"/>
  </si>
  <si>
    <t>通報設備</t>
    <rPh sb="0" eb="2">
      <t>ツウホウ</t>
    </rPh>
    <rPh sb="2" eb="4">
      <t>セツビ</t>
    </rPh>
    <phoneticPr fontId="4"/>
  </si>
  <si>
    <t>厚　さ</t>
    <rPh sb="0" eb="1">
      <t>アツ</t>
    </rPh>
    <phoneticPr fontId="4"/>
  </si>
  <si>
    <t>供用年月日</t>
    <rPh sb="0" eb="2">
      <t>キョウヨウ</t>
    </rPh>
    <rPh sb="2" eb="5">
      <t>ネンガッピ</t>
    </rPh>
    <phoneticPr fontId="8"/>
  </si>
  <si>
    <t>更新年度</t>
    <rPh sb="0" eb="2">
      <t>こうしん</t>
    </rPh>
    <rPh sb="2" eb="4">
      <t>ねんど</t>
    </rPh>
    <phoneticPr fontId="4" type="Hiragana"/>
  </si>
  <si>
    <t>型式</t>
    <rPh sb="0" eb="2">
      <t>ケイシキ</t>
    </rPh>
    <phoneticPr fontId="4"/>
  </si>
  <si>
    <t>施設の内訳</t>
    <rPh sb="0" eb="2">
      <t>シセツ</t>
    </rPh>
    <rPh sb="3" eb="5">
      <t>ウチワケ</t>
    </rPh>
    <phoneticPr fontId="4"/>
  </si>
  <si>
    <t>トンネル非常用施設</t>
    <rPh sb="4" eb="7">
      <t>ヒジョウヨウ</t>
    </rPh>
    <rPh sb="7" eb="9">
      <t>シセツ</t>
    </rPh>
    <phoneticPr fontId="4"/>
  </si>
  <si>
    <t>舗装</t>
    <rPh sb="0" eb="2">
      <t>ホソウ</t>
    </rPh>
    <phoneticPr fontId="4"/>
  </si>
  <si>
    <t>完成年月日</t>
    <rPh sb="0" eb="2">
      <t>カンセイ</t>
    </rPh>
    <rPh sb="2" eb="5">
      <t>ネンガッピ</t>
    </rPh>
    <phoneticPr fontId="8"/>
  </si>
  <si>
    <t>ｍ</t>
    <phoneticPr fontId="8"/>
  </si>
  <si>
    <t>L=</t>
    <phoneticPr fontId="8"/>
  </si>
  <si>
    <t>トンネル延長</t>
    <phoneticPr fontId="8"/>
  </si>
  <si>
    <t>作成年月日</t>
    <rPh sb="0" eb="2">
      <t>サクセイ</t>
    </rPh>
    <rPh sb="2" eb="5">
      <t>ネンガッピ</t>
    </rPh>
    <phoneticPr fontId="8"/>
  </si>
  <si>
    <t>作成者</t>
    <rPh sb="0" eb="3">
      <t>サクセイシャ</t>
    </rPh>
    <phoneticPr fontId="8"/>
  </si>
  <si>
    <t>代替路の有無</t>
  </si>
  <si>
    <t>緊急輸送道路</t>
  </si>
  <si>
    <t>路線名</t>
    <phoneticPr fontId="8"/>
  </si>
  <si>
    <t>トンネルID</t>
    <phoneticPr fontId="9"/>
  </si>
  <si>
    <t>(m)</t>
    <phoneticPr fontId="4"/>
  </si>
  <si>
    <t>(m)</t>
    <phoneticPr fontId="4"/>
  </si>
  <si>
    <t>(m)</t>
    <phoneticPr fontId="4"/>
  </si>
  <si>
    <t>特記事項</t>
    <rPh sb="0" eb="2">
      <t>トッキ</t>
    </rPh>
    <rPh sb="2" eb="4">
      <t>ジコウ</t>
    </rPh>
    <phoneticPr fontId="8"/>
  </si>
  <si>
    <t>風向
風速計</t>
    <rPh sb="0" eb="2">
      <t>フウコウ</t>
    </rPh>
    <rPh sb="3" eb="5">
      <t>フウソク</t>
    </rPh>
    <rPh sb="5" eb="6">
      <t>ケイ</t>
    </rPh>
    <phoneticPr fontId="8"/>
  </si>
  <si>
    <t>CO計</t>
    <rPh sb="2" eb="3">
      <t>ケイ</t>
    </rPh>
    <phoneticPr fontId="8"/>
  </si>
  <si>
    <t>VI計</t>
    <rPh sb="2" eb="3">
      <t>ケイ</t>
    </rPh>
    <phoneticPr fontId="8"/>
  </si>
  <si>
    <t>JF</t>
    <phoneticPr fontId="8"/>
  </si>
  <si>
    <t>入口出口照明</t>
    <rPh sb="0" eb="1">
      <t>イ</t>
    </rPh>
    <rPh sb="1" eb="2">
      <t>グチ</t>
    </rPh>
    <rPh sb="2" eb="3">
      <t>デ</t>
    </rPh>
    <rPh sb="3" eb="4">
      <t>グチ</t>
    </rPh>
    <rPh sb="4" eb="6">
      <t>ショウメイ</t>
    </rPh>
    <phoneticPr fontId="8"/>
  </si>
  <si>
    <t>基本照明</t>
    <rPh sb="0" eb="2">
      <t>キホン</t>
    </rPh>
    <rPh sb="2" eb="4">
      <t>ショウメイ</t>
    </rPh>
    <phoneticPr fontId="8"/>
  </si>
  <si>
    <t>天井板</t>
    <rPh sb="0" eb="2">
      <t>テンジョウ</t>
    </rPh>
    <rPh sb="2" eb="3">
      <t>イタ</t>
    </rPh>
    <phoneticPr fontId="8"/>
  </si>
  <si>
    <t>内装板</t>
    <rPh sb="0" eb="3">
      <t>ナイソウバン</t>
    </rPh>
    <phoneticPr fontId="8"/>
  </si>
  <si>
    <t>特記事項</t>
    <rPh sb="0" eb="2">
      <t>トッキ</t>
    </rPh>
    <rPh sb="2" eb="4">
      <t>ジコウ</t>
    </rPh>
    <phoneticPr fontId="4"/>
  </si>
  <si>
    <t>終点側</t>
    <rPh sb="0" eb="2">
      <t>シュウテン</t>
    </rPh>
    <rPh sb="2" eb="3">
      <t>ガワ</t>
    </rPh>
    <phoneticPr fontId="4"/>
  </si>
  <si>
    <t>起点側</t>
    <rPh sb="0" eb="2">
      <t>キテン</t>
    </rPh>
    <rPh sb="2" eb="3">
      <t>ガワ</t>
    </rPh>
    <phoneticPr fontId="4"/>
  </si>
  <si>
    <t>その他附属物等</t>
    <rPh sb="2" eb="3">
      <t>タ</t>
    </rPh>
    <rPh sb="3" eb="6">
      <t>フゾクブツ</t>
    </rPh>
    <rPh sb="6" eb="7">
      <t>トウ</t>
    </rPh>
    <phoneticPr fontId="8"/>
  </si>
  <si>
    <t>換気施設</t>
    <rPh sb="0" eb="2">
      <t>カンキ</t>
    </rPh>
    <rPh sb="2" eb="4">
      <t>シセツ</t>
    </rPh>
    <phoneticPr fontId="4"/>
  </si>
  <si>
    <t>非常用施設</t>
    <rPh sb="0" eb="3">
      <t>ヒジョウヨウ</t>
    </rPh>
    <rPh sb="3" eb="5">
      <t>シセツ</t>
    </rPh>
    <phoneticPr fontId="4"/>
  </si>
  <si>
    <t>照明施設</t>
    <rPh sb="0" eb="2">
      <t>ショウメイ</t>
    </rPh>
    <rPh sb="2" eb="4">
      <t>シセツ</t>
    </rPh>
    <phoneticPr fontId="4"/>
  </si>
  <si>
    <t>トンネル本体工</t>
    <rPh sb="4" eb="7">
      <t>ホンタイコウ</t>
    </rPh>
    <phoneticPr fontId="4"/>
  </si>
  <si>
    <t>追加距離</t>
    <rPh sb="0" eb="1">
      <t>ツイカ</t>
    </rPh>
    <rPh sb="1" eb="3">
      <t>キョリ</t>
    </rPh>
    <phoneticPr fontId="4"/>
  </si>
  <si>
    <t>ｽﾊﾟﾝ長</t>
    <rPh sb="4" eb="5">
      <t>チョウ</t>
    </rPh>
    <phoneticPr fontId="4"/>
  </si>
  <si>
    <t>覆工
ｽﾊﾟﾝ
番号</t>
    <rPh sb="0" eb="2">
      <t>フッコウ</t>
    </rPh>
    <rPh sb="8" eb="10">
      <t>バンゴウ</t>
    </rPh>
    <phoneticPr fontId="4"/>
  </si>
  <si>
    <t>路線名</t>
    <phoneticPr fontId="8"/>
  </si>
  <si>
    <t>フリガナ</t>
    <phoneticPr fontId="4"/>
  </si>
  <si>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8"/>
  </si>
  <si>
    <t>作成年月日</t>
    <rPh sb="0" eb="2">
      <t>サクセイ</t>
    </rPh>
    <rPh sb="2" eb="5">
      <t>ネンガッピ</t>
    </rPh>
    <phoneticPr fontId="4"/>
  </si>
  <si>
    <t>通話型通報設備</t>
    <rPh sb="0" eb="2">
      <t>ツウワ</t>
    </rPh>
    <rPh sb="2" eb="3">
      <t>ガタ</t>
    </rPh>
    <rPh sb="3" eb="5">
      <t>ツウホウ</t>
    </rPh>
    <rPh sb="5" eb="7">
      <t>セツビ</t>
    </rPh>
    <phoneticPr fontId="4"/>
  </si>
  <si>
    <t>消火栓設備</t>
    <rPh sb="0" eb="1">
      <t>ケ</t>
    </rPh>
    <rPh sb="1" eb="2">
      <t>ヒ</t>
    </rPh>
    <rPh sb="2" eb="3">
      <t>セン</t>
    </rPh>
    <rPh sb="3" eb="5">
      <t>セツビ</t>
    </rPh>
    <phoneticPr fontId="4"/>
  </si>
  <si>
    <t>誘導表示設備</t>
    <rPh sb="0" eb="2">
      <t>ユウドウ</t>
    </rPh>
    <rPh sb="2" eb="4">
      <t>ヒョウジ</t>
    </rPh>
    <rPh sb="4" eb="6">
      <t>セツビ</t>
    </rPh>
    <phoneticPr fontId="4"/>
  </si>
  <si>
    <t>給水栓設備</t>
    <rPh sb="0" eb="1">
      <t>キュウ</t>
    </rPh>
    <rPh sb="1" eb="2">
      <t>ミズ</t>
    </rPh>
    <rPh sb="2" eb="3">
      <t>セン</t>
    </rPh>
    <rPh sb="3" eb="5">
      <t>セツビ</t>
    </rPh>
    <phoneticPr fontId="4"/>
  </si>
  <si>
    <t>監視設備</t>
    <rPh sb="0" eb="2">
      <t>カンシ</t>
    </rPh>
    <rPh sb="2" eb="4">
      <t>セツビ</t>
    </rPh>
    <phoneticPr fontId="4"/>
  </si>
  <si>
    <t>予備発電設備</t>
    <rPh sb="0" eb="2">
      <t>ヨビ</t>
    </rPh>
    <rPh sb="2" eb="4">
      <t>ハツデン</t>
    </rPh>
    <rPh sb="4" eb="6">
      <t>セツビ</t>
    </rPh>
    <phoneticPr fontId="9"/>
  </si>
  <si>
    <t>非常用施設
関連設備</t>
    <rPh sb="0" eb="3">
      <t>ヒジョウヨウ</t>
    </rPh>
    <rPh sb="3" eb="5">
      <t>シセツ</t>
    </rPh>
    <rPh sb="6" eb="8">
      <t>カンレン</t>
    </rPh>
    <rPh sb="8" eb="10">
      <t>セツビ</t>
    </rPh>
    <phoneticPr fontId="8"/>
  </si>
  <si>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4"/>
  </si>
  <si>
    <t>■トンネル台帳  トンネル諸元、非常用施設諸元　【様式A-1】</t>
    <rPh sb="5" eb="7">
      <t>ダイチョウ</t>
    </rPh>
    <rPh sb="25" eb="27">
      <t>ヨウシキ</t>
    </rPh>
    <phoneticPr fontId="4"/>
  </si>
  <si>
    <t>■トンネル台帳 　トンネル情報一覧表　【様式A-2】</t>
    <rPh sb="5" eb="7">
      <t>ダイチョウ</t>
    </rPh>
    <rPh sb="13" eb="15">
      <t>ジョウホウ</t>
    </rPh>
    <rPh sb="15" eb="17">
      <t>イチラン</t>
    </rPh>
    <rPh sb="17" eb="18">
      <t>ヒョウ</t>
    </rPh>
    <rPh sb="20" eb="22">
      <t>ヨウシキ</t>
    </rPh>
    <phoneticPr fontId="4"/>
  </si>
  <si>
    <t>対象箇所</t>
    <rPh sb="0" eb="2">
      <t>タイショウ</t>
    </rPh>
    <rPh sb="2" eb="4">
      <t>カショ</t>
    </rPh>
    <phoneticPr fontId="9"/>
  </si>
  <si>
    <t>内装板</t>
    <rPh sb="0" eb="2">
      <t>ナイソウ</t>
    </rPh>
    <rPh sb="2" eb="3">
      <t>イタ</t>
    </rPh>
    <phoneticPr fontId="9"/>
  </si>
  <si>
    <t>天井板</t>
    <rPh sb="0" eb="2">
      <t>テンジョウ</t>
    </rPh>
    <rPh sb="2" eb="3">
      <t>バン</t>
    </rPh>
    <phoneticPr fontId="9"/>
  </si>
  <si>
    <t>路面</t>
    <rPh sb="0" eb="2">
      <t>ロメン</t>
    </rPh>
    <phoneticPr fontId="9"/>
  </si>
  <si>
    <t>材質劣化</t>
    <rPh sb="0" eb="4">
      <t>ザイシツレッカ</t>
    </rPh>
    <phoneticPr fontId="9"/>
  </si>
  <si>
    <t>漏水</t>
    <rPh sb="0" eb="2">
      <t>ロウスイ</t>
    </rPh>
    <phoneticPr fontId="9"/>
  </si>
  <si>
    <t>有</t>
    <rPh sb="0" eb="1">
      <t>アリ</t>
    </rPh>
    <phoneticPr fontId="9"/>
  </si>
  <si>
    <t>圧ざ</t>
    <rPh sb="0" eb="1">
      <t>アツ</t>
    </rPh>
    <phoneticPr fontId="9"/>
  </si>
  <si>
    <t>ひび割れ</t>
    <rPh sb="2" eb="3">
      <t>ワ</t>
    </rPh>
    <phoneticPr fontId="9"/>
  </si>
  <si>
    <t>沈下</t>
    <rPh sb="0" eb="2">
      <t>チンカ</t>
    </rPh>
    <phoneticPr fontId="9"/>
  </si>
  <si>
    <t>その他</t>
    <rPh sb="2" eb="3">
      <t>タ</t>
    </rPh>
    <phoneticPr fontId="9"/>
  </si>
  <si>
    <t>漏水</t>
    <rPh sb="0" eb="2">
      <t>ロウスイ</t>
    </rPh>
    <phoneticPr fontId="9"/>
  </si>
  <si>
    <t>滞水</t>
    <rPh sb="0" eb="2">
      <t>タイスイ</t>
    </rPh>
    <phoneticPr fontId="9"/>
  </si>
  <si>
    <t>土砂流出</t>
    <rPh sb="0" eb="4">
      <t>ドシャリュウシュツ</t>
    </rPh>
    <phoneticPr fontId="9"/>
  </si>
  <si>
    <t>外力</t>
    <rPh sb="0" eb="2">
      <t>ガイリョク</t>
    </rPh>
    <phoneticPr fontId="9"/>
  </si>
  <si>
    <t>Ⅰ</t>
    <phoneticPr fontId="9"/>
  </si>
  <si>
    <t>Ⅱa</t>
    <phoneticPr fontId="9"/>
  </si>
  <si>
    <t>Ⅱb</t>
    <phoneticPr fontId="9"/>
  </si>
  <si>
    <t>Ⅲ</t>
    <phoneticPr fontId="9"/>
  </si>
  <si>
    <t>Ⅳ</t>
    <phoneticPr fontId="9"/>
  </si>
  <si>
    <t>Ⅱ</t>
    <phoneticPr fontId="9"/>
  </si>
  <si>
    <t>鋼材腐食</t>
    <rPh sb="0" eb="4">
      <t>コウザイフショク</t>
    </rPh>
    <phoneticPr fontId="9"/>
  </si>
  <si>
    <t>つらら,側氷</t>
    <rPh sb="4" eb="5">
      <t>ソク</t>
    </rPh>
    <rPh sb="5" eb="6">
      <t>コオリ</t>
    </rPh>
    <phoneticPr fontId="9"/>
  </si>
  <si>
    <t>側壁</t>
    <rPh sb="0" eb="2">
      <t>ソクヘキ</t>
    </rPh>
    <phoneticPr fontId="9"/>
  </si>
  <si>
    <t>車道側</t>
    <rPh sb="0" eb="2">
      <t>シャドウ</t>
    </rPh>
    <rPh sb="2" eb="3">
      <t>ガワ</t>
    </rPh>
    <phoneticPr fontId="9"/>
  </si>
  <si>
    <t>ダクト側</t>
    <rPh sb="3" eb="4">
      <t>ガワ</t>
    </rPh>
    <phoneticPr fontId="9"/>
  </si>
  <si>
    <t>車道</t>
    <rPh sb="0" eb="2">
      <t>シャドウ</t>
    </rPh>
    <phoneticPr fontId="9"/>
  </si>
  <si>
    <t>歩道</t>
    <rPh sb="0" eb="2">
      <t>ホドウ</t>
    </rPh>
    <phoneticPr fontId="9"/>
  </si>
  <si>
    <t>監査歩路</t>
    <rPh sb="0" eb="2">
      <t>カンサ</t>
    </rPh>
    <rPh sb="2" eb="3">
      <t>ホ</t>
    </rPh>
    <rPh sb="3" eb="4">
      <t>ロ</t>
    </rPh>
    <phoneticPr fontId="9"/>
  </si>
  <si>
    <t>側溝</t>
    <rPh sb="0" eb="2">
      <t>ソッコウ</t>
    </rPh>
    <phoneticPr fontId="9"/>
  </si>
  <si>
    <t>監視員通路</t>
    <rPh sb="0" eb="5">
      <t>カンシインツウロ</t>
    </rPh>
    <phoneticPr fontId="9"/>
  </si>
  <si>
    <t>要</t>
    <rPh sb="0" eb="1">
      <t>ヨウ</t>
    </rPh>
    <phoneticPr fontId="9"/>
  </si>
  <si>
    <t>否</t>
    <rPh sb="0" eb="1">
      <t>ヒ</t>
    </rPh>
    <phoneticPr fontId="9"/>
  </si>
  <si>
    <t>済</t>
    <rPh sb="0" eb="1">
      <t>スミ</t>
    </rPh>
    <phoneticPr fontId="9"/>
  </si>
  <si>
    <t>未</t>
    <rPh sb="0" eb="1">
      <t>ミ</t>
    </rPh>
    <phoneticPr fontId="9"/>
  </si>
  <si>
    <t>継続</t>
    <rPh sb="0" eb="2">
      <t>ケイゾク</t>
    </rPh>
    <phoneticPr fontId="9"/>
  </si>
  <si>
    <t>要監視</t>
    <rPh sb="0" eb="1">
      <t>ヨウ</t>
    </rPh>
    <rPh sb="1" eb="3">
      <t>カンシ</t>
    </rPh>
    <phoneticPr fontId="9"/>
  </si>
  <si>
    <t>要対策</t>
    <rPh sb="0" eb="1">
      <t>ヨウ</t>
    </rPh>
    <rPh sb="1" eb="3">
      <t>タイサク</t>
    </rPh>
    <phoneticPr fontId="9"/>
  </si>
  <si>
    <t>施設の内訳</t>
    <rPh sb="0" eb="2">
      <t>シセツ</t>
    </rPh>
    <rPh sb="3" eb="5">
      <t>ウチワケ</t>
    </rPh>
    <phoneticPr fontId="9"/>
  </si>
  <si>
    <t>部位区分</t>
    <rPh sb="0" eb="2">
      <t>ブイ</t>
    </rPh>
    <rPh sb="2" eb="4">
      <t>クブン</t>
    </rPh>
    <phoneticPr fontId="9"/>
  </si>
  <si>
    <t>異常の種類</t>
    <rPh sb="0" eb="2">
      <t>イジョウ</t>
    </rPh>
    <rPh sb="3" eb="5">
      <t>シュルイ</t>
    </rPh>
    <phoneticPr fontId="9"/>
  </si>
  <si>
    <t>照明施設</t>
    <rPh sb="0" eb="2">
      <t>ショウメイ</t>
    </rPh>
    <rPh sb="2" eb="4">
      <t>シセツ</t>
    </rPh>
    <phoneticPr fontId="9"/>
  </si>
  <si>
    <t>換気施設</t>
    <rPh sb="0" eb="2">
      <t>カンキ</t>
    </rPh>
    <rPh sb="2" eb="4">
      <t>シセツ</t>
    </rPh>
    <phoneticPr fontId="9"/>
  </si>
  <si>
    <t>灯具</t>
    <rPh sb="0" eb="2">
      <t>トウグ</t>
    </rPh>
    <phoneticPr fontId="9"/>
  </si>
  <si>
    <t>ケーブル類</t>
    <rPh sb="4" eb="5">
      <t>ルイ</t>
    </rPh>
    <phoneticPr fontId="9"/>
  </si>
  <si>
    <t>ジェットファン</t>
    <phoneticPr fontId="9"/>
  </si>
  <si>
    <t>VI計</t>
    <rPh sb="2" eb="3">
      <t>ケイ</t>
    </rPh>
    <phoneticPr fontId="9"/>
  </si>
  <si>
    <t>CO計</t>
    <rPh sb="2" eb="3">
      <t>ケイ</t>
    </rPh>
    <phoneticPr fontId="9"/>
  </si>
  <si>
    <t>風向風速計</t>
    <rPh sb="0" eb="2">
      <t>フウコウ</t>
    </rPh>
    <rPh sb="2" eb="5">
      <t>フウソクケイ</t>
    </rPh>
    <phoneticPr fontId="9"/>
  </si>
  <si>
    <t>警報表示版</t>
    <rPh sb="0" eb="2">
      <t>ケイホウ</t>
    </rPh>
    <rPh sb="2" eb="4">
      <t>ヒョウジ</t>
    </rPh>
    <rPh sb="4" eb="5">
      <t>バン</t>
    </rPh>
    <phoneticPr fontId="9"/>
  </si>
  <si>
    <t>点滅灯</t>
    <rPh sb="0" eb="2">
      <t>テンメツ</t>
    </rPh>
    <rPh sb="2" eb="3">
      <t>トウ</t>
    </rPh>
    <phoneticPr fontId="9"/>
  </si>
  <si>
    <t>音信号発生器</t>
    <rPh sb="0" eb="1">
      <t>オト</t>
    </rPh>
    <rPh sb="1" eb="3">
      <t>シンゴウ</t>
    </rPh>
    <rPh sb="3" eb="6">
      <t>ハッセイキ</t>
    </rPh>
    <phoneticPr fontId="9"/>
  </si>
  <si>
    <t>消火器</t>
    <rPh sb="0" eb="3">
      <t>ショウカキ</t>
    </rPh>
    <phoneticPr fontId="9"/>
  </si>
  <si>
    <t>無線通信補助設備</t>
    <rPh sb="0" eb="2">
      <t>ムセン</t>
    </rPh>
    <rPh sb="2" eb="4">
      <t>ツウシン</t>
    </rPh>
    <rPh sb="4" eb="6">
      <t>ホジョ</t>
    </rPh>
    <rPh sb="6" eb="8">
      <t>セツビ</t>
    </rPh>
    <phoneticPr fontId="9"/>
  </si>
  <si>
    <t>標識</t>
    <rPh sb="0" eb="2">
      <t>ヒョウシキ</t>
    </rPh>
    <phoneticPr fontId="9"/>
  </si>
  <si>
    <t>吸音板</t>
    <rPh sb="0" eb="3">
      <t>キュウオンバン</t>
    </rPh>
    <phoneticPr fontId="9"/>
  </si>
  <si>
    <t>附属物本体</t>
    <rPh sb="0" eb="2">
      <t>フゾク</t>
    </rPh>
    <rPh sb="2" eb="3">
      <t>ブツ</t>
    </rPh>
    <rPh sb="3" eb="5">
      <t>ホンタイ</t>
    </rPh>
    <phoneticPr fontId="9"/>
  </si>
  <si>
    <t>ボルト・ﾅｯﾄ・アンカー類</t>
    <rPh sb="12" eb="13">
      <t>ルイ</t>
    </rPh>
    <phoneticPr fontId="9"/>
  </si>
  <si>
    <t>破断</t>
    <rPh sb="0" eb="2">
      <t>ハダン</t>
    </rPh>
    <phoneticPr fontId="9"/>
  </si>
  <si>
    <t>緩み，脱落</t>
    <rPh sb="0" eb="1">
      <t>ユル</t>
    </rPh>
    <rPh sb="3" eb="5">
      <t>ダツラク</t>
    </rPh>
    <phoneticPr fontId="9"/>
  </si>
  <si>
    <t>腐食</t>
    <rPh sb="0" eb="2">
      <t>フショク</t>
    </rPh>
    <phoneticPr fontId="9"/>
  </si>
  <si>
    <t>変形，欠損</t>
    <rPh sb="0" eb="2">
      <t>ヘンケイ</t>
    </rPh>
    <rPh sb="3" eb="5">
      <t>ケッソン</t>
    </rPh>
    <phoneticPr fontId="9"/>
  </si>
  <si>
    <t>がたつき</t>
    <phoneticPr fontId="9"/>
  </si>
  <si>
    <t xml:space="preserve">異常判定区分 </t>
    <rPh sb="0" eb="2">
      <t>イジョウ</t>
    </rPh>
    <rPh sb="2" eb="4">
      <t>ハンテイ</t>
    </rPh>
    <rPh sb="4" eb="6">
      <t>クブン</t>
    </rPh>
    <phoneticPr fontId="9"/>
  </si>
  <si>
    <t>○</t>
    <phoneticPr fontId="9"/>
  </si>
  <si>
    <t>×</t>
    <phoneticPr fontId="9"/>
  </si>
  <si>
    <t>実施有無</t>
    <rPh sb="0" eb="2">
      <t>ジッシ</t>
    </rPh>
    <rPh sb="2" eb="4">
      <t>ウム</t>
    </rPh>
    <phoneticPr fontId="9"/>
  </si>
  <si>
    <t>未</t>
    <rPh sb="0" eb="1">
      <t>ミ</t>
    </rPh>
    <phoneticPr fontId="9"/>
  </si>
  <si>
    <t>済</t>
    <rPh sb="0" eb="1">
      <t>スミ</t>
    </rPh>
    <phoneticPr fontId="9"/>
  </si>
  <si>
    <t>継続</t>
    <rPh sb="0" eb="2">
      <t>ケイゾク</t>
    </rPh>
    <phoneticPr fontId="9"/>
  </si>
  <si>
    <t>様式C-2</t>
    <rPh sb="0" eb="2">
      <t>ヨウシキ</t>
    </rPh>
    <phoneticPr fontId="9"/>
  </si>
  <si>
    <t>対策区分の判定</t>
    <rPh sb="0" eb="2">
      <t>タイサク</t>
    </rPh>
    <rPh sb="2" eb="4">
      <t>クブン</t>
    </rPh>
    <rPh sb="5" eb="7">
      <t>ハンテイ</t>
    </rPh>
    <phoneticPr fontId="9"/>
  </si>
  <si>
    <t>Ⅰ</t>
    <phoneticPr fontId="9"/>
  </si>
  <si>
    <t>Ⅱ</t>
    <phoneticPr fontId="9"/>
  </si>
  <si>
    <t>Ⅱa</t>
    <phoneticPr fontId="9"/>
  </si>
  <si>
    <t>Ⅱb</t>
    <phoneticPr fontId="9"/>
  </si>
  <si>
    <t>Ⅲ</t>
    <phoneticPr fontId="9"/>
  </si>
  <si>
    <t>Ⅳ</t>
    <phoneticPr fontId="9"/>
  </si>
  <si>
    <t>健全性</t>
    <rPh sb="0" eb="3">
      <t>ケンゼンセイ</t>
    </rPh>
    <phoneticPr fontId="9"/>
  </si>
  <si>
    <t>様式D-3</t>
    <rPh sb="0" eb="2">
      <t>ヨウシキ</t>
    </rPh>
    <phoneticPr fontId="9"/>
  </si>
  <si>
    <t>通話型通報設備</t>
    <rPh sb="0" eb="2">
      <t>ツウワ</t>
    </rPh>
    <rPh sb="2" eb="3">
      <t>ガタ</t>
    </rPh>
    <rPh sb="3" eb="5">
      <t>ツウホウ</t>
    </rPh>
    <rPh sb="5" eb="7">
      <t>セツビ</t>
    </rPh>
    <phoneticPr fontId="9"/>
  </si>
  <si>
    <t>操作型通報設備</t>
    <rPh sb="0" eb="2">
      <t>ソウサ</t>
    </rPh>
    <rPh sb="2" eb="3">
      <t>ガタ</t>
    </rPh>
    <rPh sb="3" eb="5">
      <t>ツウホウ</t>
    </rPh>
    <rPh sb="5" eb="7">
      <t>セツビ</t>
    </rPh>
    <phoneticPr fontId="9"/>
  </si>
  <si>
    <t>自動通報設備</t>
    <rPh sb="0" eb="2">
      <t>ジドウ</t>
    </rPh>
    <rPh sb="2" eb="4">
      <t>ツウホウ</t>
    </rPh>
    <rPh sb="4" eb="6">
      <t>セツビ</t>
    </rPh>
    <phoneticPr fontId="9"/>
  </si>
  <si>
    <t>監視設備(CCTV)</t>
    <rPh sb="0" eb="2">
      <t>カンシ</t>
    </rPh>
    <rPh sb="2" eb="4">
      <t>セツビ</t>
    </rPh>
    <phoneticPr fontId="9"/>
  </si>
  <si>
    <t>給水栓設備</t>
    <rPh sb="0" eb="3">
      <t>キュウスイセン</t>
    </rPh>
    <rPh sb="3" eb="5">
      <t>セツビ</t>
    </rPh>
    <phoneticPr fontId="9"/>
  </si>
  <si>
    <t>消火栓設備</t>
    <rPh sb="0" eb="3">
      <t>ショウカセン</t>
    </rPh>
    <rPh sb="3" eb="5">
      <t>セツビ</t>
    </rPh>
    <phoneticPr fontId="9"/>
  </si>
  <si>
    <t>誘導表示施設</t>
    <rPh sb="0" eb="2">
      <t>ユウドウ</t>
    </rPh>
    <rPh sb="2" eb="4">
      <t>ヒョウジ</t>
    </rPh>
    <rPh sb="4" eb="6">
      <t>シセツ</t>
    </rPh>
    <phoneticPr fontId="9"/>
  </si>
  <si>
    <t>避難情報提供設備</t>
    <rPh sb="0" eb="2">
      <t>ヒナン</t>
    </rPh>
    <rPh sb="2" eb="4">
      <t>ジョウホウ</t>
    </rPh>
    <rPh sb="4" eb="6">
      <t>テイキョウ</t>
    </rPh>
    <rPh sb="6" eb="8">
      <t>セツビ</t>
    </rPh>
    <phoneticPr fontId="9"/>
  </si>
  <si>
    <t>部位区分</t>
  </si>
  <si>
    <t>変状区分</t>
  </si>
  <si>
    <t>変状種類</t>
  </si>
  <si>
    <t>対策区分</t>
  </si>
  <si>
    <t>健全性</t>
  </si>
  <si>
    <t>調査の要否</t>
  </si>
  <si>
    <t>措置の要否</t>
  </si>
  <si>
    <t>実施有無</t>
  </si>
  <si>
    <t>氷盤</t>
    <rPh sb="0" eb="2">
      <t>コオリバン</t>
    </rPh>
    <phoneticPr fontId="9"/>
  </si>
  <si>
    <t>㎡</t>
    <phoneticPr fontId="9"/>
  </si>
  <si>
    <t>非常用施設</t>
    <rPh sb="0" eb="3">
      <t>ヒジョウヨウ</t>
    </rPh>
    <rPh sb="3" eb="5">
      <t>シセツ</t>
    </rPh>
    <phoneticPr fontId="9"/>
  </si>
  <si>
    <t>亀裂</t>
    <rPh sb="0" eb="2">
      <t>キレツ</t>
    </rPh>
    <phoneticPr fontId="9"/>
  </si>
  <si>
    <t>取付部材</t>
    <rPh sb="0" eb="1">
      <t>ト</t>
    </rPh>
    <rPh sb="1" eb="2">
      <t>ツ</t>
    </rPh>
    <rPh sb="2" eb="4">
      <t>ブザイ</t>
    </rPh>
    <phoneticPr fontId="9"/>
  </si>
  <si>
    <t>側壁（右側）</t>
    <rPh sb="0" eb="2">
      <t>ソクヘキ</t>
    </rPh>
    <rPh sb="3" eb="5">
      <t>ミギガワ</t>
    </rPh>
    <phoneticPr fontId="9"/>
  </si>
  <si>
    <t>側壁（左側）</t>
    <rPh sb="0" eb="2">
      <t>ソクヘキ</t>
    </rPh>
    <rPh sb="3" eb="5">
      <t>ヒダリガワ</t>
    </rPh>
    <phoneticPr fontId="9"/>
  </si>
  <si>
    <t>アーチ（右側）</t>
    <rPh sb="4" eb="6">
      <t>ミギガワ</t>
    </rPh>
    <phoneticPr fontId="9"/>
  </si>
  <si>
    <t>アーチ（左側）</t>
    <rPh sb="4" eb="5">
      <t>ヒダリ</t>
    </rPh>
    <rPh sb="5" eb="6">
      <t>ガワ</t>
    </rPh>
    <phoneticPr fontId="9"/>
  </si>
  <si>
    <t>アーチ（天端）</t>
    <rPh sb="4" eb="5">
      <t>テン</t>
    </rPh>
    <rPh sb="5" eb="6">
      <t>タン</t>
    </rPh>
    <phoneticPr fontId="9"/>
  </si>
  <si>
    <t>アーチ（全周）</t>
    <rPh sb="4" eb="6">
      <t>ゼンシュウ</t>
    </rPh>
    <phoneticPr fontId="9"/>
  </si>
  <si>
    <t>横断目地（右側）</t>
    <rPh sb="0" eb="2">
      <t>オウダン</t>
    </rPh>
    <rPh sb="2" eb="4">
      <t>メジ</t>
    </rPh>
    <rPh sb="5" eb="7">
      <t>ミギガワ</t>
    </rPh>
    <phoneticPr fontId="9"/>
  </si>
  <si>
    <t>横断目地（左側）</t>
    <rPh sb="0" eb="2">
      <t>オウダン</t>
    </rPh>
    <rPh sb="2" eb="4">
      <t>メジ</t>
    </rPh>
    <rPh sb="5" eb="7">
      <t>ヒダリガワ</t>
    </rPh>
    <phoneticPr fontId="9"/>
  </si>
  <si>
    <t>横断目地（天端）</t>
    <rPh sb="0" eb="2">
      <t>オウダン</t>
    </rPh>
    <rPh sb="2" eb="4">
      <t>メジ</t>
    </rPh>
    <rPh sb="5" eb="6">
      <t>テン</t>
    </rPh>
    <rPh sb="6" eb="7">
      <t>タン</t>
    </rPh>
    <phoneticPr fontId="9"/>
  </si>
  <si>
    <t>横断目地（全周）</t>
    <rPh sb="0" eb="2">
      <t>オウダン</t>
    </rPh>
    <rPh sb="2" eb="4">
      <t>メジ</t>
    </rPh>
    <rPh sb="5" eb="7">
      <t>ゼンシュウ</t>
    </rPh>
    <phoneticPr fontId="9"/>
  </si>
  <si>
    <t>水平打ち継ぎ目（右側）</t>
    <rPh sb="0" eb="2">
      <t>スイヘイ</t>
    </rPh>
    <rPh sb="2" eb="3">
      <t>ウ</t>
    </rPh>
    <rPh sb="4" eb="5">
      <t>ツ</t>
    </rPh>
    <rPh sb="6" eb="7">
      <t>メ</t>
    </rPh>
    <rPh sb="8" eb="10">
      <t>ミギガワ</t>
    </rPh>
    <phoneticPr fontId="9"/>
  </si>
  <si>
    <t>水平打ち継ぎ目（左側）</t>
    <rPh sb="0" eb="2">
      <t>スイヘイ</t>
    </rPh>
    <rPh sb="2" eb="3">
      <t>ウ</t>
    </rPh>
    <rPh sb="4" eb="5">
      <t>ツ</t>
    </rPh>
    <rPh sb="6" eb="7">
      <t>メ</t>
    </rPh>
    <rPh sb="8" eb="10">
      <t>ヒダリガワ</t>
    </rPh>
    <phoneticPr fontId="9"/>
  </si>
  <si>
    <t>面壁・妻壁等</t>
    <rPh sb="0" eb="2">
      <t>メンペキ</t>
    </rPh>
    <rPh sb="3" eb="4">
      <t>ツマ</t>
    </rPh>
    <rPh sb="4" eb="5">
      <t>カベ</t>
    </rPh>
    <rPh sb="5" eb="6">
      <t>トウ</t>
    </rPh>
    <phoneticPr fontId="9"/>
  </si>
  <si>
    <t>トンネルの分類</t>
    <rPh sb="5" eb="7">
      <t>ブンルイ</t>
    </rPh>
    <phoneticPr fontId="9"/>
  </si>
  <si>
    <t>トンネル工法</t>
    <rPh sb="4" eb="6">
      <t>コウホウ</t>
    </rPh>
    <phoneticPr fontId="9"/>
  </si>
  <si>
    <t>陸上トンネル（掘進工法）</t>
    <rPh sb="0" eb="2">
      <t>リクジョウ</t>
    </rPh>
    <rPh sb="7" eb="9">
      <t>クッシン</t>
    </rPh>
    <rPh sb="9" eb="11">
      <t>コウホウ</t>
    </rPh>
    <phoneticPr fontId="9"/>
  </si>
  <si>
    <t>陸上トンネル（開削工法）</t>
    <rPh sb="0" eb="2">
      <t>リクジョウ</t>
    </rPh>
    <rPh sb="7" eb="9">
      <t>カイサク</t>
    </rPh>
    <rPh sb="9" eb="11">
      <t>コウホウ</t>
    </rPh>
    <phoneticPr fontId="9"/>
  </si>
  <si>
    <t>陸上トンネル（その他）</t>
    <rPh sb="0" eb="2">
      <t>リクジョウ</t>
    </rPh>
    <rPh sb="9" eb="10">
      <t>タ</t>
    </rPh>
    <phoneticPr fontId="9"/>
  </si>
  <si>
    <t>水底トンネル（掘進工法）</t>
    <rPh sb="0" eb="2">
      <t>スイテイ</t>
    </rPh>
    <rPh sb="7" eb="9">
      <t>クッシン</t>
    </rPh>
    <rPh sb="9" eb="11">
      <t>コウホウ</t>
    </rPh>
    <phoneticPr fontId="9"/>
  </si>
  <si>
    <t>水底トンネル（開削工法）</t>
    <rPh sb="0" eb="2">
      <t>スイテイ</t>
    </rPh>
    <rPh sb="7" eb="9">
      <t>カイサク</t>
    </rPh>
    <rPh sb="9" eb="11">
      <t>コウホウ</t>
    </rPh>
    <phoneticPr fontId="9"/>
  </si>
  <si>
    <t>水底トンネル（沈埋工法）</t>
    <rPh sb="0" eb="2">
      <t>スイテイ</t>
    </rPh>
    <rPh sb="7" eb="9">
      <t>チンマイ</t>
    </rPh>
    <rPh sb="9" eb="11">
      <t>コウホウ</t>
    </rPh>
    <phoneticPr fontId="9"/>
  </si>
  <si>
    <t>水底トンネル（その他）</t>
    <rPh sb="0" eb="2">
      <t>スイテイ</t>
    </rPh>
    <rPh sb="9" eb="10">
      <t>タ</t>
    </rPh>
    <phoneticPr fontId="9"/>
  </si>
  <si>
    <t>山岳トンネル工法（NATM）</t>
    <rPh sb="0" eb="2">
      <t>サンガク</t>
    </rPh>
    <rPh sb="6" eb="8">
      <t>コウホウ</t>
    </rPh>
    <phoneticPr fontId="9"/>
  </si>
  <si>
    <t>矢板工法</t>
    <rPh sb="0" eb="2">
      <t>ヤイタ</t>
    </rPh>
    <rPh sb="2" eb="4">
      <t>コウホウ</t>
    </rPh>
    <phoneticPr fontId="9"/>
  </si>
  <si>
    <t>開削工法</t>
    <rPh sb="0" eb="2">
      <t>カイサク</t>
    </rPh>
    <rPh sb="2" eb="4">
      <t>コウホウ</t>
    </rPh>
    <phoneticPr fontId="9"/>
  </si>
  <si>
    <t>シールド工法</t>
    <rPh sb="4" eb="6">
      <t>コウホウ</t>
    </rPh>
    <phoneticPr fontId="9"/>
  </si>
  <si>
    <t>トンネル区分</t>
    <rPh sb="4" eb="6">
      <t>クブン</t>
    </rPh>
    <phoneticPr fontId="4"/>
  </si>
  <si>
    <t>緊急輸送路</t>
    <rPh sb="0" eb="2">
      <t>キンキュウ</t>
    </rPh>
    <rPh sb="2" eb="5">
      <t>ユソウロ</t>
    </rPh>
    <phoneticPr fontId="9"/>
  </si>
  <si>
    <t>代替路</t>
    <rPh sb="0" eb="2">
      <t>ダイガ</t>
    </rPh>
    <rPh sb="2" eb="3">
      <t>ロ</t>
    </rPh>
    <phoneticPr fontId="9"/>
  </si>
  <si>
    <t>無</t>
    <rPh sb="0" eb="1">
      <t>ナシ</t>
    </rPh>
    <phoneticPr fontId="9"/>
  </si>
  <si>
    <t>様式A～B</t>
    <rPh sb="0" eb="2">
      <t>ヨウシキ</t>
    </rPh>
    <phoneticPr fontId="9"/>
  </si>
  <si>
    <t>補強・補修材の破損</t>
    <rPh sb="0" eb="2">
      <t>ホキョウ</t>
    </rPh>
    <rPh sb="3" eb="5">
      <t>ホシュウ</t>
    </rPh>
    <rPh sb="5" eb="6">
      <t>ザイ</t>
    </rPh>
    <rPh sb="7" eb="9">
      <t>ハソン</t>
    </rPh>
    <phoneticPr fontId="9"/>
  </si>
  <si>
    <t>補強・補修材の破損</t>
    <rPh sb="0" eb="2">
      <t>ホキョウ</t>
    </rPh>
    <rPh sb="3" eb="6">
      <t>ホシュウザイ</t>
    </rPh>
    <rPh sb="7" eb="9">
      <t>ハソン</t>
    </rPh>
    <phoneticPr fontId="9"/>
  </si>
  <si>
    <t>－</t>
    <phoneticPr fontId="9"/>
  </si>
  <si>
    <t>その他</t>
    <rPh sb="2" eb="3">
      <t>タ</t>
    </rPh>
    <phoneticPr fontId="9"/>
  </si>
  <si>
    <t>その他施設</t>
    <rPh sb="2" eb="3">
      <t>タ</t>
    </rPh>
    <rPh sb="3" eb="5">
      <t>シセツ</t>
    </rPh>
    <phoneticPr fontId="9"/>
  </si>
  <si>
    <t>天井板取付部材</t>
    <rPh sb="0" eb="2">
      <t>テンジョウ</t>
    </rPh>
    <rPh sb="2" eb="3">
      <t>イタ</t>
    </rPh>
    <rPh sb="3" eb="4">
      <t>ト</t>
    </rPh>
    <rPh sb="4" eb="5">
      <t>ツ</t>
    </rPh>
    <rPh sb="5" eb="7">
      <t>ブザイ</t>
    </rPh>
    <phoneticPr fontId="9"/>
  </si>
  <si>
    <t>内装板取付部材</t>
    <rPh sb="0" eb="2">
      <t>ナイソウ</t>
    </rPh>
    <rPh sb="2" eb="3">
      <t>イタ</t>
    </rPh>
    <rPh sb="3" eb="4">
      <t>ト</t>
    </rPh>
    <rPh sb="4" eb="5">
      <t>ツ</t>
    </rPh>
    <rPh sb="5" eb="7">
      <t>ブザイ</t>
    </rPh>
    <phoneticPr fontId="9"/>
  </si>
  <si>
    <t>様式C-1-1(本体工)、C-2、D-1-1、D-3</t>
    <rPh sb="0" eb="2">
      <t>ヨウシキ</t>
    </rPh>
    <rPh sb="8" eb="11">
      <t>ホンタイコウ</t>
    </rPh>
    <phoneticPr fontId="9"/>
  </si>
  <si>
    <t>うき・はく離</t>
    <rPh sb="5" eb="6">
      <t>リ</t>
    </rPh>
    <phoneticPr fontId="9"/>
  </si>
  <si>
    <t>様式C-1-2（附属物）、D-1-2</t>
    <rPh sb="0" eb="2">
      <t>ヨウシキ</t>
    </rPh>
    <rPh sb="8" eb="10">
      <t>フゾク</t>
    </rPh>
    <rPh sb="10" eb="11">
      <t>ブツ</t>
    </rPh>
    <phoneticPr fontId="9"/>
  </si>
  <si>
    <t>覆工・坑門</t>
    <rPh sb="0" eb="2">
      <t>フッコウ</t>
    </rPh>
    <rPh sb="3" eb="5">
      <t>コウモン</t>
    </rPh>
    <phoneticPr fontId="9"/>
  </si>
  <si>
    <t>※　行が不足する場合は、適時、表の行を増やすこと。</t>
    <rPh sb="2" eb="3">
      <t>ギョウ</t>
    </rPh>
    <rPh sb="4" eb="6">
      <t>フソク</t>
    </rPh>
    <rPh sb="8" eb="10">
      <t>バアイ</t>
    </rPh>
    <phoneticPr fontId="9"/>
  </si>
  <si>
    <t>変形、移動</t>
    <rPh sb="0" eb="2">
      <t>ヘンケイ</t>
    </rPh>
    <rPh sb="3" eb="5">
      <t>イドウ</t>
    </rPh>
    <phoneticPr fontId="9"/>
  </si>
  <si>
    <t>巻厚の不足または減少，背面空洞</t>
    <rPh sb="0" eb="1">
      <t>マ</t>
    </rPh>
    <rPh sb="1" eb="2">
      <t>アツ</t>
    </rPh>
    <rPh sb="3" eb="5">
      <t>フソク</t>
    </rPh>
    <rPh sb="8" eb="10">
      <t>ゲンショウ</t>
    </rPh>
    <rPh sb="11" eb="13">
      <t>ハイメン</t>
    </rPh>
    <rPh sb="13" eb="15">
      <t>クウドウ</t>
    </rPh>
    <phoneticPr fontId="9"/>
  </si>
  <si>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4"/>
  </si>
  <si>
    <t>対策区分判定Ⅰ</t>
    <rPh sb="0" eb="2">
      <t>タイサク</t>
    </rPh>
    <rPh sb="2" eb="4">
      <t>クブン</t>
    </rPh>
    <rPh sb="4" eb="6">
      <t>ハンテイ</t>
    </rPh>
    <phoneticPr fontId="9"/>
  </si>
  <si>
    <t>対策区分判定Ⅱa</t>
    <phoneticPr fontId="9"/>
  </si>
  <si>
    <t>対策区分判定Ⅱb</t>
    <phoneticPr fontId="9"/>
  </si>
  <si>
    <t>対策区分判定Ⅲ</t>
    <phoneticPr fontId="9"/>
  </si>
  <si>
    <t>対策区分判定Ⅳ</t>
    <phoneticPr fontId="9"/>
  </si>
  <si>
    <t>－</t>
  </si>
  <si>
    <t>オオミズトウゲトンネル</t>
  </si>
  <si>
    <t>大水峠トンネル</t>
  </si>
  <si>
    <t>主要県道秋芳三隅線</t>
  </si>
  <si>
    <t>長門土木建築事務所</t>
  </si>
  <si>
    <t>山口県美祢市秋芳町</t>
  </si>
  <si>
    <t>山口県長門市三隅中</t>
  </si>
  <si>
    <t>一般</t>
  </si>
  <si>
    <t>下り3.0％</t>
  </si>
  <si>
    <t>陸上トンネル(NATM工法)</t>
  </si>
  <si>
    <t>-</t>
  </si>
  <si>
    <t>Ｂ</t>
  </si>
  <si>
    <t>内装なし(覆工)</t>
  </si>
  <si>
    <t>面壁型</t>
  </si>
  <si>
    <t>30～35</t>
  </si>
  <si>
    <t>コンクリート</t>
  </si>
  <si>
    <t>円形水路</t>
  </si>
  <si>
    <t>自然換気</t>
  </si>
  <si>
    <t>○</t>
  </si>
  <si>
    <t>非常駐車帯（R）</t>
  </si>
  <si>
    <t>非常駐車帯（L）</t>
  </si>
  <si>
    <t>応用地質株式会社</t>
    <rPh sb="0" eb="8">
      <t>オウヨウチシツカブシキガイシャ</t>
    </rPh>
    <phoneticPr fontId="9"/>
  </si>
  <si>
    <t>坑門（面壁型）</t>
    <rPh sb="0" eb="2">
      <t>コウモン</t>
    </rPh>
    <rPh sb="3" eb="5">
      <t>メンペキ</t>
    </rPh>
    <rPh sb="5" eb="6">
      <t>カタ</t>
    </rPh>
    <phoneticPr fontId="3"/>
  </si>
  <si>
    <t>オオミズトウゲトンネル</t>
    <phoneticPr fontId="9"/>
  </si>
  <si>
    <t>大水峠トンネル</t>
    <phoneticPr fontId="9"/>
  </si>
  <si>
    <t>主要県道秋芳三隅線</t>
    <phoneticPr fontId="9"/>
  </si>
  <si>
    <t>長門土木建築事務所</t>
    <phoneticPr fontId="9"/>
  </si>
  <si>
    <t>応用地質株式会社</t>
    <phoneticPr fontId="9"/>
  </si>
  <si>
    <t>案内板</t>
    <rPh sb="0" eb="3">
      <t>アンナイバン</t>
    </rPh>
    <phoneticPr fontId="8"/>
  </si>
  <si>
    <t>LED</t>
    <phoneticPr fontId="9"/>
  </si>
  <si>
    <t>PE</t>
    <phoneticPr fontId="9"/>
  </si>
  <si>
    <t>PS</t>
    <phoneticPr fontId="9"/>
  </si>
  <si>
    <t>③</t>
  </si>
  <si>
    <t>③</t>
    <phoneticPr fontId="9"/>
  </si>
  <si>
    <t>②</t>
  </si>
  <si>
    <t>②</t>
    <phoneticPr fontId="9"/>
  </si>
  <si>
    <t>⑤</t>
  </si>
  <si>
    <t>⑤</t>
    <phoneticPr fontId="9"/>
  </si>
  <si>
    <t>①</t>
  </si>
  <si>
    <t>④</t>
  </si>
  <si>
    <t>④</t>
    <phoneticPr fontId="9"/>
  </si>
  <si>
    <t>⑥</t>
  </si>
  <si>
    <t>⑥</t>
    <phoneticPr fontId="9"/>
  </si>
  <si>
    <t>⑦</t>
  </si>
  <si>
    <t>⑦</t>
    <phoneticPr fontId="9"/>
  </si>
  <si>
    <t>⑧</t>
  </si>
  <si>
    <t>⑧</t>
    <phoneticPr fontId="9"/>
  </si>
  <si>
    <t>⑨</t>
  </si>
  <si>
    <t>⑨</t>
    <phoneticPr fontId="9"/>
  </si>
  <si>
    <t>⑩</t>
  </si>
  <si>
    <t>⑩</t>
    <phoneticPr fontId="9"/>
  </si>
  <si>
    <t>⑪</t>
  </si>
  <si>
    <t>⑪</t>
    <phoneticPr fontId="9"/>
  </si>
  <si>
    <t>⑫</t>
  </si>
  <si>
    <t>⑫</t>
    <phoneticPr fontId="9"/>
  </si>
  <si>
    <t>⑬</t>
  </si>
  <si>
    <t>⑬</t>
    <phoneticPr fontId="9"/>
  </si>
  <si>
    <t>⑭</t>
  </si>
  <si>
    <t>⑭</t>
    <phoneticPr fontId="9"/>
  </si>
  <si>
    <t>⑮</t>
  </si>
  <si>
    <t>⑮</t>
    <phoneticPr fontId="9"/>
  </si>
  <si>
    <t>⑯</t>
  </si>
  <si>
    <t>⑯</t>
    <phoneticPr fontId="9"/>
  </si>
  <si>
    <t>⑰</t>
  </si>
  <si>
    <t>⑰</t>
    <phoneticPr fontId="9"/>
  </si>
  <si>
    <t>⑱</t>
  </si>
  <si>
    <t>⑱</t>
    <phoneticPr fontId="9"/>
  </si>
  <si>
    <t>⑲</t>
  </si>
  <si>
    <t>⑲</t>
    <phoneticPr fontId="9"/>
  </si>
  <si>
    <t>⑳</t>
  </si>
  <si>
    <t>⑳</t>
    <phoneticPr fontId="9"/>
  </si>
  <si>
    <t>㉑</t>
  </si>
  <si>
    <t>㉑</t>
    <phoneticPr fontId="9"/>
  </si>
  <si>
    <t>㉒</t>
  </si>
  <si>
    <t>㉒</t>
    <phoneticPr fontId="9"/>
  </si>
  <si>
    <t>㉓</t>
  </si>
  <si>
    <t>㉓</t>
    <phoneticPr fontId="9"/>
  </si>
  <si>
    <t>㉔</t>
  </si>
  <si>
    <t>㉔</t>
    <phoneticPr fontId="9"/>
  </si>
  <si>
    <t>■定期点検記録様式　トンネル変状・異常箇所写真位置図　【様式B】</t>
    <rPh sb="1" eb="3">
      <t>テイキ</t>
    </rPh>
    <rPh sb="3" eb="5">
      <t>テンケン</t>
    </rPh>
    <rPh sb="5" eb="7">
      <t>キロク</t>
    </rPh>
    <rPh sb="7" eb="9">
      <t>ヨウシキ</t>
    </rPh>
    <rPh sb="17" eb="19">
      <t>イジョウ</t>
    </rPh>
    <phoneticPr fontId="4"/>
  </si>
  <si>
    <t>トンネルID</t>
    <phoneticPr fontId="4"/>
  </si>
  <si>
    <t>Ⅰ</t>
  </si>
  <si>
    <t>あり</t>
    <phoneticPr fontId="9"/>
  </si>
  <si>
    <t>陸上トンネル 掘進工法</t>
    <phoneticPr fontId="9"/>
  </si>
  <si>
    <t>緊急輸送道路</t>
    <rPh sb="0" eb="2">
      <t>キンキュウ</t>
    </rPh>
    <rPh sb="2" eb="4">
      <t>ユソウ</t>
    </rPh>
    <rPh sb="4" eb="6">
      <t>ドウロ</t>
    </rPh>
    <phoneticPr fontId="4"/>
  </si>
  <si>
    <t>Ⅱ</t>
  </si>
  <si>
    <t>なし</t>
    <phoneticPr fontId="9"/>
  </si>
  <si>
    <t>陸上トンネル 開削工法</t>
    <phoneticPr fontId="9"/>
  </si>
  <si>
    <t>代替路の有無</t>
    <rPh sb="0" eb="2">
      <t>ダイガエ</t>
    </rPh>
    <rPh sb="2" eb="3">
      <t>ロ</t>
    </rPh>
    <rPh sb="4" eb="6">
      <t>ウム</t>
    </rPh>
    <phoneticPr fontId="4"/>
  </si>
  <si>
    <t>Ⅲ</t>
  </si>
  <si>
    <t>陸上トンネル その他</t>
    <phoneticPr fontId="9"/>
  </si>
  <si>
    <t>山口県美祢市秋芳町</t>
    <phoneticPr fontId="9"/>
  </si>
  <si>
    <t>定期点検業者</t>
    <rPh sb="0" eb="2">
      <t>テイキ</t>
    </rPh>
    <rPh sb="2" eb="4">
      <t>テンケン</t>
    </rPh>
    <rPh sb="4" eb="6">
      <t>ギョウシャ</t>
    </rPh>
    <phoneticPr fontId="8"/>
  </si>
  <si>
    <t>定期点検年月日</t>
    <rPh sb="0" eb="2">
      <t>テイキ</t>
    </rPh>
    <rPh sb="2" eb="4">
      <t>テンケン</t>
    </rPh>
    <rPh sb="4" eb="7">
      <t>ネンガッピ</t>
    </rPh>
    <phoneticPr fontId="8"/>
  </si>
  <si>
    <t>Ⅳ</t>
  </si>
  <si>
    <t>水底トンネル 掘進工法</t>
    <phoneticPr fontId="9"/>
  </si>
  <si>
    <t>山口県長門市三隅中</t>
    <phoneticPr fontId="9"/>
  </si>
  <si>
    <t>定期点検者名</t>
    <rPh sb="0" eb="2">
      <t>テイキ</t>
    </rPh>
    <rPh sb="2" eb="4">
      <t>テンケン</t>
    </rPh>
    <rPh sb="4" eb="5">
      <t>シャ</t>
    </rPh>
    <rPh sb="5" eb="6">
      <t>メイ</t>
    </rPh>
    <phoneticPr fontId="8"/>
  </si>
  <si>
    <t>太田　裕之</t>
    <phoneticPr fontId="9"/>
  </si>
  <si>
    <t>陸上トンネル(NATM工法)</t>
    <phoneticPr fontId="9"/>
  </si>
  <si>
    <t>水底トンネル 沈埋工法</t>
    <phoneticPr fontId="9"/>
  </si>
  <si>
    <t>起点</t>
    <rPh sb="0" eb="2">
      <t>キテン</t>
    </rPh>
    <phoneticPr fontId="8"/>
  </si>
  <si>
    <t>緯度</t>
    <rPh sb="0" eb="2">
      <t>イド</t>
    </rPh>
    <phoneticPr fontId="8"/>
  </si>
  <si>
    <t>34°19′32.29″</t>
    <phoneticPr fontId="9"/>
  </si>
  <si>
    <t>変状・異常
箇所数合計</t>
    <rPh sb="0" eb="2">
      <t>ヘンジョウ</t>
    </rPh>
    <rPh sb="3" eb="5">
      <t>イジョウ</t>
    </rPh>
    <rPh sb="6" eb="9">
      <t>カショスウ</t>
    </rPh>
    <rPh sb="9" eb="11">
      <t>ゴウケイ</t>
    </rPh>
    <phoneticPr fontId="8"/>
  </si>
  <si>
    <t>トンネル
本体工</t>
    <rPh sb="5" eb="7">
      <t>ホンタイ</t>
    </rPh>
    <rPh sb="7" eb="8">
      <t>コウ</t>
    </rPh>
    <phoneticPr fontId="8"/>
  </si>
  <si>
    <t>材質劣化</t>
    <rPh sb="0" eb="2">
      <t>ザイシツ</t>
    </rPh>
    <rPh sb="2" eb="4">
      <t>レッカ</t>
    </rPh>
    <phoneticPr fontId="8"/>
  </si>
  <si>
    <t>Ⅱ</t>
    <phoneticPr fontId="8"/>
  </si>
  <si>
    <t>Ⅲ</t>
    <phoneticPr fontId="8"/>
  </si>
  <si>
    <t>Ⅳ</t>
    <phoneticPr fontId="8"/>
  </si>
  <si>
    <t>トンネル毎
の健全性</t>
    <rPh sb="4" eb="5">
      <t>ゴト</t>
    </rPh>
    <rPh sb="7" eb="10">
      <t>ケンゼンセイ</t>
    </rPh>
    <phoneticPr fontId="8"/>
  </si>
  <si>
    <t>附属物の
取付状態</t>
    <phoneticPr fontId="8"/>
  </si>
  <si>
    <r>
      <t xml:space="preserve">◯
</t>
    </r>
    <r>
      <rPr>
        <sz val="9"/>
        <rFont val="HGSｺﾞｼｯｸM"/>
        <family val="3"/>
        <charset val="128"/>
      </rPr>
      <t>（応急措置後）</t>
    </r>
    <phoneticPr fontId="9"/>
  </si>
  <si>
    <t>水底トンネル 開削工法</t>
    <phoneticPr fontId="9"/>
  </si>
  <si>
    <t>水底トンネル その他</t>
    <phoneticPr fontId="9"/>
  </si>
  <si>
    <t>経度</t>
    <rPh sb="0" eb="2">
      <t>ケイド</t>
    </rPh>
    <phoneticPr fontId="8"/>
  </si>
  <si>
    <t>131°16′39.16″</t>
    <phoneticPr fontId="9"/>
  </si>
  <si>
    <t>漏水</t>
    <rPh sb="0" eb="2">
      <t>ロウスイ</t>
    </rPh>
    <phoneticPr fontId="8"/>
  </si>
  <si>
    <t>終点</t>
    <rPh sb="0" eb="2">
      <t>シュウテン</t>
    </rPh>
    <phoneticPr fontId="8"/>
  </si>
  <si>
    <t>34°20′04.19″</t>
    <phoneticPr fontId="9"/>
  </si>
  <si>
    <t>✕</t>
    <phoneticPr fontId="9"/>
  </si>
  <si>
    <t>外力</t>
    <rPh sb="0" eb="2">
      <t>ガイリョク</t>
    </rPh>
    <phoneticPr fontId="8"/>
  </si>
  <si>
    <t>131°16′14.71″</t>
    <phoneticPr fontId="9"/>
  </si>
  <si>
    <t>トンネル変状・異常箇所写真位置図</t>
    <rPh sb="4" eb="6">
      <t>ヘンジョウ</t>
    </rPh>
    <rPh sb="7" eb="9">
      <t>イジョウ</t>
    </rPh>
    <rPh sb="9" eb="11">
      <t>カショ</t>
    </rPh>
    <rPh sb="11" eb="13">
      <t>シャシン</t>
    </rPh>
    <rPh sb="13" eb="16">
      <t>イチズ</t>
    </rPh>
    <phoneticPr fontId="8"/>
  </si>
  <si>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8"/>
  </si>
  <si>
    <t>※1　トンネル本体工の変状数は、材質劣化、漏水に起因するものは変状単位で、外力に起因するものはスパン単位で計上すること。</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</si>
  <si>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</si>
  <si>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8"/>
  </si>
  <si>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8"/>
  </si>
  <si>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4"/>
  </si>
  <si>
    <t>定期点検業者</t>
    <rPh sb="4" eb="6">
      <t>ギョウシャ</t>
    </rPh>
    <phoneticPr fontId="4"/>
  </si>
  <si>
    <t>定期点検年月日</t>
    <rPh sb="4" eb="7">
      <t>ネンガッピ</t>
    </rPh>
    <phoneticPr fontId="4"/>
  </si>
  <si>
    <t>定期点検者名</t>
    <rPh sb="4" eb="5">
      <t>シャ</t>
    </rPh>
    <rPh sb="5" eb="6">
      <t>メイ</t>
    </rPh>
    <phoneticPr fontId="4"/>
  </si>
  <si>
    <t>定期点検結果</t>
    <rPh sb="4" eb="6">
      <t>ケッカ</t>
    </rPh>
    <phoneticPr fontId="4"/>
  </si>
  <si>
    <t>覆工
スパン
番号</t>
    <rPh sb="0" eb="2">
      <t>フッコウ</t>
    </rPh>
    <rPh sb="7" eb="9">
      <t>バンゴウ</t>
    </rPh>
    <phoneticPr fontId="4"/>
  </si>
  <si>
    <t>変状
番号</t>
    <rPh sb="0" eb="2">
      <t>ヘンジョウ</t>
    </rPh>
    <rPh sb="3" eb="5">
      <t>バンゴウ</t>
    </rPh>
    <phoneticPr fontId="4"/>
  </si>
  <si>
    <t>距離
（m）</t>
    <rPh sb="0" eb="2">
      <t>キョリ</t>
    </rPh>
    <phoneticPr fontId="4"/>
  </si>
  <si>
    <t>変状部位</t>
    <rPh sb="0" eb="2">
      <t>ヘンジョウ</t>
    </rPh>
    <rPh sb="2" eb="4">
      <t>ブイ</t>
    </rPh>
    <phoneticPr fontId="4"/>
  </si>
  <si>
    <t>変  状  の  内  容</t>
    <rPh sb="0" eb="1">
      <t>ヘン</t>
    </rPh>
    <rPh sb="3" eb="4">
      <t>ジョウ</t>
    </rPh>
    <rPh sb="9" eb="10">
      <t>ウチ</t>
    </rPh>
    <rPh sb="12" eb="13">
      <t>カタチ</t>
    </rPh>
    <phoneticPr fontId="4"/>
  </si>
  <si>
    <t>前回定期点検時の状態</t>
    <rPh sb="0" eb="2">
      <t>ゼンカイ</t>
    </rPh>
    <rPh sb="6" eb="7">
      <t>ジ</t>
    </rPh>
    <rPh sb="8" eb="10">
      <t>ジョウタイ</t>
    </rPh>
    <phoneticPr fontId="4"/>
  </si>
  <si>
    <t>今回定期点検結果</t>
    <rPh sb="0" eb="2">
      <t>コンカイ</t>
    </rPh>
    <rPh sb="6" eb="8">
      <t>ケッカ</t>
    </rPh>
    <phoneticPr fontId="4"/>
  </si>
  <si>
    <t>措置履歴</t>
    <rPh sb="0" eb="2">
      <t>ソチ</t>
    </rPh>
    <rPh sb="2" eb="4">
      <t>リレキ</t>
    </rPh>
    <phoneticPr fontId="4"/>
  </si>
  <si>
    <t>対応方針
・
特記事項</t>
    <rPh sb="0" eb="2">
      <t>タイオウ</t>
    </rPh>
    <rPh sb="2" eb="4">
      <t>ホウシン</t>
    </rPh>
    <rPh sb="7" eb="9">
      <t>トッキ</t>
    </rPh>
    <rPh sb="9" eb="11">
      <t>ジコウ</t>
    </rPh>
    <phoneticPr fontId="4"/>
  </si>
  <si>
    <t>対象箇所</t>
    <rPh sb="0" eb="2">
      <t>タイショウ</t>
    </rPh>
    <rPh sb="2" eb="4">
      <t>カショ</t>
    </rPh>
    <phoneticPr fontId="8"/>
  </si>
  <si>
    <t>部位区分</t>
    <rPh sb="0" eb="2">
      <t>ブイ</t>
    </rPh>
    <rPh sb="2" eb="4">
      <t>クブン</t>
    </rPh>
    <phoneticPr fontId="8"/>
  </si>
  <si>
    <t>変状区分</t>
    <rPh sb="0" eb="2">
      <t>ヘンジョウ</t>
    </rPh>
    <rPh sb="2" eb="4">
      <t>クブン</t>
    </rPh>
    <phoneticPr fontId="4"/>
  </si>
  <si>
    <t>変状種類</t>
    <rPh sb="0" eb="2">
      <t>ヘンジョウ</t>
    </rPh>
    <rPh sb="2" eb="4">
      <t>シュルイ</t>
    </rPh>
    <phoneticPr fontId="4"/>
  </si>
  <si>
    <t>変状の発生範囲の規模</t>
    <rPh sb="0" eb="2">
      <t>ヘンジョウ</t>
    </rPh>
    <rPh sb="3" eb="5">
      <t>ハッセイ</t>
    </rPh>
    <rPh sb="5" eb="7">
      <t>ハンイ</t>
    </rPh>
    <rPh sb="8" eb="10">
      <t>キボ</t>
    </rPh>
    <phoneticPr fontId="4"/>
  </si>
  <si>
    <t>前回定期点検時
との比較</t>
    <rPh sb="0" eb="2">
      <t>ゼンカイ</t>
    </rPh>
    <rPh sb="6" eb="7">
      <t>ジ</t>
    </rPh>
    <rPh sb="10" eb="12">
      <t>ヒカク</t>
    </rPh>
    <phoneticPr fontId="4"/>
  </si>
  <si>
    <t>状態</t>
    <rPh sb="0" eb="2">
      <t>ジョウタイ</t>
    </rPh>
    <phoneticPr fontId="4"/>
  </si>
  <si>
    <t>健全性</t>
    <rPh sb="0" eb="3">
      <t>ケンゼンセイ</t>
    </rPh>
    <phoneticPr fontId="4"/>
  </si>
  <si>
    <t>対策区分</t>
    <phoneticPr fontId="9"/>
  </si>
  <si>
    <t>調査の
要否</t>
    <rPh sb="0" eb="2">
      <t>チョウサ</t>
    </rPh>
    <rPh sb="4" eb="6">
      <t>ヨウヒ</t>
    </rPh>
    <phoneticPr fontId="4"/>
  </si>
  <si>
    <t>措置の
要否</t>
    <rPh sb="0" eb="2">
      <t>ソチ</t>
    </rPh>
    <rPh sb="4" eb="6">
      <t>ヨウヒ</t>
    </rPh>
    <phoneticPr fontId="4"/>
  </si>
  <si>
    <t>実施</t>
    <rPh sb="0" eb="2">
      <t>ジッシ</t>
    </rPh>
    <phoneticPr fontId="4"/>
  </si>
  <si>
    <t>措置の実施状況</t>
    <rPh sb="0" eb="2">
      <t>ソチ</t>
    </rPh>
    <rPh sb="3" eb="5">
      <t>ジッシ</t>
    </rPh>
    <rPh sb="5" eb="7">
      <t>ジョウキョウ</t>
    </rPh>
    <phoneticPr fontId="4"/>
  </si>
  <si>
    <t>応急措置前</t>
    <rPh sb="0" eb="2">
      <t>オウキュウ</t>
    </rPh>
    <rPh sb="2" eb="4">
      <t>ソチ</t>
    </rPh>
    <rPh sb="4" eb="5">
      <t>マエ</t>
    </rPh>
    <phoneticPr fontId="4"/>
  </si>
  <si>
    <t>応急措置後</t>
    <rPh sb="0" eb="2">
      <t>オウキュウ</t>
    </rPh>
    <rPh sb="2" eb="4">
      <t>ソチ</t>
    </rPh>
    <rPh sb="4" eb="5">
      <t>ゴ</t>
    </rPh>
    <phoneticPr fontId="4"/>
  </si>
  <si>
    <t>PS</t>
  </si>
  <si>
    <t>覆工・坑門</t>
    <phoneticPr fontId="9"/>
  </si>
  <si>
    <t>面壁・妻壁等</t>
    <phoneticPr fontId="9"/>
  </si>
  <si>
    <t>材質劣化</t>
    <phoneticPr fontId="9"/>
  </si>
  <si>
    <t>うき・はく離</t>
    <phoneticPr fontId="9"/>
  </si>
  <si>
    <t>0.05m×0.5m</t>
    <phoneticPr fontId="9"/>
  </si>
  <si>
    <t>同程度</t>
    <phoneticPr fontId="9"/>
  </si>
  <si>
    <t>対策区分判定Ⅱb</t>
  </si>
  <si>
    <t>否</t>
    <phoneticPr fontId="9"/>
  </si>
  <si>
    <t>要監視</t>
    <phoneticPr fontId="9"/>
  </si>
  <si>
    <t>継続</t>
    <phoneticPr fontId="9"/>
  </si>
  <si>
    <t>日常巡視</t>
    <phoneticPr fontId="9"/>
  </si>
  <si>
    <t>0.05m×0.4m</t>
    <phoneticPr fontId="9"/>
  </si>
  <si>
    <t>0.05m×0.9m</t>
    <phoneticPr fontId="9"/>
  </si>
  <si>
    <t>0.05m×1.1m</t>
    <phoneticPr fontId="9"/>
  </si>
  <si>
    <t>横断目地（天端）</t>
    <phoneticPr fontId="9"/>
  </si>
  <si>
    <t>鋼材腐食</t>
    <phoneticPr fontId="9"/>
  </si>
  <si>
    <t>0.2m×0.05m</t>
    <phoneticPr fontId="9"/>
  </si>
  <si>
    <t>再判定</t>
    <phoneticPr fontId="9"/>
  </si>
  <si>
    <t>横断目地（右側）</t>
    <phoneticPr fontId="9"/>
  </si>
  <si>
    <t>アーチ（右側）</t>
    <phoneticPr fontId="9"/>
  </si>
  <si>
    <t>0.05m×0.05m</t>
    <phoneticPr fontId="9"/>
  </si>
  <si>
    <t>0.1m×0.2m</t>
    <phoneticPr fontId="9"/>
  </si>
  <si>
    <t>アーチ（天端）</t>
    <phoneticPr fontId="9"/>
  </si>
  <si>
    <t>0.1m×0.1m</t>
    <phoneticPr fontId="9"/>
  </si>
  <si>
    <t>新規確認</t>
    <phoneticPr fontId="9"/>
  </si>
  <si>
    <t>アーチ（左側）</t>
    <phoneticPr fontId="9"/>
  </si>
  <si>
    <t>ひび割れ</t>
    <phoneticPr fontId="9"/>
  </si>
  <si>
    <t>2.6m×0.8m</t>
    <phoneticPr fontId="9"/>
  </si>
  <si>
    <t>0.3m×0.1m</t>
    <phoneticPr fontId="9"/>
  </si>
  <si>
    <t>0.2m×0.1m</t>
    <phoneticPr fontId="9"/>
  </si>
  <si>
    <t>対策区分判定Ⅱa</t>
  </si>
  <si>
    <t>要対策</t>
    <phoneticPr fontId="9"/>
  </si>
  <si>
    <t>未</t>
    <phoneticPr fontId="9"/>
  </si>
  <si>
    <t>計画的対策(剥落防止対策)</t>
    <phoneticPr fontId="9"/>
  </si>
  <si>
    <t>0.05m×0.05m他</t>
    <phoneticPr fontId="9"/>
  </si>
  <si>
    <t>0.8m×0.1m</t>
    <phoneticPr fontId="9"/>
  </si>
  <si>
    <t>0.3m×0.05m</t>
    <phoneticPr fontId="9"/>
  </si>
  <si>
    <t>Ⅱb</t>
  </si>
  <si>
    <t>今回点検時叩き落し実施</t>
    <phoneticPr fontId="9"/>
  </si>
  <si>
    <t>0.5m×0.15m</t>
    <phoneticPr fontId="9"/>
  </si>
  <si>
    <t>早期対策(剥落防止対策)</t>
    <phoneticPr fontId="9"/>
  </si>
  <si>
    <t>5.8m×1.2m</t>
    <phoneticPr fontId="9"/>
  </si>
  <si>
    <t>0.4m×0.05m</t>
    <phoneticPr fontId="9"/>
  </si>
  <si>
    <t>3.6m×0.8m</t>
    <phoneticPr fontId="9"/>
  </si>
  <si>
    <t>横断目地（左側）</t>
    <phoneticPr fontId="9"/>
  </si>
  <si>
    <t>0.5m×0.2m</t>
    <phoneticPr fontId="9"/>
  </si>
  <si>
    <t>Ⅱa</t>
  </si>
  <si>
    <t>その他</t>
    <phoneticPr fontId="9"/>
  </si>
  <si>
    <t>4.25m×0.3m</t>
    <phoneticPr fontId="9"/>
  </si>
  <si>
    <t>1.5m×0.5m</t>
    <phoneticPr fontId="9"/>
  </si>
  <si>
    <t>0.1m×0.05m</t>
    <phoneticPr fontId="9"/>
  </si>
  <si>
    <t>0.2m×0.5m</t>
    <phoneticPr fontId="9"/>
  </si>
  <si>
    <t>2.5m×0.9m</t>
    <phoneticPr fontId="9"/>
  </si>
  <si>
    <t>0.15m×0.15m</t>
    <phoneticPr fontId="9"/>
  </si>
  <si>
    <t>3.6m×0.6m</t>
    <phoneticPr fontId="9"/>
  </si>
  <si>
    <t>3.1m×0.9m</t>
    <phoneticPr fontId="9"/>
  </si>
  <si>
    <t>0.9m×0.2m</t>
    <phoneticPr fontId="9"/>
  </si>
  <si>
    <t>0.5m×0.1m</t>
    <phoneticPr fontId="9"/>
  </si>
  <si>
    <t>漏水</t>
    <phoneticPr fontId="9"/>
  </si>
  <si>
    <t>-</t>
    <phoneticPr fontId="9"/>
  </si>
  <si>
    <t>側壁（左側）</t>
    <phoneticPr fontId="9"/>
  </si>
  <si>
    <t>外力</t>
    <phoneticPr fontId="9"/>
  </si>
  <si>
    <t>9.0m×0.2mm他</t>
    <phoneticPr fontId="9"/>
  </si>
  <si>
    <t>計画的対策(外力対策)</t>
    <phoneticPr fontId="9"/>
  </si>
  <si>
    <t>0.25m×0.1m</t>
    <phoneticPr fontId="9"/>
  </si>
  <si>
    <t>2.7m×0.9m</t>
    <phoneticPr fontId="9"/>
  </si>
  <si>
    <t>側壁（右側）</t>
    <phoneticPr fontId="9"/>
  </si>
  <si>
    <t>6.3m×0.3mm他</t>
    <phoneticPr fontId="9"/>
  </si>
  <si>
    <t>5.4m×0.3mm他</t>
    <phoneticPr fontId="9"/>
  </si>
  <si>
    <t>10.4m×0.2mm他</t>
    <phoneticPr fontId="9"/>
  </si>
  <si>
    <t>10.4m×0.4mm</t>
    <phoneticPr fontId="9"/>
  </si>
  <si>
    <t>6.5m×0.2mm他</t>
    <phoneticPr fontId="9"/>
  </si>
  <si>
    <t>2.4m×1.2m</t>
    <phoneticPr fontId="9"/>
  </si>
  <si>
    <t>4.3m×0.3mm他</t>
    <phoneticPr fontId="9"/>
  </si>
  <si>
    <t>10.4m×0.3mm他</t>
    <phoneticPr fontId="9"/>
  </si>
  <si>
    <t>10.4m×0.5mm他</t>
    <phoneticPr fontId="9"/>
  </si>
  <si>
    <t>5.8m×0.2mm他</t>
    <phoneticPr fontId="9"/>
  </si>
  <si>
    <t>10.5m×0.2mm他</t>
    <phoneticPr fontId="9"/>
  </si>
  <si>
    <t>8.5m×0.2mm他</t>
    <phoneticPr fontId="9"/>
  </si>
  <si>
    <t>3.2m×0.9m</t>
    <phoneticPr fontId="9"/>
  </si>
  <si>
    <t>覆工・坑門</t>
  </si>
  <si>
    <t>横断目地（左側）</t>
  </si>
  <si>
    <t>漏水</t>
  </si>
  <si>
    <t>新規確認</t>
  </si>
  <si>
    <t>否</t>
  </si>
  <si>
    <t>要監視</t>
  </si>
  <si>
    <t>継続</t>
  </si>
  <si>
    <t>日常巡視</t>
  </si>
  <si>
    <t>10.5m×0.5mm他</t>
    <phoneticPr fontId="9"/>
  </si>
  <si>
    <t>2.7m×0.7m</t>
    <phoneticPr fontId="9"/>
  </si>
  <si>
    <t>3.7m×1.1m</t>
    <phoneticPr fontId="9"/>
  </si>
  <si>
    <t>0.4m×0.3m</t>
    <phoneticPr fontId="9"/>
  </si>
  <si>
    <t>対策済み</t>
    <phoneticPr fontId="9"/>
  </si>
  <si>
    <t>済</t>
    <phoneticPr fontId="9"/>
  </si>
  <si>
    <t>はく落防止工(FRPネット)</t>
    <phoneticPr fontId="9"/>
  </si>
  <si>
    <t>0.7m×0.2m</t>
    <phoneticPr fontId="9"/>
  </si>
  <si>
    <t>5.9m×0.2mm他</t>
    <phoneticPr fontId="9"/>
  </si>
  <si>
    <t>0.6m×0.7m</t>
    <phoneticPr fontId="9"/>
  </si>
  <si>
    <t>0.4m×0.1m</t>
    <phoneticPr fontId="9"/>
  </si>
  <si>
    <t>0.6m×0.1m</t>
    <phoneticPr fontId="9"/>
  </si>
  <si>
    <t>0.8m×0.3m</t>
    <phoneticPr fontId="9"/>
  </si>
  <si>
    <t>0.6m×0.05m</t>
    <phoneticPr fontId="9"/>
  </si>
  <si>
    <t>2.2m×0.05m</t>
    <phoneticPr fontId="9"/>
  </si>
  <si>
    <t>0.05m×0.1m</t>
    <phoneticPr fontId="9"/>
  </si>
  <si>
    <t>3.0m×0.4mm他</t>
    <phoneticPr fontId="9"/>
  </si>
  <si>
    <t>0.6m×0.1m他</t>
    <phoneticPr fontId="9"/>
  </si>
  <si>
    <t>0.6m×0.15m</t>
    <phoneticPr fontId="9"/>
  </si>
  <si>
    <t>0.2m×0.3m他</t>
    <phoneticPr fontId="9"/>
  </si>
  <si>
    <t>5.6m×0.1m</t>
    <phoneticPr fontId="9"/>
  </si>
  <si>
    <t>1.6m×0.6m</t>
    <phoneticPr fontId="9"/>
  </si>
  <si>
    <t>5.7m×0.4mm他</t>
    <phoneticPr fontId="9"/>
  </si>
  <si>
    <t>6.0m×0.2mm他</t>
    <phoneticPr fontId="9"/>
  </si>
  <si>
    <t>6.2m×0.3mm</t>
    <phoneticPr fontId="9"/>
  </si>
  <si>
    <t>2.6m×0.4m</t>
    <phoneticPr fontId="9"/>
  </si>
  <si>
    <t>1.4m×0.5mm他</t>
    <phoneticPr fontId="9"/>
  </si>
  <si>
    <t>4.7m×0.4mm他</t>
    <phoneticPr fontId="9"/>
  </si>
  <si>
    <t>1.1m×0.1m</t>
    <phoneticPr fontId="9"/>
  </si>
  <si>
    <t>0.05m×0.3m</t>
    <phoneticPr fontId="9"/>
  </si>
  <si>
    <t>0.05m×0.6m他</t>
    <phoneticPr fontId="9"/>
  </si>
  <si>
    <t>1.3m×0.1m</t>
    <phoneticPr fontId="9"/>
  </si>
  <si>
    <t>1.9m×0.4mm他</t>
    <phoneticPr fontId="9"/>
  </si>
  <si>
    <t>0.05m×0.6m</t>
    <phoneticPr fontId="9"/>
  </si>
  <si>
    <t>0.1m×0.5m</t>
    <phoneticPr fontId="9"/>
  </si>
  <si>
    <t>0.05m×0.3m他</t>
    <phoneticPr fontId="9"/>
  </si>
  <si>
    <t>4.5m×0.7mm他</t>
    <phoneticPr fontId="9"/>
  </si>
  <si>
    <t>0.05m×0.15m</t>
    <phoneticPr fontId="9"/>
  </si>
  <si>
    <t>0.05m×0.4m他</t>
    <phoneticPr fontId="9"/>
  </si>
  <si>
    <t>0.05m×0.2m</t>
    <phoneticPr fontId="9"/>
  </si>
  <si>
    <t>0.2m×0.6m他</t>
    <phoneticPr fontId="9"/>
  </si>
  <si>
    <t>0.1m×0.5m他</t>
    <phoneticPr fontId="9"/>
  </si>
  <si>
    <t>3.8m×0.2mm他</t>
    <phoneticPr fontId="9"/>
  </si>
  <si>
    <t>3.4m×1.2m</t>
    <phoneticPr fontId="9"/>
  </si>
  <si>
    <t>進行が認められる</t>
    <phoneticPr fontId="9"/>
  </si>
  <si>
    <t>0.1m×0.15m</t>
    <phoneticPr fontId="9"/>
  </si>
  <si>
    <t>0.1m×0.1m他</t>
    <phoneticPr fontId="9"/>
  </si>
  <si>
    <t>3.1m×1.0m</t>
    <phoneticPr fontId="9"/>
  </si>
  <si>
    <t>0.7m×0.1m</t>
    <phoneticPr fontId="9"/>
  </si>
  <si>
    <t>はく落防止対策工</t>
    <phoneticPr fontId="9"/>
  </si>
  <si>
    <t>0.8m×0.05m</t>
    <phoneticPr fontId="9"/>
  </si>
  <si>
    <t>0.35m×0.05m他</t>
    <phoneticPr fontId="9"/>
  </si>
  <si>
    <t>3.8m×0.8m</t>
    <phoneticPr fontId="9"/>
  </si>
  <si>
    <t>1.4m×0.05m</t>
    <phoneticPr fontId="9"/>
  </si>
  <si>
    <t>4.2m×0.5m</t>
    <phoneticPr fontId="9"/>
  </si>
  <si>
    <t>1.1m×0.05m</t>
    <phoneticPr fontId="9"/>
  </si>
  <si>
    <t>7.9m×1.4m</t>
    <phoneticPr fontId="9"/>
  </si>
  <si>
    <t>0.15m×0.05m</t>
    <phoneticPr fontId="9"/>
  </si>
  <si>
    <t>0.1m×0.2m他</t>
    <phoneticPr fontId="9"/>
  </si>
  <si>
    <t>0.5m×0.05m</t>
    <phoneticPr fontId="9"/>
  </si>
  <si>
    <t>1.2m×0.1m</t>
    <phoneticPr fontId="9"/>
  </si>
  <si>
    <t>PE</t>
  </si>
  <si>
    <t>0.05m×0.8m</t>
    <phoneticPr fontId="9"/>
  </si>
  <si>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8"/>
  </si>
  <si>
    <t>※　応急措置を実施しないで判定した変状の対策区分は、対策区分の応急措置後の欄に記入すること。</t>
    <rPh sb="37" eb="38">
      <t>ラン</t>
    </rPh>
    <rPh sb="39" eb="41">
      <t>キニュウ</t>
    </rPh>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</si>
  <si>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4"/>
  </si>
  <si>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4"/>
  </si>
  <si>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4"/>
  </si>
  <si>
    <t>■定期点検記録様式　定期点検結果総括表（トンネル内附属物等の取付状態）　【様式C-1-2】</t>
    <rPh sb="14" eb="15">
      <t>ムスビ</t>
    </rPh>
    <rPh sb="15" eb="16">
      <t>ハタシ</t>
    </rPh>
    <rPh sb="28" eb="29">
      <t>トウ</t>
    </rPh>
    <rPh sb="37" eb="39">
      <t>ヨウシキ</t>
    </rPh>
    <phoneticPr fontId="4"/>
  </si>
  <si>
    <t>オオミズトウゲトンネル</t>
    <phoneticPr fontId="4"/>
  </si>
  <si>
    <t>主要県道秋芳三隅線</t>
    <phoneticPr fontId="4"/>
  </si>
  <si>
    <t>応用地質株式会社</t>
    <phoneticPr fontId="4"/>
  </si>
  <si>
    <t>大水峠トンネル</t>
    <phoneticPr fontId="4"/>
  </si>
  <si>
    <t>長門土木建築事務所</t>
    <phoneticPr fontId="4"/>
  </si>
  <si>
    <t>太田　裕之</t>
    <phoneticPr fontId="4"/>
  </si>
  <si>
    <t>異常
番号</t>
    <rPh sb="0" eb="2">
      <t>イジョウ</t>
    </rPh>
    <rPh sb="3" eb="5">
      <t>バンゴウ</t>
    </rPh>
    <phoneticPr fontId="4"/>
  </si>
  <si>
    <t>異常部位</t>
    <rPh sb="0" eb="2">
      <t>イジョウ</t>
    </rPh>
    <rPh sb="2" eb="4">
      <t>ブイ</t>
    </rPh>
    <phoneticPr fontId="4"/>
  </si>
  <si>
    <t>異　常  の  内　容</t>
    <rPh sb="0" eb="1">
      <t>イ</t>
    </rPh>
    <rPh sb="2" eb="3">
      <t>ツネ</t>
    </rPh>
    <rPh sb="8" eb="9">
      <t>ナイ</t>
    </rPh>
    <rPh sb="10" eb="11">
      <t>カタチ</t>
    </rPh>
    <phoneticPr fontId="4"/>
  </si>
  <si>
    <t>応急措置の
実施状況</t>
    <rPh sb="0" eb="2">
      <t>オウキュウ</t>
    </rPh>
    <rPh sb="2" eb="4">
      <t>ソチ</t>
    </rPh>
    <rPh sb="6" eb="8">
      <t>ジッシ</t>
    </rPh>
    <rPh sb="8" eb="10">
      <t>ジョウキョウ</t>
    </rPh>
    <phoneticPr fontId="4"/>
  </si>
  <si>
    <t>異常種類</t>
    <rPh sb="0" eb="2">
      <t>イジョウ</t>
    </rPh>
    <rPh sb="2" eb="4">
      <t>シュルイ</t>
    </rPh>
    <phoneticPr fontId="4"/>
  </si>
  <si>
    <t>異常の発生範囲の規模</t>
    <rPh sb="0" eb="2">
      <t>イジョウ</t>
    </rPh>
    <rPh sb="3" eb="5">
      <t>ハッセイ</t>
    </rPh>
    <rPh sb="5" eb="7">
      <t>ハンイ</t>
    </rPh>
    <rPh sb="8" eb="10">
      <t>キボ</t>
    </rPh>
    <phoneticPr fontId="4"/>
  </si>
  <si>
    <t>異常判定区分</t>
    <rPh sb="0" eb="2">
      <t>イジョウ</t>
    </rPh>
    <rPh sb="2" eb="4">
      <t>ハンテイ</t>
    </rPh>
    <rPh sb="4" eb="6">
      <t>クブン</t>
    </rPh>
    <phoneticPr fontId="4"/>
  </si>
  <si>
    <t>応急措置の内容</t>
    <rPh sb="0" eb="2">
      <t>オウキュウ</t>
    </rPh>
    <rPh sb="2" eb="4">
      <t>ソチ</t>
    </rPh>
    <rPh sb="5" eb="7">
      <t>ナイヨウ</t>
    </rPh>
    <phoneticPr fontId="4"/>
  </si>
  <si>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8"/>
  </si>
  <si>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9"/>
  </si>
  <si>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4"/>
  </si>
  <si>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4"/>
  </si>
  <si>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4"/>
  </si>
  <si>
    <t>状態の把握の内容</t>
    <rPh sb="0" eb="2">
      <t>ジョウタイ</t>
    </rPh>
    <rPh sb="3" eb="5">
      <t>ハアク</t>
    </rPh>
    <rPh sb="6" eb="8">
      <t>ナイヨウ</t>
    </rPh>
    <phoneticPr fontId="8"/>
  </si>
  <si>
    <t>覆工スパン
番号</t>
    <rPh sb="0" eb="2">
      <t>フッコウ</t>
    </rPh>
    <rPh sb="6" eb="8">
      <t>バンゴウ</t>
    </rPh>
    <phoneticPr fontId="8"/>
  </si>
  <si>
    <t>年月日</t>
    <rPh sb="0" eb="2">
      <t>ネンゲツ</t>
    </rPh>
    <rPh sb="2" eb="3">
      <t>ニチ</t>
    </rPh>
    <phoneticPr fontId="8"/>
  </si>
  <si>
    <t>内容</t>
    <rPh sb="0" eb="2">
      <t>ナイヨウ</t>
    </rPh>
    <phoneticPr fontId="8"/>
  </si>
  <si>
    <t>結果</t>
    <rPh sb="0" eb="2">
      <t>ケッカ</t>
    </rPh>
    <phoneticPr fontId="8"/>
  </si>
  <si>
    <t>対策区分の
判定</t>
    <rPh sb="0" eb="2">
      <t>タイサク</t>
    </rPh>
    <rPh sb="2" eb="4">
      <t>クブン</t>
    </rPh>
    <rPh sb="6" eb="8">
      <t>ハンテイ</t>
    </rPh>
    <phoneticPr fontId="8"/>
  </si>
  <si>
    <t>健全性</t>
    <rPh sb="0" eb="2">
      <t>ケンゼン</t>
    </rPh>
    <rPh sb="2" eb="3">
      <t>セイ</t>
    </rPh>
    <phoneticPr fontId="8"/>
  </si>
  <si>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9"/>
  </si>
  <si>
    <t>■定期点検記録様式 　変状写真台帳</t>
    <phoneticPr fontId="4"/>
  </si>
  <si>
    <t>定期点検業者</t>
    <phoneticPr fontId="9"/>
  </si>
  <si>
    <t>定期点検者名</t>
    <phoneticPr fontId="9"/>
  </si>
  <si>
    <t>写真
番号</t>
    <rPh sb="0" eb="2">
      <t>シャシン</t>
    </rPh>
    <rPh sb="3" eb="5">
      <t>バンゴウ</t>
    </rPh>
    <phoneticPr fontId="4"/>
  </si>
  <si>
    <t>覆工
スパン
番号</t>
    <rPh sb="0" eb="2">
      <t>フッコウ</t>
    </rPh>
    <rPh sb="7" eb="9">
      <t>バンゴウ</t>
    </rPh>
    <phoneticPr fontId="8"/>
  </si>
  <si>
    <t>変状
番号</t>
    <rPh sb="0" eb="2">
      <t>ヘンジョウ</t>
    </rPh>
    <rPh sb="3" eb="5">
      <t>バンゴウ</t>
    </rPh>
    <phoneticPr fontId="8"/>
  </si>
  <si>
    <t>変状
部位</t>
    <rPh sb="0" eb="2">
      <t>ヘンジョウ</t>
    </rPh>
    <rPh sb="3" eb="5">
      <t>ブイ</t>
    </rPh>
    <phoneticPr fontId="8"/>
  </si>
  <si>
    <t>対象
箇所</t>
    <rPh sb="0" eb="2">
      <t>タイショウ</t>
    </rPh>
    <rPh sb="3" eb="5">
      <t>カショ</t>
    </rPh>
    <phoneticPr fontId="8"/>
  </si>
  <si>
    <t>部位
区分</t>
    <rPh sb="0" eb="2">
      <t>ブイ</t>
    </rPh>
    <rPh sb="3" eb="5">
      <t>クブン</t>
    </rPh>
    <phoneticPr fontId="8"/>
  </si>
  <si>
    <t>変状区分</t>
    <rPh sb="0" eb="1">
      <t>ヘン</t>
    </rPh>
    <rPh sb="1" eb="2">
      <t>ジョウ</t>
    </rPh>
    <rPh sb="2" eb="4">
      <t>クブン</t>
    </rPh>
    <phoneticPr fontId="4"/>
  </si>
  <si>
    <t>変状種類</t>
    <rPh sb="0" eb="2">
      <t>ヘンジョウ</t>
    </rPh>
    <rPh sb="2" eb="4">
      <t>シュルイ</t>
    </rPh>
    <phoneticPr fontId="8"/>
  </si>
  <si>
    <t>健全性</t>
    <rPh sb="0" eb="2">
      <t>ケンゼン</t>
    </rPh>
    <rPh sb="2" eb="3">
      <t>セイ</t>
    </rPh>
    <phoneticPr fontId="4"/>
  </si>
  <si>
    <t>前回定期点検時の状態</t>
  </si>
  <si>
    <t>同程度</t>
    <rPh sb="0" eb="3">
      <t>ドウテイド</t>
    </rPh>
    <phoneticPr fontId="9"/>
  </si>
  <si>
    <t>調査方針</t>
    <rPh sb="2" eb="4">
      <t>ホウシン</t>
    </rPh>
    <phoneticPr fontId="4"/>
  </si>
  <si>
    <t>対策履歴</t>
    <rPh sb="0" eb="2">
      <t>タイサク</t>
    </rPh>
    <rPh sb="2" eb="4">
      <t>リレキ</t>
    </rPh>
    <phoneticPr fontId="4"/>
  </si>
  <si>
    <t>実施状況（実施日）</t>
    <rPh sb="0" eb="2">
      <t>ジッシ</t>
    </rPh>
    <rPh sb="2" eb="4">
      <t>ジョウキョウ</t>
    </rPh>
    <rPh sb="5" eb="8">
      <t>ジッシビ</t>
    </rPh>
    <phoneticPr fontId="4"/>
  </si>
  <si>
    <t>メモ</t>
    <phoneticPr fontId="4"/>
  </si>
  <si>
    <t>銘板沿いのうき(Ⅱb)、浸透固化材塗布</t>
    <rPh sb="0" eb="2">
      <t>メイバン</t>
    </rPh>
    <rPh sb="2" eb="3">
      <t>ゾ</t>
    </rPh>
    <rPh sb="12" eb="19">
      <t>シントウコカザイトフ</t>
    </rPh>
    <phoneticPr fontId="9"/>
  </si>
  <si>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8"/>
  </si>
  <si>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4"/>
  </si>
  <si>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4"/>
  </si>
  <si>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4"/>
  </si>
  <si>
    <t>※　変状の発生範囲の規模は、面積・寸法を記載すること。</t>
    <rPh sb="5" eb="7">
      <t>ハッセイ</t>
    </rPh>
    <rPh sb="7" eb="9">
      <t>ハンイ</t>
    </rPh>
    <rPh sb="10" eb="12">
      <t>キボ</t>
    </rPh>
    <rPh sb="14" eb="16">
      <t>メンセキ</t>
    </rPh>
    <rPh sb="17" eb="19">
      <t>スンポウ</t>
    </rPh>
    <rPh sb="20" eb="22">
      <t>キサイ</t>
    </rPh>
    <phoneticPr fontId="9"/>
  </si>
  <si>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8"/>
  </si>
  <si>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</si>
  <si>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8"/>
  </si>
  <si>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9"/>
  </si>
  <si>
    <t>はく落0.2m×0.1m(Ⅰ)</t>
    <rPh sb="2" eb="3">
      <t>ラク</t>
    </rPh>
    <phoneticPr fontId="9"/>
  </si>
  <si>
    <t>鋼材露出(Ⅱb)深さ70mm、防錆剤塗布、再判定</t>
    <rPh sb="21" eb="24">
      <t>サイハンテイ</t>
    </rPh>
    <phoneticPr fontId="9"/>
  </si>
  <si>
    <t>鋼材露出(Ⅱb)、防錆剤塗布</t>
    <phoneticPr fontId="9"/>
  </si>
  <si>
    <t>鋼材露出(深さ50mm)(Ⅱb)、部分的に露出した鋼材(表面的な腐食)に防錆剤塗布</t>
    <phoneticPr fontId="9"/>
  </si>
  <si>
    <t>目地沿いに幅0.5mmの半月状ひび割れ(Ⅱb)、打音異常なし</t>
    <phoneticPr fontId="9"/>
  </si>
  <si>
    <t>目地部の豆板(Ⅱb)、浸透固化材塗布</t>
    <rPh sb="0" eb="3">
      <t>メジブ</t>
    </rPh>
    <rPh sb="4" eb="6">
      <t>マメイタ</t>
    </rPh>
    <rPh sb="11" eb="16">
      <t>シントウコカザイ</t>
    </rPh>
    <rPh sb="16" eb="18">
      <t>トフ</t>
    </rPh>
    <phoneticPr fontId="9"/>
  </si>
  <si>
    <t>ひび割れ沿いのブロック化したうき(Ⅱa)、浸透固化材塗布</t>
    <rPh sb="2" eb="3">
      <t>ワ</t>
    </rPh>
    <rPh sb="4" eb="5">
      <t>ゾ</t>
    </rPh>
    <rPh sb="11" eb="12">
      <t>カ</t>
    </rPh>
    <rPh sb="21" eb="23">
      <t>シントウ</t>
    </rPh>
    <rPh sb="23" eb="26">
      <t>コカザイ</t>
    </rPh>
    <rPh sb="26" eb="28">
      <t>トフ</t>
    </rPh>
    <phoneticPr fontId="9"/>
  </si>
  <si>
    <t>2ヶ所の鋼材露出(Ⅱb)、防錆剤塗布</t>
    <rPh sb="2" eb="3">
      <t>ショ</t>
    </rPh>
    <phoneticPr fontId="9"/>
  </si>
  <si>
    <t>目地部のうき(Ⅱb→Ⅰ)、今回点検時に叩き落とし実施(深さ50mm)</t>
    <phoneticPr fontId="9"/>
  </si>
  <si>
    <t>目地部のブロック化したうき(Ⅱa)、浸透固化材塗布</t>
    <rPh sb="0" eb="3">
      <t>メジブ</t>
    </rPh>
    <rPh sb="8" eb="9">
      <t>カ</t>
    </rPh>
    <rPh sb="18" eb="25">
      <t>シントウコカザイトフ</t>
    </rPh>
    <phoneticPr fontId="9"/>
  </si>
  <si>
    <t>はく落0.5m×0.15m(Ⅰ)</t>
    <rPh sb="2" eb="3">
      <t>ラク</t>
    </rPh>
    <phoneticPr fontId="9"/>
  </si>
  <si>
    <t>ひび割れ5.8m×1.2m(Ⅰ)</t>
    <rPh sb="2" eb="3">
      <t>ワ</t>
    </rPh>
    <phoneticPr fontId="9"/>
  </si>
  <si>
    <t>目地部のブロック化したうき、浸透固化材塗布、再判定</t>
    <rPh sb="0" eb="3">
      <t>メジブ</t>
    </rPh>
    <rPh sb="8" eb="9">
      <t>カ</t>
    </rPh>
    <rPh sb="14" eb="21">
      <t>シントウコカザイトフ</t>
    </rPh>
    <rPh sb="22" eb="25">
      <t>サイハンテイ</t>
    </rPh>
    <phoneticPr fontId="9"/>
  </si>
  <si>
    <t>目地沿いに幅0.3～0.5mmの半月状ひび割れ(Ⅱb)、打音異常なし、再判定</t>
    <phoneticPr fontId="9"/>
  </si>
  <si>
    <t>目地部の豆板(Ⅱb)、浸透固化材塗布</t>
    <rPh sb="4" eb="6">
      <t>マメイタ</t>
    </rPh>
    <rPh sb="11" eb="18">
      <t>シントウコカザイトフ</t>
    </rPh>
    <phoneticPr fontId="9"/>
  </si>
  <si>
    <t>はく落0.3m×0.05m(Ⅰ)</t>
    <rPh sb="2" eb="3">
      <t>ラク</t>
    </rPh>
    <phoneticPr fontId="9"/>
  </si>
  <si>
    <t>目地沿いに幅0.3～0.4mmの半月状ひび割れ(Ⅱb)、打音異常なし</t>
    <phoneticPr fontId="9"/>
  </si>
  <si>
    <t>目地部のブロック化したうき(Ⅱa)、浸透固化材塗布、再判定</t>
    <rPh sb="8" eb="9">
      <t>カ</t>
    </rPh>
    <rPh sb="18" eb="25">
      <t>シントウコカザイトフ</t>
    </rPh>
    <rPh sb="26" eb="29">
      <t>サイハンテイ</t>
    </rPh>
    <phoneticPr fontId="9"/>
  </si>
  <si>
    <t>打音異常4.0m×0.3m(Ⅰ)</t>
    <rPh sb="0" eb="2">
      <t>ダオン</t>
    </rPh>
    <rPh sb="2" eb="4">
      <t>イジョウ</t>
    </rPh>
    <phoneticPr fontId="9"/>
  </si>
  <si>
    <t>目地沿いの打音異常(濁音)(Ⅱb)、再判定</t>
    <rPh sb="0" eb="3">
      <t>メジゾ</t>
    </rPh>
    <rPh sb="5" eb="9">
      <t>ダオンイジョウ</t>
    </rPh>
    <rPh sb="10" eb="12">
      <t>ダクオン</t>
    </rPh>
    <rPh sb="18" eb="21">
      <t>サイハンテイ</t>
    </rPh>
    <phoneticPr fontId="9"/>
  </si>
  <si>
    <t>目地沿いの打音異常(異音)(Ⅱb)</t>
    <rPh sb="0" eb="3">
      <t>メジゾ</t>
    </rPh>
    <rPh sb="5" eb="9">
      <t>ダオンイジョウ</t>
    </rPh>
    <rPh sb="10" eb="12">
      <t>イオン</t>
    </rPh>
    <phoneticPr fontId="9"/>
  </si>
  <si>
    <t>目地部のうき(Ⅱb→Ⅰ)、今回点検時に叩き落とし実施(深さ50mm)、浸透固化材塗布</t>
    <rPh sb="35" eb="42">
      <t>シントウコカザイトフ</t>
    </rPh>
    <phoneticPr fontId="9"/>
  </si>
  <si>
    <t>部分的な豆板(Ⅱb)</t>
    <rPh sb="0" eb="3">
      <t>ブブンテキ</t>
    </rPh>
    <rPh sb="4" eb="6">
      <t>マメイタ</t>
    </rPh>
    <phoneticPr fontId="9"/>
  </si>
  <si>
    <t>ひび割れ2.5m×0.9m(Ⅰ)</t>
    <rPh sb="2" eb="3">
      <t>ワ</t>
    </rPh>
    <phoneticPr fontId="9"/>
  </si>
  <si>
    <t>目地沿いに幅0.3mmの半月状ひび割れ(Ⅱb)、打音異常なし、再判定</t>
    <rPh sb="31" eb="34">
      <t>サイハンテイ</t>
    </rPh>
    <phoneticPr fontId="9"/>
  </si>
  <si>
    <t>目地沿いに幅0.3～0.5mmの半月状ひび割れ(Ⅱb)、打音異常なし</t>
    <phoneticPr fontId="9"/>
  </si>
  <si>
    <t>目地沿いに幅0.3mmの半月状ひび割れ(Ⅱb)、打音異常なし</t>
    <phoneticPr fontId="9"/>
  </si>
  <si>
    <t>目地沿いに幅0.45mmの半月状ひび割れ(Ⅱb)、打音異常なし</t>
    <phoneticPr fontId="9"/>
  </si>
  <si>
    <t>豆板1.0m×1.3m(Ⅱb)</t>
    <rPh sb="0" eb="2">
      <t>マメイタ</t>
    </rPh>
    <phoneticPr fontId="9"/>
  </si>
  <si>
    <t>目地部に遊離石灰を伴う漏水(Ⅱb)</t>
    <rPh sb="0" eb="3">
      <t>メジブ</t>
    </rPh>
    <rPh sb="4" eb="8">
      <t>ユウリセッカイ</t>
    </rPh>
    <rPh sb="9" eb="10">
      <t>トモナ</t>
    </rPh>
    <rPh sb="11" eb="13">
      <t>ロウスイ</t>
    </rPh>
    <phoneticPr fontId="9"/>
  </si>
  <si>
    <t>9.0m×0.2mm他</t>
    <rPh sb="10" eb="11">
      <t>タ</t>
    </rPh>
    <phoneticPr fontId="9"/>
  </si>
  <si>
    <t>遊離石灰を伴う水平ひび割れ(Ⅱa)</t>
    <phoneticPr fontId="9"/>
  </si>
  <si>
    <t>目地部のブロック化したうき(Ⅱa)、浸透固化材塗布</t>
    <rPh sb="8" eb="9">
      <t>カ</t>
    </rPh>
    <rPh sb="18" eb="25">
      <t>シントウコカザイトフ</t>
    </rPh>
    <phoneticPr fontId="9"/>
  </si>
  <si>
    <t>ひび割れ5.0m×0.3mm他(Ⅰ)</t>
    <rPh sb="2" eb="3">
      <t>ワ</t>
    </rPh>
    <phoneticPr fontId="9"/>
  </si>
  <si>
    <t>目地部の漏水(Ⅱb)、路面に土砂堆積あり</t>
    <rPh sb="0" eb="3">
      <t>メジブ</t>
    </rPh>
    <rPh sb="4" eb="6">
      <t>ロウスイ</t>
    </rPh>
    <phoneticPr fontId="9"/>
  </si>
  <si>
    <t>縦横断方向に遊離石灰・漏水を伴うひび割れ(Ⅱa)、再判定</t>
    <rPh sb="0" eb="5">
      <t>ジュウオウダンホウコウ</t>
    </rPh>
    <rPh sb="25" eb="28">
      <t>サイハンテイ</t>
    </rPh>
    <phoneticPr fontId="9"/>
  </si>
  <si>
    <t>縦横断方向に遊離石灰・漏水を伴うひび割れ(Ⅱa)</t>
    <rPh sb="0" eb="5">
      <t>ジュウオウダンホウコウ</t>
    </rPh>
    <phoneticPr fontId="9"/>
  </si>
  <si>
    <t>目地部の漏水(Ⅱb)</t>
    <rPh sb="0" eb="3">
      <t>メジブ</t>
    </rPh>
    <rPh sb="4" eb="6">
      <t>ロウスイ</t>
    </rPh>
    <phoneticPr fontId="9"/>
  </si>
  <si>
    <t>ひび割れ10.4m×0.2mm他(Ⅰ)</t>
    <rPh sb="2" eb="3">
      <t>ワ</t>
    </rPh>
    <phoneticPr fontId="9"/>
  </si>
  <si>
    <t>縦横断方向に遊離石灰・漏水を伴うひび割れ(Ⅱb)、再判定</t>
    <rPh sb="0" eb="5">
      <t>ジュウオウダンホウコウ</t>
    </rPh>
    <rPh sb="25" eb="28">
      <t>サイハンテイ</t>
    </rPh>
    <phoneticPr fontId="9"/>
  </si>
  <si>
    <t>目地部に遊離石灰を伴う漏水(Ⅱb)、路面に土砂堆積あり</t>
    <rPh sb="0" eb="3">
      <t>メジブ</t>
    </rPh>
    <rPh sb="4" eb="8">
      <t>ユウリセッカイ</t>
    </rPh>
    <rPh sb="9" eb="10">
      <t>トモナ</t>
    </rPh>
    <rPh sb="11" eb="13">
      <t>ロウスイ</t>
    </rPh>
    <phoneticPr fontId="9"/>
  </si>
  <si>
    <t>側壁・路面の漏水・滞水(Ⅱa)</t>
    <rPh sb="0" eb="2">
      <t>ソクヘキ</t>
    </rPh>
    <rPh sb="3" eb="5">
      <t>ロメン</t>
    </rPh>
    <rPh sb="6" eb="8">
      <t>ロウスイ</t>
    </rPh>
    <rPh sb="9" eb="11">
      <t>タイスイ</t>
    </rPh>
    <phoneticPr fontId="9"/>
  </si>
  <si>
    <t>遊離石灰・漏水を伴う水平ひび割れ(Ⅱa)</t>
    <phoneticPr fontId="9"/>
  </si>
  <si>
    <t>目地部に遊離石灰を伴う漏水(Ⅱb)、路面に土砂堆積あり、再判定</t>
    <rPh sb="0" eb="3">
      <t>メジブ</t>
    </rPh>
    <rPh sb="4" eb="8">
      <t>ユウリセッカイ</t>
    </rPh>
    <rPh sb="9" eb="10">
      <t>トモナ</t>
    </rPh>
    <rPh sb="11" eb="13">
      <t>ロウスイ</t>
    </rPh>
    <rPh sb="28" eb="31">
      <t>サイハンテイ</t>
    </rPh>
    <phoneticPr fontId="9"/>
  </si>
  <si>
    <t>ひび割れ3.7m×0.15mm他(Ⅰ)</t>
    <rPh sb="2" eb="3">
      <t>ワ</t>
    </rPh>
    <phoneticPr fontId="9"/>
  </si>
  <si>
    <t>縦横断方向に遊離石灰を伴うひび割れ(Ⅱb)、再判定</t>
    <rPh sb="0" eb="5">
      <t>ジュウオウダンホウコウ</t>
    </rPh>
    <rPh sb="22" eb="25">
      <t>サイハンテイ</t>
    </rPh>
    <phoneticPr fontId="9"/>
  </si>
  <si>
    <t>目地部の遊離石灰を伴う漏水(Ⅱb)</t>
    <rPh sb="0" eb="3">
      <t>メジブ</t>
    </rPh>
    <rPh sb="4" eb="8">
      <t>ユウリセッカイ</t>
    </rPh>
    <rPh sb="9" eb="10">
      <t>トモナ</t>
    </rPh>
    <rPh sb="11" eb="13">
      <t>ロウスイ</t>
    </rPh>
    <phoneticPr fontId="9"/>
  </si>
  <si>
    <t>10.4m×0.2mm他</t>
    <rPh sb="11" eb="12">
      <t>タ</t>
    </rPh>
    <phoneticPr fontId="9"/>
  </si>
  <si>
    <t>ひび割れ10.4m×0.2mm(Ⅰ)</t>
    <rPh sb="2" eb="3">
      <t>ワ</t>
    </rPh>
    <phoneticPr fontId="9"/>
  </si>
  <si>
    <t>ひび割れ沿いに遊離石灰を伴う漏水(Ⅱb)、今回点検時路面に滞水なし</t>
    <rPh sb="21" eb="28">
      <t>コンカイテンケンジロメン</t>
    </rPh>
    <rPh sb="29" eb="31">
      <t>タイスイ</t>
    </rPh>
    <phoneticPr fontId="9"/>
  </si>
  <si>
    <t>遊離石灰・漏水を伴う水平ひび割れ(Ⅱa)、再判定</t>
    <rPh sb="21" eb="24">
      <t>サイハンテイ</t>
    </rPh>
    <phoneticPr fontId="9"/>
  </si>
  <si>
    <t>ひび割れ2.4m×1.2m(Ⅰ)</t>
    <rPh sb="2" eb="3">
      <t>ワ</t>
    </rPh>
    <phoneticPr fontId="9"/>
  </si>
  <si>
    <t>ひび割れ沿いのうき(Ⅱa→Ⅰ)、今回点検時に叩き落とし実施(深さ50mm)</t>
    <rPh sb="2" eb="3">
      <t>ワ</t>
    </rPh>
    <rPh sb="4" eb="5">
      <t>ゾ</t>
    </rPh>
    <rPh sb="16" eb="18">
      <t>コンカイ</t>
    </rPh>
    <rPh sb="18" eb="20">
      <t>テンケン</t>
    </rPh>
    <rPh sb="20" eb="21">
      <t>ジ</t>
    </rPh>
    <rPh sb="22" eb="23">
      <t>タタ</t>
    </rPh>
    <rPh sb="24" eb="25">
      <t>オ</t>
    </rPh>
    <rPh sb="27" eb="29">
      <t>ジッシ</t>
    </rPh>
    <rPh sb="30" eb="31">
      <t>フカ</t>
    </rPh>
    <phoneticPr fontId="9"/>
  </si>
  <si>
    <t>ひび割れ4.3m×0.3mm他(Ⅰ)</t>
    <rPh sb="2" eb="3">
      <t>ワ</t>
    </rPh>
    <phoneticPr fontId="9"/>
  </si>
  <si>
    <t>ひび割れ沿いに遊離石灰を伴う漏水(Ⅱb)</t>
    <phoneticPr fontId="9"/>
  </si>
  <si>
    <t>目地部の漏水(Ⅱb)、今回点検時路面に滞水なし</t>
    <rPh sb="0" eb="3">
      <t>メジブ</t>
    </rPh>
    <rPh sb="4" eb="6">
      <t>ロウスイ</t>
    </rPh>
    <rPh sb="11" eb="16">
      <t>コンカイテンケンジ</t>
    </rPh>
    <rPh sb="16" eb="18">
      <t>ロメン</t>
    </rPh>
    <rPh sb="19" eb="21">
      <t>タイスイ</t>
    </rPh>
    <phoneticPr fontId="9"/>
  </si>
  <si>
    <t>ひび割れ4.7m×0.2mm他(Ⅰ)</t>
    <rPh sb="2" eb="3">
      <t>ワ</t>
    </rPh>
    <phoneticPr fontId="9"/>
  </si>
  <si>
    <t>ひび割れ4.9m×0.2mm他(Ⅰ)</t>
    <rPh sb="2" eb="3">
      <t>ワ</t>
    </rPh>
    <phoneticPr fontId="9"/>
  </si>
  <si>
    <t>縦横断方向に遊離石灰を伴うひび割れ(Ⅱa)</t>
    <rPh sb="0" eb="5">
      <t>ジュウオウダンホウコウ</t>
    </rPh>
    <phoneticPr fontId="9"/>
  </si>
  <si>
    <t>路面の漏水・帯水(Ⅱa)</t>
    <rPh sb="0" eb="2">
      <t>ロメン</t>
    </rPh>
    <rPh sb="3" eb="5">
      <t>ロウスイ</t>
    </rPh>
    <rPh sb="6" eb="8">
      <t>タイスイ</t>
    </rPh>
    <phoneticPr fontId="9"/>
  </si>
  <si>
    <t>うき0.4m×0.1m(Ⅰ)</t>
    <phoneticPr fontId="9"/>
  </si>
  <si>
    <t>ひび割れ0.8m×0.8m他(Ⅰ)</t>
    <rPh sb="2" eb="3">
      <t>ワ</t>
    </rPh>
    <rPh sb="13" eb="14">
      <t>タ</t>
    </rPh>
    <phoneticPr fontId="9"/>
  </si>
  <si>
    <t>うき0.4m×0.3m(Ⅰ)</t>
    <phoneticPr fontId="9"/>
  </si>
  <si>
    <t>ひび割れ4.8m×0.1mm他(Ⅰ)</t>
    <rPh sb="2" eb="3">
      <t>ワ</t>
    </rPh>
    <phoneticPr fontId="9"/>
  </si>
  <si>
    <t>縦横断方向に遊離石灰・漏水を伴うひび割れ(Ⅱb)、再判定</t>
    <rPh sb="0" eb="5">
      <t>ジュウオウダンホウコウ</t>
    </rPh>
    <rPh sb="11" eb="13">
      <t>ロウスイ</t>
    </rPh>
    <rPh sb="25" eb="28">
      <t>サイハンテイ</t>
    </rPh>
    <phoneticPr fontId="9"/>
  </si>
  <si>
    <t>打音異常0.6m×0.7m(Ⅰ)</t>
    <rPh sb="0" eb="4">
      <t>ダオンイジョウ</t>
    </rPh>
    <phoneticPr fontId="9"/>
  </si>
  <si>
    <t>鋼材腐食(Ⅱb)、防錆剤塗布</t>
    <rPh sb="0" eb="4">
      <t>コウザイフショク</t>
    </rPh>
    <rPh sb="9" eb="12">
      <t>ボウセイザイ</t>
    </rPh>
    <rPh sb="12" eb="14">
      <t>トフ</t>
    </rPh>
    <phoneticPr fontId="9"/>
  </si>
  <si>
    <t>打音異常(濁音)(Ⅱb)、遊離石灰を伴うひび割れあり(幅0.1mm)、再判定</t>
    <rPh sb="0" eb="4">
      <t>ダオンイジョウ</t>
    </rPh>
    <rPh sb="5" eb="7">
      <t>ダクオン</t>
    </rPh>
    <rPh sb="13" eb="17">
      <t>ユウリセッカイ</t>
    </rPh>
    <rPh sb="18" eb="19">
      <t>トモナ</t>
    </rPh>
    <rPh sb="22" eb="23">
      <t>ワ</t>
    </rPh>
    <rPh sb="27" eb="28">
      <t>ハバ</t>
    </rPh>
    <rPh sb="35" eb="38">
      <t>サイハンテイ</t>
    </rPh>
    <phoneticPr fontId="9"/>
  </si>
  <si>
    <t>うき0.05m×0.05m(Ⅱa)</t>
    <phoneticPr fontId="9"/>
  </si>
  <si>
    <t>うき0.4m×0.05m(Ⅱa)</t>
    <phoneticPr fontId="9"/>
  </si>
  <si>
    <t>目地部のうき(Ⅱa→Ⅰ)、今回点検時に叩き落とし実施(深さ50mm)、浸透固化材塗布</t>
    <rPh sb="0" eb="3">
      <t>メジブ</t>
    </rPh>
    <rPh sb="13" eb="17">
      <t>コンカイテンケン</t>
    </rPh>
    <rPh sb="17" eb="18">
      <t>ジ</t>
    </rPh>
    <rPh sb="19" eb="20">
      <t>タタ</t>
    </rPh>
    <rPh sb="21" eb="22">
      <t>オ</t>
    </rPh>
    <rPh sb="24" eb="26">
      <t>ジッシ</t>
    </rPh>
    <rPh sb="27" eb="28">
      <t>フカ</t>
    </rPh>
    <rPh sb="35" eb="42">
      <t>シントウコカザイトフ</t>
    </rPh>
    <phoneticPr fontId="9"/>
  </si>
  <si>
    <t>目地沿いにブロック化したうき(Ⅱa)</t>
    <rPh sb="0" eb="3">
      <t>メジゾ</t>
    </rPh>
    <rPh sb="9" eb="10">
      <t>カ</t>
    </rPh>
    <phoneticPr fontId="9"/>
  </si>
  <si>
    <t>うき0.6m×0.05m(Ⅱa)</t>
    <phoneticPr fontId="9"/>
  </si>
  <si>
    <t>うき0.1m×0.05m(Ⅱa)</t>
    <phoneticPr fontId="9"/>
  </si>
  <si>
    <t>目地部のうき(Ⅱa→Ⅰ)、今回点検時に叩き落とし実施(深さ100mm)、浸透固化材塗布</t>
    <rPh sb="0" eb="3">
      <t>メジブ</t>
    </rPh>
    <rPh sb="13" eb="17">
      <t>コンカイテンケン</t>
    </rPh>
    <rPh sb="17" eb="18">
      <t>ジ</t>
    </rPh>
    <rPh sb="19" eb="20">
      <t>タタ</t>
    </rPh>
    <rPh sb="21" eb="22">
      <t>オ</t>
    </rPh>
    <rPh sb="24" eb="26">
      <t>ジッシ</t>
    </rPh>
    <rPh sb="27" eb="28">
      <t>フカ</t>
    </rPh>
    <rPh sb="36" eb="43">
      <t>シントウコカザイトフ</t>
    </rPh>
    <phoneticPr fontId="9"/>
  </si>
  <si>
    <t>目地部の遊離石灰を伴う漏水(Ⅱb)、今回点検時路面に滞水なし、再判定</t>
    <rPh sb="0" eb="3">
      <t>メジブ</t>
    </rPh>
    <rPh sb="4" eb="8">
      <t>ユウリセッカイ</t>
    </rPh>
    <rPh sb="9" eb="10">
      <t>トモナ</t>
    </rPh>
    <rPh sb="11" eb="13">
      <t>ロウスイ</t>
    </rPh>
    <rPh sb="18" eb="23">
      <t>コンカイテンケンジ</t>
    </rPh>
    <rPh sb="23" eb="25">
      <t>ロメン</t>
    </rPh>
    <rPh sb="26" eb="28">
      <t>タイスイ</t>
    </rPh>
    <rPh sb="31" eb="34">
      <t>サイハンテイ</t>
    </rPh>
    <phoneticPr fontId="9"/>
  </si>
  <si>
    <t>目地部のブロック化したうき(Ⅱa)</t>
    <rPh sb="0" eb="3">
      <t>メジブ</t>
    </rPh>
    <rPh sb="8" eb="9">
      <t>カ</t>
    </rPh>
    <phoneticPr fontId="9"/>
  </si>
  <si>
    <t>目地沿いの豆板(Ⅱb)、浸透固化材塗布</t>
    <rPh sb="0" eb="3">
      <t>メジゾ</t>
    </rPh>
    <rPh sb="5" eb="7">
      <t>マメイタ</t>
    </rPh>
    <rPh sb="12" eb="19">
      <t>シントウコカザイトフ</t>
    </rPh>
    <phoneticPr fontId="9"/>
  </si>
  <si>
    <t>目地部の漏水(Ⅱb)、今回点検時路面に滞水なし</t>
    <rPh sb="0" eb="3">
      <t>メジブ</t>
    </rPh>
    <rPh sb="4" eb="6">
      <t>ロウスイ</t>
    </rPh>
    <rPh sb="11" eb="15">
      <t>コンカイテンケン</t>
    </rPh>
    <rPh sb="15" eb="16">
      <t>ジ</t>
    </rPh>
    <rPh sb="16" eb="18">
      <t>ロメン</t>
    </rPh>
    <rPh sb="19" eb="21">
      <t>タイスイ</t>
    </rPh>
    <phoneticPr fontId="9"/>
  </si>
  <si>
    <t>ひび割れ2.9m×0.2mm他(Ⅰ)</t>
    <rPh sb="2" eb="3">
      <t>ワ</t>
    </rPh>
    <phoneticPr fontId="9"/>
  </si>
  <si>
    <t>目地部からの滲み(Ⅱb)、路面に土砂堆積あり、再判定</t>
    <rPh sb="0" eb="3">
      <t>メジブ</t>
    </rPh>
    <rPh sb="6" eb="7">
      <t>ニジ</t>
    </rPh>
    <rPh sb="23" eb="26">
      <t>サイハンテイ</t>
    </rPh>
    <phoneticPr fontId="9"/>
  </si>
  <si>
    <t>縦横断方向に複数のひび割れ(Ⅱb)、再判定</t>
    <rPh sb="0" eb="5">
      <t>ジュウオウダンホウコウ</t>
    </rPh>
    <rPh sb="6" eb="8">
      <t>フクスウ</t>
    </rPh>
    <rPh sb="18" eb="21">
      <t>サイハンテイ</t>
    </rPh>
    <phoneticPr fontId="9"/>
  </si>
  <si>
    <t>目地部に2ヶ所の豆板(Ⅱb)、浸透固化材塗布</t>
    <rPh sb="0" eb="3">
      <t>メジブ</t>
    </rPh>
    <rPh sb="6" eb="7">
      <t>ショ</t>
    </rPh>
    <rPh sb="8" eb="10">
      <t>マメイタ</t>
    </rPh>
    <rPh sb="15" eb="22">
      <t>シントウコカザイトフ</t>
    </rPh>
    <phoneticPr fontId="9"/>
  </si>
  <si>
    <t>うき0.5m×0.1m(Ⅱa)</t>
    <phoneticPr fontId="9"/>
  </si>
  <si>
    <t>豆板0.2m×0.3m他(Ⅰ)</t>
    <rPh sb="0" eb="2">
      <t>マメイタ</t>
    </rPh>
    <rPh sb="11" eb="12">
      <t>タ</t>
    </rPh>
    <phoneticPr fontId="9"/>
  </si>
  <si>
    <t>目地部の豆板(Ⅳ→Ⅱa)、今回点検時に叩き落とし実施(深さ50mm)、浸透固化材塗布</t>
    <rPh sb="0" eb="3">
      <t>メジブ</t>
    </rPh>
    <rPh sb="4" eb="6">
      <t>マメイタ</t>
    </rPh>
    <rPh sb="13" eb="18">
      <t>コンカイテンケンジ</t>
    </rPh>
    <rPh sb="19" eb="20">
      <t>タタ</t>
    </rPh>
    <rPh sb="21" eb="22">
      <t>オ</t>
    </rPh>
    <rPh sb="24" eb="26">
      <t>ジッシ</t>
    </rPh>
    <rPh sb="27" eb="28">
      <t>フカ</t>
    </rPh>
    <rPh sb="35" eb="42">
      <t>シントウコカザイトフ</t>
    </rPh>
    <phoneticPr fontId="9"/>
  </si>
  <si>
    <t>複数の豆板(Ⅱb)、浸透固化材塗布、再判定</t>
    <rPh sb="0" eb="2">
      <t>フクスウ</t>
    </rPh>
    <rPh sb="3" eb="5">
      <t>マメイタ</t>
    </rPh>
    <rPh sb="10" eb="17">
      <t>シントウコカザイトフ</t>
    </rPh>
    <rPh sb="18" eb="21">
      <t>サイハンテイ</t>
    </rPh>
    <phoneticPr fontId="9"/>
  </si>
  <si>
    <t>路面の漏水・帯水(Ⅱb)</t>
    <rPh sb="0" eb="2">
      <t>ロメン</t>
    </rPh>
    <rPh sb="3" eb="5">
      <t>ロウスイ</t>
    </rPh>
    <rPh sb="6" eb="8">
      <t>タイスイ</t>
    </rPh>
    <phoneticPr fontId="9"/>
  </si>
  <si>
    <t>目地部の豆板(Ⅱb)、浸透固化材塗布</t>
    <rPh sb="0" eb="3">
      <t>メジブ</t>
    </rPh>
    <rPh sb="4" eb="6">
      <t>マメイタ</t>
    </rPh>
    <rPh sb="11" eb="18">
      <t>シントウコカザイトフ</t>
    </rPh>
    <phoneticPr fontId="9"/>
  </si>
  <si>
    <t>ひび割れ5.7m×0.3mm他(Ⅰ)</t>
    <rPh sb="2" eb="3">
      <t>ワ</t>
    </rPh>
    <rPh sb="14" eb="15">
      <t>タ</t>
    </rPh>
    <phoneticPr fontId="9"/>
  </si>
  <si>
    <t>縦横断方向に遊離石灰・漏水を伴うひび割れ(Ⅱa)、再判定</t>
    <rPh sb="0" eb="5">
      <t>ジュウオウダンホウコウ</t>
    </rPh>
    <rPh sb="11" eb="13">
      <t>ロウスイ</t>
    </rPh>
    <rPh sb="25" eb="28">
      <t>サイハンテイ</t>
    </rPh>
    <phoneticPr fontId="9"/>
  </si>
  <si>
    <t>ひび割れ6.0m×0.2mm他(Ⅰ)</t>
    <rPh sb="2" eb="3">
      <t>ワ</t>
    </rPh>
    <rPh sb="14" eb="15">
      <t>タ</t>
    </rPh>
    <phoneticPr fontId="9"/>
  </si>
  <si>
    <t>補修箇所のうき(Ⅱa)、浸透固化材塗布</t>
    <rPh sb="0" eb="4">
      <t>ホシュウカショ</t>
    </rPh>
    <rPh sb="12" eb="19">
      <t>シントウコカザイトフ</t>
    </rPh>
    <phoneticPr fontId="9"/>
  </si>
  <si>
    <t>ひび割れ4.3m×0.2mm(Ⅰ)</t>
    <rPh sb="2" eb="3">
      <t>ワ</t>
    </rPh>
    <phoneticPr fontId="9"/>
  </si>
  <si>
    <t>縦断方向に遊離石灰を伴うひび割れ(Ⅱb)、再判定</t>
    <rPh sb="0" eb="4">
      <t>ジュウダンホウコウ</t>
    </rPh>
    <rPh sb="5" eb="9">
      <t>ユウリセッカイ</t>
    </rPh>
    <rPh sb="10" eb="11">
      <t>トモナ</t>
    </rPh>
    <rPh sb="21" eb="24">
      <t>サイハンテイ</t>
    </rPh>
    <phoneticPr fontId="9"/>
  </si>
  <si>
    <t>鋼材腐食(Ⅱb)、防錆剤塗布</t>
    <rPh sb="0" eb="4">
      <t>コウザイフショク</t>
    </rPh>
    <rPh sb="9" eb="14">
      <t>ボウセイザイトフ</t>
    </rPh>
    <phoneticPr fontId="9"/>
  </si>
  <si>
    <t>ひび割れ1.3m×0.2mm他(Ⅰ)</t>
    <rPh sb="2" eb="3">
      <t>ワ</t>
    </rPh>
    <rPh sb="14" eb="15">
      <t>タ</t>
    </rPh>
    <phoneticPr fontId="9"/>
  </si>
  <si>
    <t>遊離石灰を伴う水平ひび割れ(Ⅱb)、再判定</t>
    <rPh sb="0" eb="4">
      <t>ユウリセッカイ</t>
    </rPh>
    <rPh sb="5" eb="6">
      <t>トモナ</t>
    </rPh>
    <rPh sb="18" eb="21">
      <t>サイハンテイ</t>
    </rPh>
    <phoneticPr fontId="9"/>
  </si>
  <si>
    <t>ひび割れ4.7m×0.3mm他(Ⅰ)</t>
    <rPh sb="2" eb="3">
      <t>ワ</t>
    </rPh>
    <rPh sb="14" eb="15">
      <t>タ</t>
    </rPh>
    <phoneticPr fontId="9"/>
  </si>
  <si>
    <t>縦横断方向に遊離石灰を伴うひび割れ(Ⅱa)、再判定</t>
    <rPh sb="0" eb="5">
      <t>ジュウオウダンホウコウ</t>
    </rPh>
    <rPh sb="22" eb="25">
      <t>サイハンテイ</t>
    </rPh>
    <phoneticPr fontId="9"/>
  </si>
  <si>
    <t>はく落1.1m×0.2m(Ⅰ)</t>
    <phoneticPr fontId="9"/>
  </si>
  <si>
    <t>目地部の豆板(Ⅱb)、浸透固化材塗布、再判定</t>
    <rPh sb="0" eb="3">
      <t>メジブ</t>
    </rPh>
    <rPh sb="4" eb="6">
      <t>マメイタ</t>
    </rPh>
    <rPh sb="11" eb="18">
      <t>シントウコカザイトフ</t>
    </rPh>
    <rPh sb="19" eb="22">
      <t>サイハンテイ</t>
    </rPh>
    <phoneticPr fontId="9"/>
  </si>
  <si>
    <t>うき0.3m×0.05m(Ⅱa)</t>
    <phoneticPr fontId="9"/>
  </si>
  <si>
    <t>目地部のうき(Ⅳ→Ⅰ)、今回点検時に叩き落とし実施(深さ100mm)、浸透固化材塗布</t>
    <rPh sb="35" eb="42">
      <t>シントウコカザイトフ</t>
    </rPh>
    <phoneticPr fontId="9"/>
  </si>
  <si>
    <t>はく落0.6m×0.1m(Ⅰ)</t>
    <rPh sb="2" eb="3">
      <t>ラク</t>
    </rPh>
    <phoneticPr fontId="9"/>
  </si>
  <si>
    <t>はく落0.2m×0.05m(Ⅰ)</t>
    <rPh sb="2" eb="3">
      <t>ラク</t>
    </rPh>
    <phoneticPr fontId="9"/>
  </si>
  <si>
    <t>目地部のうき(Ⅳ→Ⅰ)、今回点検時に叩き落とし実施(深さ100mm)、浸透固化材塗布、再判定</t>
    <rPh sb="35" eb="42">
      <t>シントウコカザイトフ</t>
    </rPh>
    <rPh sb="43" eb="46">
      <t>サイハンテイ</t>
    </rPh>
    <phoneticPr fontId="9"/>
  </si>
  <si>
    <t>鋼材露出(Ⅱa)、防錆剤塗布</t>
    <rPh sb="0" eb="2">
      <t>コウザイ</t>
    </rPh>
    <phoneticPr fontId="9"/>
  </si>
  <si>
    <t>目地部に閉合しかけのうき(Ⅱa)、浸透固化材塗布</t>
    <rPh sb="0" eb="3">
      <t>メジブ</t>
    </rPh>
    <rPh sb="4" eb="6">
      <t>ヘイゴウ</t>
    </rPh>
    <rPh sb="17" eb="24">
      <t>シントウコカザイトフ</t>
    </rPh>
    <phoneticPr fontId="9"/>
  </si>
  <si>
    <t>鋼材露出(深さ50mm)(Ⅱb)、部分的に露出した鋼材(表面的な腐食)に防錆剤塗布</t>
    <rPh sb="0" eb="2">
      <t>コウザイ</t>
    </rPh>
    <phoneticPr fontId="9"/>
  </si>
  <si>
    <t>2箇所の鋼材露出(Ⅱa)、防錆剤塗布</t>
    <rPh sb="1" eb="3">
      <t>カショ</t>
    </rPh>
    <phoneticPr fontId="9"/>
  </si>
  <si>
    <t>豆板1.3m×0.1m(Ⅱb)</t>
    <rPh sb="0" eb="2">
      <t>マメイタ</t>
    </rPh>
    <phoneticPr fontId="9"/>
  </si>
  <si>
    <t>目地部の豆板(Ⅱa)、浸透固化材塗布、再判定</t>
    <rPh sb="0" eb="3">
      <t>メジブ</t>
    </rPh>
    <rPh sb="4" eb="6">
      <t>マメイタ</t>
    </rPh>
    <rPh sb="11" eb="18">
      <t>シントウコカザイトフ</t>
    </rPh>
    <rPh sb="19" eb="22">
      <t>サイハンテイ</t>
    </rPh>
    <phoneticPr fontId="9"/>
  </si>
  <si>
    <t>ひび割れ3.7m×0.2mm他(Ⅰ)</t>
    <rPh sb="2" eb="3">
      <t>ワ</t>
    </rPh>
    <rPh sb="14" eb="15">
      <t>タ</t>
    </rPh>
    <phoneticPr fontId="9"/>
  </si>
  <si>
    <t>鋼材露出(深さ50mm)(Ⅱa)、部分的に露出した鋼材(表面的な腐食)に防錆剤塗布</t>
    <rPh sb="0" eb="2">
      <t>コウザイ</t>
    </rPh>
    <phoneticPr fontId="9"/>
  </si>
  <si>
    <t>ひび割れ4.7m×0.4mm他(Ⅰ)</t>
    <rPh sb="2" eb="3">
      <t>ワ</t>
    </rPh>
    <rPh sb="14" eb="15">
      <t>タ</t>
    </rPh>
    <phoneticPr fontId="9"/>
  </si>
  <si>
    <t>3箇所の鋼材露出(Ⅱa)、防錆剤塗布</t>
    <rPh sb="1" eb="3">
      <t>カショ</t>
    </rPh>
    <rPh sb="4" eb="6">
      <t>コウザイ</t>
    </rPh>
    <phoneticPr fontId="9"/>
  </si>
  <si>
    <t>ひび割れ10.4m×0.3mm(Ⅰ)</t>
    <rPh sb="2" eb="3">
      <t>ワ</t>
    </rPh>
    <phoneticPr fontId="9"/>
  </si>
  <si>
    <t>遊離石灰を伴う水平ひび割れ(Ⅱb)、再判定</t>
    <rPh sb="0" eb="2">
      <t>ユウリ</t>
    </rPh>
    <rPh sb="7" eb="9">
      <t>スイヘイ</t>
    </rPh>
    <rPh sb="18" eb="21">
      <t>サイハンテイ</t>
    </rPh>
    <phoneticPr fontId="9"/>
  </si>
  <si>
    <t>目地部の漏水(Ⅱb)、路面に土砂堆積あり</t>
    <rPh sb="0" eb="3">
      <t>メジブ</t>
    </rPh>
    <rPh sb="4" eb="6">
      <t>ロウスイ</t>
    </rPh>
    <rPh sb="11" eb="13">
      <t>ロメン</t>
    </rPh>
    <rPh sb="14" eb="16">
      <t>ドシャ</t>
    </rPh>
    <rPh sb="16" eb="18">
      <t>タイセキ</t>
    </rPh>
    <phoneticPr fontId="9"/>
  </si>
  <si>
    <t>漏水(Ⅰ)</t>
    <rPh sb="0" eb="2">
      <t>ロウスイ</t>
    </rPh>
    <phoneticPr fontId="9"/>
  </si>
  <si>
    <t>路面の漏水・帯水(Ⅱa)、側壁の滲み</t>
    <rPh sb="0" eb="2">
      <t>ロメン</t>
    </rPh>
    <rPh sb="3" eb="5">
      <t>ロウスイ</t>
    </rPh>
    <rPh sb="6" eb="7">
      <t>オビ</t>
    </rPh>
    <rPh sb="7" eb="8">
      <t>ミズ</t>
    </rPh>
    <rPh sb="13" eb="15">
      <t>ソクヘキ</t>
    </rPh>
    <rPh sb="16" eb="17">
      <t>ニジ</t>
    </rPh>
    <phoneticPr fontId="9"/>
  </si>
  <si>
    <t>ひび割れ沿いに遊離石灰を伴う漏水(Ⅱb)、再判定</t>
    <rPh sb="2" eb="3">
      <t>ワ</t>
    </rPh>
    <rPh sb="4" eb="5">
      <t>ゾ</t>
    </rPh>
    <rPh sb="7" eb="11">
      <t>ユウリセッカイ</t>
    </rPh>
    <rPh sb="12" eb="13">
      <t>トモナ</t>
    </rPh>
    <rPh sb="14" eb="16">
      <t>ロウスイ</t>
    </rPh>
    <rPh sb="21" eb="24">
      <t>サイハンテイ</t>
    </rPh>
    <phoneticPr fontId="9"/>
  </si>
  <si>
    <t>ひび割れ10.4m×0.15mm他(Ⅰ)</t>
    <rPh sb="2" eb="3">
      <t>ワ</t>
    </rPh>
    <rPh sb="16" eb="17">
      <t>タ</t>
    </rPh>
    <phoneticPr fontId="9"/>
  </si>
  <si>
    <t>目地部に遊離石灰を伴う漏水(Ⅱb)</t>
    <rPh sb="0" eb="3">
      <t>メジブ</t>
    </rPh>
    <rPh sb="4" eb="8">
      <t>ユウリセッカイ</t>
    </rPh>
    <rPh sb="11" eb="13">
      <t>ロウスイ</t>
    </rPh>
    <phoneticPr fontId="9"/>
  </si>
  <si>
    <t>ひび割れ4.5m×0.7mm他(Ⅰ)</t>
    <rPh sb="2" eb="3">
      <t>ワ</t>
    </rPh>
    <rPh sb="14" eb="15">
      <t>タ</t>
    </rPh>
    <phoneticPr fontId="9"/>
  </si>
  <si>
    <t>鋼材露出(Ⅱb)、防錆剤塗布</t>
    <rPh sb="0" eb="2">
      <t>コウザイ</t>
    </rPh>
    <phoneticPr fontId="9"/>
  </si>
  <si>
    <t>目地部に遊離石灰を伴う漏水(Ⅱb)、路面に土砂堆積あり、再判定</t>
    <rPh sb="0" eb="3">
      <t>メジブ</t>
    </rPh>
    <rPh sb="4" eb="8">
      <t>ユウリセッカイ</t>
    </rPh>
    <rPh sb="9" eb="10">
      <t>トモナ</t>
    </rPh>
    <rPh sb="11" eb="13">
      <t>ロウスイ</t>
    </rPh>
    <rPh sb="18" eb="20">
      <t>ロメン</t>
    </rPh>
    <rPh sb="21" eb="23">
      <t>ドシャ</t>
    </rPh>
    <rPh sb="23" eb="25">
      <t>タイセキ</t>
    </rPh>
    <rPh sb="28" eb="31">
      <t>サイハンテイ</t>
    </rPh>
    <phoneticPr fontId="9"/>
  </si>
  <si>
    <t>ひび割れ10.4m×0.2mm他(Ⅰ)</t>
    <rPh sb="2" eb="3">
      <t>ワ</t>
    </rPh>
    <rPh sb="15" eb="16">
      <t>タ</t>
    </rPh>
    <phoneticPr fontId="9"/>
  </si>
  <si>
    <t>複数の鋼材露出(Ⅱa)、防錆剤塗布</t>
    <rPh sb="0" eb="2">
      <t>フクスウ</t>
    </rPh>
    <rPh sb="3" eb="7">
      <t>コウザイロシュツ</t>
    </rPh>
    <rPh sb="12" eb="17">
      <t>ボウセイザイトフ</t>
    </rPh>
    <phoneticPr fontId="9"/>
  </si>
  <si>
    <t>複数の鋼材露出(深さ50mm)(Ⅱa)、部分的に露出した鋼材(表面的な腐食)に防錆剤塗布</t>
    <rPh sb="0" eb="2">
      <t>フクスウ</t>
    </rPh>
    <rPh sb="3" eb="5">
      <t>コウザイ</t>
    </rPh>
    <phoneticPr fontId="9"/>
  </si>
  <si>
    <t>鋼材露出(深さ30mm)(Ⅱa)、部分的に露出した鋼材(表面的な腐食)に防錆剤塗布</t>
    <rPh sb="0" eb="2">
      <t>コウザイ</t>
    </rPh>
    <phoneticPr fontId="9"/>
  </si>
  <si>
    <t>ひび割れ4.0m×0.15mm他(Ⅰ)</t>
    <rPh sb="2" eb="3">
      <t>ワ</t>
    </rPh>
    <rPh sb="15" eb="16">
      <t>タ</t>
    </rPh>
    <phoneticPr fontId="9"/>
  </si>
  <si>
    <t>ひび割れ2.7m×1.2m(Ⅰ)</t>
    <rPh sb="2" eb="3">
      <t>ワ</t>
    </rPh>
    <phoneticPr fontId="9"/>
  </si>
  <si>
    <t>縦断方向に遊離石灰を伴う複数のひび割れ(Ⅱa)、再判定</t>
    <rPh sb="0" eb="4">
      <t>ジュウダンホウコウ</t>
    </rPh>
    <rPh sb="5" eb="9">
      <t>ユウリセッカイ</t>
    </rPh>
    <rPh sb="10" eb="11">
      <t>トモナ</t>
    </rPh>
    <rPh sb="12" eb="14">
      <t>フクスウ</t>
    </rPh>
    <rPh sb="24" eb="27">
      <t>サイハンテイ</t>
    </rPh>
    <phoneticPr fontId="9"/>
  </si>
  <si>
    <t>目地沿いに幅0.1～0.2mmの半月状ひび割れ(Ⅱb)、打音異常なし、進行性あり</t>
    <rPh sb="35" eb="38">
      <t>シンコウセイ</t>
    </rPh>
    <phoneticPr fontId="9"/>
  </si>
  <si>
    <t>はく落0.1m×0.1m(Ⅰ)</t>
    <rPh sb="2" eb="3">
      <t>ラク</t>
    </rPh>
    <phoneticPr fontId="9"/>
  </si>
  <si>
    <t>2箇所の鋼材露出(深さ50mm)(Ⅱb)、部分的に露出した鋼材(表面的な腐食)に防錆剤塗布</t>
    <rPh sb="1" eb="3">
      <t>カショ</t>
    </rPh>
    <rPh sb="4" eb="6">
      <t>コウザイ</t>
    </rPh>
    <phoneticPr fontId="9"/>
  </si>
  <si>
    <t>鋼材露出(深さ50mm)(Ⅱb)、部分的に露出した鋼材(表面的な腐食)に防錆剤塗布、再判定</t>
    <rPh sb="0" eb="2">
      <t>コウザイ</t>
    </rPh>
    <rPh sb="42" eb="45">
      <t>サイハンテイ</t>
    </rPh>
    <phoneticPr fontId="9"/>
  </si>
  <si>
    <t>豆板0.6m×0.1m(Ⅱb)</t>
    <rPh sb="0" eb="2">
      <t>マメイタ</t>
    </rPh>
    <phoneticPr fontId="9"/>
  </si>
  <si>
    <t>目地部の豆板(Ⅱa)、浸透固化材塗布</t>
    <rPh sb="0" eb="3">
      <t>メジブ</t>
    </rPh>
    <rPh sb="4" eb="6">
      <t>マメイタ</t>
    </rPh>
    <rPh sb="11" eb="18">
      <t>シントウコカザイトフ</t>
    </rPh>
    <phoneticPr fontId="9"/>
  </si>
  <si>
    <t>目地部のうき(Ⅱb→Ⅰ)、今回点検時に叩き落とし実施(深さ50mm)</t>
    <rPh sb="0" eb="3">
      <t>メジブ</t>
    </rPh>
    <rPh sb="13" eb="17">
      <t>コンカイテンケン</t>
    </rPh>
    <rPh sb="17" eb="18">
      <t>ジ</t>
    </rPh>
    <rPh sb="19" eb="20">
      <t>タタ</t>
    </rPh>
    <rPh sb="21" eb="22">
      <t>オ</t>
    </rPh>
    <rPh sb="24" eb="26">
      <t>ジッシ</t>
    </rPh>
    <rPh sb="27" eb="28">
      <t>フカ</t>
    </rPh>
    <phoneticPr fontId="9"/>
  </si>
  <si>
    <t>うき0.6m×0.1m(Ⅰ)</t>
    <phoneticPr fontId="9"/>
  </si>
  <si>
    <t>うき0.4m×0.1m(Ⅱa)</t>
    <phoneticPr fontId="9"/>
  </si>
  <si>
    <t>うき0.75m×0.3m(Ⅱa)、はく落防止対策</t>
    <rPh sb="19" eb="24">
      <t>ラクボウシタイサク</t>
    </rPh>
    <phoneticPr fontId="9"/>
  </si>
  <si>
    <t>うき0.2m×0.05m(Ⅱa)</t>
    <phoneticPr fontId="9"/>
  </si>
  <si>
    <t>目地部のうき(Ⅱb)</t>
    <rPh sb="0" eb="2">
      <t>メジ</t>
    </rPh>
    <rPh sb="2" eb="3">
      <t>ブ</t>
    </rPh>
    <phoneticPr fontId="9"/>
  </si>
  <si>
    <t>ひび割れ沿いに複数のうき(Ⅱb)、浸透固化材塗布</t>
    <rPh sb="2" eb="3">
      <t>ワ</t>
    </rPh>
    <rPh sb="4" eb="5">
      <t>ゾ</t>
    </rPh>
    <rPh sb="7" eb="9">
      <t>フクスウ</t>
    </rPh>
    <rPh sb="17" eb="24">
      <t>シントウコカザイトフ</t>
    </rPh>
    <phoneticPr fontId="9"/>
  </si>
  <si>
    <t>目地部のうき(Ⅱb)</t>
    <rPh sb="0" eb="3">
      <t>メジブ</t>
    </rPh>
    <phoneticPr fontId="9"/>
  </si>
  <si>
    <t>ひび割れ0.5m×0.1m(Ⅰ)</t>
    <rPh sb="2" eb="3">
      <t>ワ</t>
    </rPh>
    <phoneticPr fontId="9"/>
  </si>
  <si>
    <t>目地部のうき(Ⅲ→Ⅰ)、今回点検時に叩き落とし実施(深さ50mm)、浸透固化材塗布</t>
    <rPh sb="0" eb="3">
      <t>メジブ</t>
    </rPh>
    <rPh sb="12" eb="16">
      <t>コンカイテンケン</t>
    </rPh>
    <rPh sb="16" eb="17">
      <t>ジ</t>
    </rPh>
    <rPh sb="18" eb="19">
      <t>タタ</t>
    </rPh>
    <rPh sb="20" eb="21">
      <t>オ</t>
    </rPh>
    <rPh sb="23" eb="25">
      <t>ジッシ</t>
    </rPh>
    <rPh sb="26" eb="27">
      <t>フカ</t>
    </rPh>
    <rPh sb="34" eb="41">
      <t>シントウコカザイトフ</t>
    </rPh>
    <phoneticPr fontId="9"/>
  </si>
  <si>
    <t>うき1.1m×0.05m(Ⅱb)</t>
    <phoneticPr fontId="9"/>
  </si>
  <si>
    <t>複数の鋼材露出(Ⅱa)、防錆剤塗布</t>
    <rPh sb="0" eb="2">
      <t>フクスウ</t>
    </rPh>
    <rPh sb="3" eb="5">
      <t>コウザイ</t>
    </rPh>
    <phoneticPr fontId="9"/>
  </si>
  <si>
    <t>0.05m×0.05m他</t>
    <rPh sb="11" eb="12">
      <t>タ</t>
    </rPh>
    <phoneticPr fontId="9"/>
  </si>
  <si>
    <t>はく落0.5m×0.05m(Ⅱb)</t>
    <rPh sb="2" eb="3">
      <t>ラク</t>
    </rPh>
    <phoneticPr fontId="9"/>
  </si>
  <si>
    <t>目地部のはく落(Ⅱb→Ⅰ)、今回点検時に叩き落とし実施(深さ50mm)</t>
    <rPh sb="0" eb="3">
      <t>メジブ</t>
    </rPh>
    <rPh sb="6" eb="7">
      <t>ラク</t>
    </rPh>
    <rPh sb="14" eb="18">
      <t>コンカイテンケン</t>
    </rPh>
    <rPh sb="18" eb="19">
      <t>ジ</t>
    </rPh>
    <rPh sb="20" eb="21">
      <t>タタ</t>
    </rPh>
    <rPh sb="22" eb="23">
      <t>オ</t>
    </rPh>
    <rPh sb="25" eb="27">
      <t>ジッシ</t>
    </rPh>
    <rPh sb="28" eb="29">
      <t>フカ</t>
    </rPh>
    <phoneticPr fontId="9"/>
  </si>
  <si>
    <t>目地部の豆板(Ⅱb)</t>
    <rPh sb="0" eb="3">
      <t>メジブ</t>
    </rPh>
    <rPh sb="4" eb="6">
      <t>マメイタ</t>
    </rPh>
    <phoneticPr fontId="9"/>
  </si>
  <si>
    <t>うき0.15m×0.05m(Ⅱa)</t>
    <phoneticPr fontId="9"/>
  </si>
  <si>
    <t>目地部のうき(Ⅱb)</t>
    <phoneticPr fontId="9"/>
  </si>
  <si>
    <t>2箇所の鋼材露出(Ⅱb)、防錆剤塗布</t>
    <rPh sb="1" eb="3">
      <t>カショ</t>
    </rPh>
    <rPh sb="4" eb="6">
      <t>コウザイ</t>
    </rPh>
    <phoneticPr fontId="9"/>
  </si>
  <si>
    <t>目地部のうき(Ⅲ→Ⅰ)、今回点検時に叩き落とし実施(深さ150mm)、浸透固化材塗布</t>
    <rPh sb="0" eb="3">
      <t>メジブ</t>
    </rPh>
    <rPh sb="12" eb="16">
      <t>コンカイテンケン</t>
    </rPh>
    <rPh sb="16" eb="17">
      <t>ジ</t>
    </rPh>
    <rPh sb="18" eb="19">
      <t>タタ</t>
    </rPh>
    <rPh sb="20" eb="21">
      <t>オ</t>
    </rPh>
    <rPh sb="23" eb="25">
      <t>ジッシ</t>
    </rPh>
    <rPh sb="26" eb="27">
      <t>フカ</t>
    </rPh>
    <rPh sb="35" eb="42">
      <t>シントウコカザイトフ</t>
    </rPh>
    <phoneticPr fontId="9"/>
  </si>
  <si>
    <t>銘板沿いに3箇所のうき(Ⅱb)、浸透固化材塗布</t>
    <rPh sb="0" eb="2">
      <t>メイバン</t>
    </rPh>
    <rPh sb="2" eb="3">
      <t>ゾ</t>
    </rPh>
    <rPh sb="6" eb="8">
      <t>カショ</t>
    </rPh>
    <rPh sb="16" eb="23">
      <t>シントウコカザイトフ</t>
    </rPh>
    <phoneticPr fontId="9"/>
  </si>
  <si>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8"/>
  </si>
  <si>
    <t>フリガナ</t>
    <phoneticPr fontId="38"/>
  </si>
  <si>
    <t>路 線 名</t>
    <rPh sb="0" eb="1">
      <t>ミチ</t>
    </rPh>
    <rPh sb="2" eb="3">
      <t>セン</t>
    </rPh>
    <rPh sb="4" eb="5">
      <t>メイ</t>
    </rPh>
    <phoneticPr fontId="38"/>
  </si>
  <si>
    <t>定期点検年月日</t>
    <rPh sb="4" eb="7">
      <t>ネンガッピ</t>
    </rPh>
    <phoneticPr fontId="38"/>
  </si>
  <si>
    <t>名　称</t>
    <rPh sb="0" eb="1">
      <t>ナ</t>
    </rPh>
    <rPh sb="2" eb="3">
      <t>ショウ</t>
    </rPh>
    <phoneticPr fontId="8"/>
  </si>
  <si>
    <t>管理者名</t>
    <phoneticPr fontId="38"/>
  </si>
  <si>
    <t>覆工スパン番号</t>
    <rPh sb="0" eb="2">
      <t>フッコウ</t>
    </rPh>
    <rPh sb="5" eb="7">
      <t>バンゴウ</t>
    </rPh>
    <phoneticPr fontId="39"/>
  </si>
  <si>
    <t>異常番号</t>
    <rPh sb="0" eb="2">
      <t>イジョウ</t>
    </rPh>
    <rPh sb="2" eb="4">
      <t>バンゴウ</t>
    </rPh>
    <phoneticPr fontId="39"/>
  </si>
  <si>
    <t>対象箇所</t>
    <rPh sb="0" eb="2">
      <t>タイショウ</t>
    </rPh>
    <rPh sb="2" eb="4">
      <t>カショ</t>
    </rPh>
    <phoneticPr fontId="39"/>
  </si>
  <si>
    <t>部位区分</t>
    <rPh sb="0" eb="2">
      <t>ブイ</t>
    </rPh>
    <rPh sb="2" eb="4">
      <t>クブン</t>
    </rPh>
    <phoneticPr fontId="39"/>
  </si>
  <si>
    <t>異常の種類</t>
    <rPh sb="0" eb="2">
      <t>イジョウ</t>
    </rPh>
    <rPh sb="3" eb="5">
      <t>シュルイ</t>
    </rPh>
    <phoneticPr fontId="39"/>
  </si>
  <si>
    <t>異常判定区分</t>
    <rPh sb="0" eb="2">
      <t>イジョウ</t>
    </rPh>
    <rPh sb="2" eb="4">
      <t>ハンテイ</t>
    </rPh>
    <rPh sb="4" eb="6">
      <t>クブン</t>
    </rPh>
    <phoneticPr fontId="39"/>
  </si>
  <si>
    <t>メモ</t>
    <phoneticPr fontId="39"/>
  </si>
  <si>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8"/>
  </si>
  <si>
    <t>※　応急措置を実施した場合は、その実施状況が分かる写真を添付すること。</t>
    <rPh sb="4" eb="6">
      <t>ソチ</t>
    </rPh>
    <phoneticPr fontId="9"/>
  </si>
  <si>
    <t>※　画像データは100kb程度とする。</t>
    <phoneticPr fontId="9"/>
  </si>
  <si>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4"/>
  </si>
  <si>
    <t>トンネル変状展開図</t>
    <rPh sb="4" eb="5">
      <t>ヘン</t>
    </rPh>
    <rPh sb="5" eb="6">
      <t>ジョウ</t>
    </rPh>
    <rPh sb="6" eb="9">
      <t>テンカイズ</t>
    </rPh>
    <phoneticPr fontId="8"/>
  </si>
  <si>
    <t>トンネル全体変状展開図</t>
    <rPh sb="4" eb="6">
      <t>ゼンタイ</t>
    </rPh>
    <rPh sb="6" eb="7">
      <t>ヘン</t>
    </rPh>
    <rPh sb="7" eb="8">
      <t>ジョウ</t>
    </rPh>
    <rPh sb="8" eb="11">
      <t>テンカイズ</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</si>
  <si>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8"/>
  </si>
  <si>
    <t>様式Fリンク用→</t>
    <rPh sb="0" eb="2">
      <t>ヨウシキ</t>
    </rPh>
    <rPh sb="6" eb="7">
      <t>ヨウ</t>
    </rPh>
    <phoneticPr fontId="8"/>
  </si>
  <si>
    <t>覆工ｽﾊﾟﾝ
番号</t>
    <rPh sb="0" eb="2">
      <t>フッコウ</t>
    </rPh>
    <rPh sb="7" eb="9">
      <t>バンゴウ</t>
    </rPh>
    <phoneticPr fontId="8"/>
  </si>
  <si>
    <t>ｽﾊﾟﾝ
長
(m)</t>
    <rPh sb="5" eb="6">
      <t xml:space="preserve">
</t>
    </rPh>
    <phoneticPr fontId="8"/>
  </si>
  <si>
    <t>変状数集計</t>
    <rPh sb="0" eb="2">
      <t>ヘンジョウ</t>
    </rPh>
    <rPh sb="2" eb="3">
      <t>スウ</t>
    </rPh>
    <rPh sb="3" eb="5">
      <t>シュウケイ</t>
    </rPh>
    <phoneticPr fontId="8"/>
  </si>
  <si>
    <t>覆工スパン毎の
健全性の診断</t>
    <rPh sb="0" eb="2">
      <t>フッコウ</t>
    </rPh>
    <rPh sb="5" eb="6">
      <t>ゴト</t>
    </rPh>
    <rPh sb="8" eb="11">
      <t>ケンゼンセイ</t>
    </rPh>
    <rPh sb="12" eb="14">
      <t>シンダン</t>
    </rPh>
    <phoneticPr fontId="8"/>
  </si>
  <si>
    <t>変状規模集計</t>
    <rPh sb="0" eb="2">
      <t>ヘンジョウ</t>
    </rPh>
    <rPh sb="2" eb="4">
      <t>キボ</t>
    </rPh>
    <rPh sb="4" eb="6">
      <t>シュウケイ</t>
    </rPh>
    <phoneticPr fontId="8"/>
  </si>
  <si>
    <t>対策区分毎の変状数</t>
    <rPh sb="0" eb="2">
      <t>タイサク</t>
    </rPh>
    <rPh sb="2" eb="4">
      <t>クブン</t>
    </rPh>
    <rPh sb="4" eb="5">
      <t>ゴト</t>
    </rPh>
    <rPh sb="6" eb="8">
      <t>ヘンジョウ</t>
    </rPh>
    <rPh sb="8" eb="9">
      <t>スウ</t>
    </rPh>
    <phoneticPr fontId="8"/>
  </si>
  <si>
    <t>健全性の判定区分毎の変状数</t>
    <rPh sb="0" eb="3">
      <t>ケンゼンセイ</t>
    </rPh>
    <rPh sb="4" eb="6">
      <t>ハンテイ</t>
    </rPh>
    <rPh sb="6" eb="8">
      <t>クブン</t>
    </rPh>
    <rPh sb="8" eb="9">
      <t>ゴト</t>
    </rPh>
    <rPh sb="10" eb="12">
      <t>ヘンジョウ</t>
    </rPh>
    <rPh sb="12" eb="13">
      <t>スウ</t>
    </rPh>
    <phoneticPr fontId="8"/>
  </si>
  <si>
    <t>覆工スパン長(m)</t>
    <rPh sb="0" eb="2">
      <t>フッコウ</t>
    </rPh>
    <rPh sb="5" eb="6">
      <t>チョウ</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</si>
  <si>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</si>
  <si>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4"/>
  </si>
  <si>
    <t>健全性</t>
    <rPh sb="0" eb="3">
      <t>ケンゼンセイ</t>
    </rPh>
    <phoneticPr fontId="8"/>
  </si>
  <si>
    <t>外力※１</t>
    <rPh sb="0" eb="2">
      <t>ガイリョク</t>
    </rPh>
    <phoneticPr fontId="8"/>
  </si>
  <si>
    <t>Ⅳ</t>
    <phoneticPr fontId="4"/>
  </si>
  <si>
    <t>Ⅲ</t>
    <phoneticPr fontId="4"/>
  </si>
  <si>
    <t>Ⅱa</t>
    <phoneticPr fontId="4"/>
  </si>
  <si>
    <t>Ⅱb</t>
    <phoneticPr fontId="4"/>
  </si>
  <si>
    <t>Ⅱ</t>
    <phoneticPr fontId="4"/>
  </si>
  <si>
    <t>〇</t>
    <phoneticPr fontId="9"/>
  </si>
  <si>
    <t>スパン別変状展開図</t>
    <rPh sb="3" eb="4">
      <t>ベツ</t>
    </rPh>
    <rPh sb="4" eb="5">
      <t>ヘン</t>
    </rPh>
    <rPh sb="5" eb="6">
      <t>ジョウ</t>
    </rPh>
    <rPh sb="6" eb="9">
      <t>テンカイズ</t>
    </rPh>
    <phoneticPr fontId="8"/>
  </si>
  <si>
    <t>【健全性判定集計表】</t>
    <phoneticPr fontId="8"/>
  </si>
  <si>
    <t>スパン番号</t>
    <rPh sb="3" eb="5">
      <t>バンゴウ</t>
    </rPh>
    <phoneticPr fontId="8"/>
  </si>
  <si>
    <t>スパン長</t>
    <rPh sb="3" eb="4">
      <t>ナガ</t>
    </rPh>
    <phoneticPr fontId="8"/>
  </si>
  <si>
    <t>前回定期点検時の健全性</t>
    <rPh sb="0" eb="2">
      <t>ゼンカイ</t>
    </rPh>
    <rPh sb="6" eb="7">
      <t>ジ</t>
    </rPh>
    <rPh sb="8" eb="11">
      <t>ケンゼンセイ</t>
    </rPh>
    <phoneticPr fontId="8"/>
  </si>
  <si>
    <t>応急措置前の判定</t>
    <rPh sb="0" eb="2">
      <t>オウキュウ</t>
    </rPh>
    <rPh sb="2" eb="4">
      <t>ソチ</t>
    </rPh>
    <rPh sb="4" eb="5">
      <t>マエ</t>
    </rPh>
    <rPh sb="6" eb="8">
      <t>ハンテイ</t>
    </rPh>
    <phoneticPr fontId="8"/>
  </si>
  <si>
    <t>対策区分毎の
変状の有無</t>
    <rPh sb="0" eb="2">
      <t>タイサク</t>
    </rPh>
    <rPh sb="2" eb="4">
      <t>クブン</t>
    </rPh>
    <rPh sb="4" eb="5">
      <t>ゴト</t>
    </rPh>
    <rPh sb="7" eb="9">
      <t>ヘンジョウ</t>
    </rPh>
    <rPh sb="10" eb="12">
      <t>ウム</t>
    </rPh>
    <phoneticPr fontId="8"/>
  </si>
  <si>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8"/>
  </si>
  <si>
    <r>
      <t>備考</t>
    </r>
    <r>
      <rPr>
        <vertAlign val="superscript"/>
        <sz val="9"/>
        <rFont val="HGSｺﾞｼｯｸM"/>
        <family val="3"/>
        <charset val="128"/>
      </rPr>
      <t>注2</t>
    </r>
    <rPh sb="0" eb="2">
      <t>ビコウ</t>
    </rPh>
    <rPh sb="2" eb="3">
      <t>チュウ</t>
    </rPh>
    <phoneticPr fontId="8"/>
  </si>
  <si>
    <t>変状番号</t>
    <rPh sb="0" eb="2">
      <t>ヘンジョウ</t>
    </rPh>
    <rPh sb="2" eb="4">
      <t>バンゴウ</t>
    </rPh>
    <phoneticPr fontId="8"/>
  </si>
  <si>
    <t>変状区分</t>
    <rPh sb="0" eb="2">
      <t>ヘンジョウ</t>
    </rPh>
    <rPh sb="2" eb="4">
      <t>クブン</t>
    </rPh>
    <phoneticPr fontId="8"/>
  </si>
  <si>
    <r>
      <t>外力</t>
    </r>
    <r>
      <rPr>
        <vertAlign val="superscript"/>
        <sz val="9"/>
        <rFont val="HGSｺﾞｼｯｸM"/>
        <family val="3"/>
        <charset val="128"/>
      </rPr>
      <t>注1</t>
    </r>
    <rPh sb="0" eb="2">
      <t>ガイリョク</t>
    </rPh>
    <rPh sb="2" eb="3">
      <t>チュウ</t>
    </rPh>
    <phoneticPr fontId="8"/>
  </si>
  <si>
    <r>
      <t>材質劣化</t>
    </r>
    <r>
      <rPr>
        <vertAlign val="superscript"/>
        <sz val="9"/>
        <rFont val="HGSｺﾞｼｯｸM"/>
        <family val="3"/>
        <charset val="128"/>
      </rPr>
      <t>注1</t>
    </r>
    <rPh sb="0" eb="2">
      <t>ザイシツ</t>
    </rPh>
    <rPh sb="2" eb="4">
      <t>レッカ</t>
    </rPh>
    <rPh sb="4" eb="5">
      <t>チュウ</t>
    </rPh>
    <phoneticPr fontId="8"/>
  </si>
  <si>
    <r>
      <t>漏水</t>
    </r>
    <r>
      <rPr>
        <vertAlign val="superscript"/>
        <sz val="9"/>
        <rFont val="HGSｺﾞｼｯｸM"/>
        <family val="3"/>
        <charset val="128"/>
      </rPr>
      <t>注1</t>
    </r>
    <rPh sb="0" eb="2">
      <t>ロウスイ</t>
    </rPh>
    <rPh sb="2" eb="3">
      <t>チュウ</t>
    </rPh>
    <phoneticPr fontId="8"/>
  </si>
  <si>
    <t>Ⅱa</t>
    <phoneticPr fontId="8"/>
  </si>
  <si>
    <t>Ⅱb</t>
    <phoneticPr fontId="8"/>
  </si>
  <si>
    <t>面壁・妻壁等</t>
  </si>
  <si>
    <t>材質劣化</t>
  </si>
  <si>
    <t>うき・はく離</t>
  </si>
  <si>
    <t>集計
・
判定
・
診断</t>
    <rPh sb="0" eb="2">
      <t>シュウケイ</t>
    </rPh>
    <rPh sb="5" eb="7">
      <t>ハンテイ</t>
    </rPh>
    <rPh sb="10" eb="12">
      <t>シンダン</t>
    </rPh>
    <phoneticPr fontId="8"/>
  </si>
  <si>
    <t>変状の発生規模合計(㎡)</t>
    <rPh sb="0" eb="2">
      <t>ヘンジョウ</t>
    </rPh>
    <rPh sb="3" eb="5">
      <t>ハッセイ</t>
    </rPh>
    <rPh sb="5" eb="7">
      <t>キボ</t>
    </rPh>
    <rPh sb="7" eb="9">
      <t>ゴウケイ</t>
    </rPh>
    <phoneticPr fontId="8"/>
  </si>
  <si>
    <t>－</t>
    <phoneticPr fontId="8"/>
  </si>
  <si>
    <t>計</t>
    <rPh sb="0" eb="1">
      <t>ケイ</t>
    </rPh>
    <phoneticPr fontId="8"/>
  </si>
  <si>
    <t>対策区分の
判定結果</t>
    <rPh sb="0" eb="2">
      <t>タイサク</t>
    </rPh>
    <rPh sb="2" eb="4">
      <t>クブン</t>
    </rPh>
    <rPh sb="6" eb="8">
      <t>ハンテイ</t>
    </rPh>
    <rPh sb="8" eb="10">
      <t>ケッカ</t>
    </rPh>
    <phoneticPr fontId="8"/>
  </si>
  <si>
    <t>判定区分毎の変状数</t>
    <rPh sb="0" eb="2">
      <t>ハンテイ</t>
    </rPh>
    <rPh sb="2" eb="4">
      <t>クブン</t>
    </rPh>
    <rPh sb="4" eb="5">
      <t>ゴト</t>
    </rPh>
    <rPh sb="6" eb="8">
      <t>ヘンジョウ</t>
    </rPh>
    <rPh sb="8" eb="9">
      <t>スウ</t>
    </rPh>
    <phoneticPr fontId="8"/>
  </si>
  <si>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8"/>
  </si>
  <si>
    <t>健全性の
診断結果</t>
    <rPh sb="0" eb="3">
      <t>ケンゼンセイ</t>
    </rPh>
    <rPh sb="5" eb="7">
      <t>シンダン</t>
    </rPh>
    <rPh sb="7" eb="9">
      <t>ケッカ</t>
    </rPh>
    <phoneticPr fontId="8"/>
  </si>
  <si>
    <t>判定区分</t>
    <rPh sb="0" eb="2">
      <t>ハンテイ</t>
    </rPh>
    <rPh sb="2" eb="4">
      <t>クブン</t>
    </rPh>
    <phoneticPr fontId="8"/>
  </si>
  <si>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8"/>
  </si>
  <si>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8"/>
  </si>
  <si>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8"/>
  </si>
  <si>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8"/>
  </si>
  <si>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8"/>
  </si>
  <si>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8"/>
  </si>
  <si>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8"/>
  </si>
  <si>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8"/>
  </si>
  <si>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8"/>
  </si>
  <si>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8"/>
  </si>
  <si>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8"/>
  </si>
  <si>
    <t>※4：本様式は覆工スパン毎に作成すること。</t>
    <rPh sb="3" eb="4">
      <t>ホン</t>
    </rPh>
    <rPh sb="4" eb="6">
      <t>ヨウシキ</t>
    </rPh>
    <rPh sb="7" eb="9">
      <t>フッコウ</t>
    </rPh>
    <rPh sb="12" eb="13">
      <t>ゴト</t>
    </rPh>
    <rPh sb="14" eb="16">
      <t>サクセイ</t>
    </rPh>
    <phoneticPr fontId="8"/>
  </si>
  <si>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8"/>
  </si>
  <si>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</si>
  <si>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8"/>
  </si>
  <si>
    <t>横断目地（天端）</t>
  </si>
  <si>
    <t>鋼材腐食</t>
  </si>
  <si>
    <t>再判定</t>
  </si>
  <si>
    <t>横断目地（右側）</t>
  </si>
  <si>
    <t>アーチ（右側）</t>
  </si>
  <si>
    <t>アーチ（天端）</t>
  </si>
  <si>
    <t>アーチ（左側）</t>
  </si>
  <si>
    <t>ひび割れ</t>
  </si>
  <si>
    <t>ひび割れの発生範囲は長さ×1.0mで算出</t>
  </si>
  <si>
    <t>今回点検時叩き落し実施</t>
  </si>
  <si>
    <t>その他</t>
  </si>
  <si>
    <t>側壁（左側）</t>
  </si>
  <si>
    <t>外力</t>
  </si>
  <si>
    <t>〇</t>
  </si>
  <si>
    <t>幅0.2mm、縦断方向</t>
    <phoneticPr fontId="9"/>
  </si>
  <si>
    <t>側壁（右側）</t>
  </si>
  <si>
    <t>幅0.15mm～0.3mm、縦横断方向</t>
    <phoneticPr fontId="9"/>
  </si>
  <si>
    <t>幅0.1mm～0.3mm、縦横断方向</t>
    <phoneticPr fontId="9"/>
  </si>
  <si>
    <t>幅0.15mm～0.2mm、縦横断方向</t>
    <phoneticPr fontId="9"/>
  </si>
  <si>
    <t>幅0.2mm～0.4mm、縦断方向</t>
    <phoneticPr fontId="9"/>
  </si>
  <si>
    <t>幅0.15mm、縦横断方向</t>
    <phoneticPr fontId="9"/>
  </si>
  <si>
    <t>幅0.2mm～0.3mm、縦断方向</t>
    <phoneticPr fontId="9"/>
  </si>
  <si>
    <t>幅0.2mm～0.3mm、縦横断方向</t>
    <phoneticPr fontId="9"/>
  </si>
  <si>
    <t>幅0.1mm、縦断方向</t>
    <phoneticPr fontId="9"/>
  </si>
  <si>
    <t>幅0.2mm～0.5mm、縦横断方向</t>
    <phoneticPr fontId="9"/>
  </si>
  <si>
    <t>幅0.1mm～0.2mm、縦横断方向</t>
    <phoneticPr fontId="9"/>
  </si>
  <si>
    <t>幅0.1mm、縦横断方向</t>
    <phoneticPr fontId="9"/>
  </si>
  <si>
    <t>幅0.3mm～0.4mm、縦横断方向</t>
    <phoneticPr fontId="9"/>
  </si>
  <si>
    <t>対策済み</t>
  </si>
  <si>
    <t>幅0.2mm～0.4mm、縦横断方向</t>
    <phoneticPr fontId="9"/>
  </si>
  <si>
    <t>幅0.2mm、縦横断方向</t>
    <phoneticPr fontId="9"/>
  </si>
  <si>
    <t>幅0.2mm～0.5mm、縦断方向</t>
    <phoneticPr fontId="9"/>
  </si>
  <si>
    <t>幅0.1mm～0.4mm、縦横断方向</t>
    <phoneticPr fontId="9"/>
  </si>
  <si>
    <t>幅0.3mm～0.4mm、縦断方向</t>
    <phoneticPr fontId="9"/>
  </si>
  <si>
    <t>幅0.2mm～0.7mm、縦横断方向</t>
    <phoneticPr fontId="9"/>
  </si>
  <si>
    <t>幅0.2mm未満、縦断方向</t>
    <rPh sb="6" eb="8">
      <t>ミマン</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</si>
  <si>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4"/>
  </si>
  <si>
    <t>路 線 名</t>
    <rPh sb="0" eb="1">
      <t>ミチ</t>
    </rPh>
    <rPh sb="2" eb="3">
      <t>セン</t>
    </rPh>
    <rPh sb="4" eb="5">
      <t>メイ</t>
    </rPh>
    <phoneticPr fontId="4"/>
  </si>
  <si>
    <t>定期点検業者</t>
    <rPh sb="0" eb="2">
      <t>テイキ</t>
    </rPh>
    <rPh sb="2" eb="4">
      <t>テンケン</t>
    </rPh>
    <rPh sb="4" eb="6">
      <t>ギョウシャ</t>
    </rPh>
    <phoneticPr fontId="4"/>
  </si>
  <si>
    <t>名　称</t>
    <rPh sb="0" eb="1">
      <t>ナ</t>
    </rPh>
    <rPh sb="2" eb="3">
      <t>ショウ</t>
    </rPh>
    <phoneticPr fontId="4"/>
  </si>
  <si>
    <t>管理者名</t>
    <rPh sb="0" eb="3">
      <t>カンリシャ</t>
    </rPh>
    <rPh sb="3" eb="4">
      <t>メイ</t>
    </rPh>
    <phoneticPr fontId="4"/>
  </si>
  <si>
    <t>覆工スパン
番号</t>
    <rPh sb="0" eb="2">
      <t>フッコウ</t>
    </rPh>
    <rPh sb="6" eb="8">
      <t>バンゴウ</t>
    </rPh>
    <phoneticPr fontId="4"/>
  </si>
  <si>
    <t>対象箇所</t>
    <rPh sb="0" eb="2">
      <t>タイショウ</t>
    </rPh>
    <rPh sb="2" eb="4">
      <t>カショ</t>
    </rPh>
    <phoneticPr fontId="4"/>
  </si>
  <si>
    <t>不可能な理由</t>
    <rPh sb="0" eb="3">
      <t>フカノウ</t>
    </rPh>
    <rPh sb="4" eb="6">
      <t>リユウ</t>
    </rPh>
    <phoneticPr fontId="4"/>
  </si>
  <si>
    <t>対応策</t>
    <rPh sb="0" eb="3">
      <t>タイオウサク</t>
    </rPh>
    <phoneticPr fontId="4"/>
  </si>
  <si>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4"/>
  </si>
  <si>
    <t>※　数が多い場合は、適時、表の行を増やすこと。</t>
    <phoneticPr fontId="9"/>
  </si>
  <si>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9"/>
  </si>
  <si>
    <t>フリガナ</t>
    <phoneticPr fontId="39"/>
  </si>
  <si>
    <t>路線名</t>
    <rPh sb="0" eb="2">
      <t>ロセン</t>
    </rPh>
    <rPh sb="2" eb="3">
      <t>メイ</t>
    </rPh>
    <phoneticPr fontId="39"/>
  </si>
  <si>
    <t>定期点検業者</t>
    <rPh sb="0" eb="2">
      <t>テイキ</t>
    </rPh>
    <rPh sb="2" eb="4">
      <t>テンケン</t>
    </rPh>
    <rPh sb="4" eb="6">
      <t>ギョウシャ</t>
    </rPh>
    <phoneticPr fontId="39"/>
  </si>
  <si>
    <t>定期点検年月日</t>
    <rPh sb="0" eb="2">
      <t>テイキ</t>
    </rPh>
    <rPh sb="2" eb="4">
      <t>テンケン</t>
    </rPh>
    <rPh sb="4" eb="7">
      <t>ネンガッピ</t>
    </rPh>
    <phoneticPr fontId="39"/>
  </si>
  <si>
    <t xml:space="preserve"> </t>
    <phoneticPr fontId="39"/>
  </si>
  <si>
    <t>名  称</t>
    <rPh sb="0" eb="1">
      <t>ナ</t>
    </rPh>
    <rPh sb="3" eb="4">
      <t>ショウ</t>
    </rPh>
    <phoneticPr fontId="39"/>
  </si>
  <si>
    <t>管理者名</t>
    <rPh sb="0" eb="3">
      <t>カンリシャ</t>
    </rPh>
    <rPh sb="3" eb="4">
      <t>メイ</t>
    </rPh>
    <phoneticPr fontId="39"/>
  </si>
  <si>
    <t>定期点検者名</t>
    <rPh sb="0" eb="2">
      <t>テイキ</t>
    </rPh>
    <rPh sb="2" eb="4">
      <t>テンケン</t>
    </rPh>
    <rPh sb="4" eb="5">
      <t>シャ</t>
    </rPh>
    <rPh sb="5" eb="6">
      <t>メイ</t>
    </rPh>
    <phoneticPr fontId="39"/>
  </si>
  <si>
    <t>トンネル毎の
健全性</t>
    <rPh sb="4" eb="5">
      <t>ゴト</t>
    </rPh>
    <rPh sb="7" eb="10">
      <t>ケンゼンセイ</t>
    </rPh>
    <phoneticPr fontId="39"/>
  </si>
  <si>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9"/>
  </si>
  <si>
    <t>覆工ｽﾊﾟﾝ番号</t>
    <rPh sb="0" eb="2">
      <t>フッコウ</t>
    </rPh>
    <rPh sb="6" eb="8">
      <t>バンゴウ</t>
    </rPh>
    <phoneticPr fontId="39"/>
  </si>
  <si>
    <t>ｽﾊﾟﾝ長（ｍ）</t>
    <phoneticPr fontId="39"/>
  </si>
  <si>
    <t>変    状    数</t>
    <rPh sb="0" eb="1">
      <t>ヘン</t>
    </rPh>
    <rPh sb="5" eb="6">
      <t>ジョウ</t>
    </rPh>
    <rPh sb="10" eb="11">
      <t>スウ</t>
    </rPh>
    <phoneticPr fontId="39"/>
  </si>
  <si>
    <t>覆工スパン毎の
健全性の診断</t>
    <rPh sb="0" eb="2">
      <t>フッコウ</t>
    </rPh>
    <rPh sb="5" eb="6">
      <t>ゴト</t>
    </rPh>
    <rPh sb="8" eb="10">
      <t>ケンゼン</t>
    </rPh>
    <rPh sb="10" eb="11">
      <t>セイ</t>
    </rPh>
    <rPh sb="12" eb="14">
      <t>シンダン</t>
    </rPh>
    <phoneticPr fontId="39"/>
  </si>
  <si>
    <t>変    状    規    模</t>
    <rPh sb="0" eb="1">
      <t>ヘン</t>
    </rPh>
    <rPh sb="5" eb="6">
      <t>ジョウ</t>
    </rPh>
    <rPh sb="10" eb="11">
      <t>キ</t>
    </rPh>
    <rPh sb="15" eb="16">
      <t>ボ</t>
    </rPh>
    <phoneticPr fontId="39"/>
  </si>
  <si>
    <t>判定区分変換</t>
    <rPh sb="0" eb="2">
      <t>ハンテイ</t>
    </rPh>
    <rPh sb="2" eb="4">
      <t>クブン</t>
    </rPh>
    <rPh sb="4" eb="6">
      <t>ヘンカン</t>
    </rPh>
    <phoneticPr fontId="8"/>
  </si>
  <si>
    <t>対策区分の判定</t>
    <rPh sb="0" eb="2">
      <t>タイサク</t>
    </rPh>
    <rPh sb="2" eb="4">
      <t>クブン</t>
    </rPh>
    <rPh sb="5" eb="7">
      <t>ハンテイ</t>
    </rPh>
    <phoneticPr fontId="39"/>
  </si>
  <si>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9"/>
  </si>
  <si>
    <t>覆工スパン長（ｍ）</t>
    <rPh sb="0" eb="2">
      <t>フッコウ</t>
    </rPh>
    <rPh sb="5" eb="6">
      <t>ナガ</t>
    </rPh>
    <phoneticPr fontId="39"/>
  </si>
  <si>
    <t>変状の発生範囲の規模（㎡）</t>
    <rPh sb="0" eb="2">
      <t>ヘンジョウ</t>
    </rPh>
    <rPh sb="3" eb="5">
      <t>ハッセイ</t>
    </rPh>
    <rPh sb="5" eb="7">
      <t>ハンイ</t>
    </rPh>
    <rPh sb="8" eb="10">
      <t>キボ</t>
    </rPh>
    <phoneticPr fontId="39"/>
  </si>
  <si>
    <t xml:space="preserve">外力 </t>
    <rPh sb="0" eb="2">
      <t>ガイリョク</t>
    </rPh>
    <phoneticPr fontId="39"/>
  </si>
  <si>
    <t>材質劣化</t>
    <rPh sb="0" eb="2">
      <t>ザイシツ</t>
    </rPh>
    <rPh sb="2" eb="4">
      <t>レッカ</t>
    </rPh>
    <phoneticPr fontId="39"/>
  </si>
  <si>
    <t>漏水</t>
    <rPh sb="0" eb="2">
      <t>ロウスイ</t>
    </rPh>
    <phoneticPr fontId="39"/>
  </si>
  <si>
    <t>外力</t>
    <rPh sb="0" eb="2">
      <t>ガイリョク</t>
    </rPh>
    <phoneticPr fontId="39"/>
  </si>
  <si>
    <t>健全性</t>
    <rPh sb="0" eb="2">
      <t>ケンゼン</t>
    </rPh>
    <rPh sb="2" eb="3">
      <t>セイ</t>
    </rPh>
    <phoneticPr fontId="39"/>
  </si>
  <si>
    <r>
      <t xml:space="preserve">外力 </t>
    </r>
    <r>
      <rPr>
        <vertAlign val="superscript"/>
        <sz val="9"/>
        <rFont val="HGSｺﾞｼｯｸM"/>
        <family val="3"/>
        <charset val="128"/>
      </rPr>
      <t>注2</t>
    </r>
    <rPh sb="0" eb="2">
      <t>ガイリョク</t>
    </rPh>
    <rPh sb="3" eb="4">
      <t>チュウ</t>
    </rPh>
    <phoneticPr fontId="39"/>
  </si>
  <si>
    <t>Ⅳ</t>
    <phoneticPr fontId="39"/>
  </si>
  <si>
    <t>Ⅲ</t>
    <phoneticPr fontId="39"/>
  </si>
  <si>
    <t>Ⅱa</t>
    <phoneticPr fontId="39"/>
  </si>
  <si>
    <t>Ⅱb</t>
    <phoneticPr fontId="39"/>
  </si>
  <si>
    <t>Ⅱ</t>
    <phoneticPr fontId="39"/>
  </si>
  <si>
    <t>ｃ</t>
    <phoneticPr fontId="9"/>
  </si>
  <si>
    <t>計</t>
    <rPh sb="0" eb="1">
      <t>ケイ</t>
    </rPh>
    <phoneticPr fontId="39"/>
  </si>
  <si>
    <t>←最大値</t>
    <rPh sb="1" eb="4">
      <t>サイダイチ</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</si>
  <si>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9"/>
  </si>
  <si>
    <t>　　　材質劣化、漏水はそれぞれの判定区分に変状数を記入すること。</t>
    <phoneticPr fontId="39"/>
  </si>
  <si>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9"/>
  </si>
  <si>
    <t>※１：本シートは様式D‐3の集計結果を掲載すること。</t>
    <rPh sb="3" eb="4">
      <t>ホン</t>
    </rPh>
    <rPh sb="8" eb="10">
      <t>ヨウシキ</t>
    </rPh>
    <rPh sb="14" eb="16">
      <t>シュウケイ</t>
    </rPh>
    <rPh sb="16" eb="18">
      <t>ケッカ</t>
    </rPh>
    <rPh sb="19" eb="21">
      <t>ケイサイ</t>
    </rPh>
    <phoneticPr fontId="39"/>
  </si>
  <si>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9"/>
  </si>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</sst>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quot;°&quot;##&quot;′&quot;##.0&quot;″&quot;"/>
    <numFmt numFmtId="188" formatCode="0&quot; 箇所&quot;"/>
    <numFmt numFmtId="189" formatCode="0&quot; スパン&quot;"/>
    <numFmt numFmtId="190" formatCode="0&quot;年&quot;00&quot;月&quot;"/>
    <numFmt numFmtId="191" formatCode="0.0"/>
    <numFmt numFmtId="192" formatCode="&quot;S&quot;000"/>
    <numFmt numFmtId="193" formatCode="0.0&quot;m&quot;"/>
    <numFmt numFmtId="194" formatCode="0_ "/>
    <numFmt numFmtId="195" formatCode="0.00_ "/>
    <numFmt numFmtId="196" formatCode="0.00_);[Red]\(0.00\)"/>
  </numFmts>
  <fonts count="5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sz val="10"/>
      <name val="HGSｺﾞｼｯｸM"/>
      <family val="1"/>
      <charset val="128"/>
    </font>
    <font>
      <u/>
      <sz val="10"/>
      <name val="HGSｺﾞｼｯｸM"/>
      <family val="3"/>
      <charset val="128"/>
    </font>
    <font>
      <u/>
      <sz val="11"/>
      <name val="HGSｺﾞｼｯｸM"/>
      <family val="3"/>
      <charset val="128"/>
    </font>
    <font>
      <sz val="11"/>
      <name val="HGSｺﾞｼｯｸM"/>
      <family val="3"/>
      <charset val="128"/>
    </font>
    <font>
      <b/>
      <sz val="24"/>
      <name val="HGSｺﾞｼｯｸM"/>
      <family val="3"/>
      <charset val="128"/>
    </font>
    <font>
      <b/>
      <sz val="10"/>
      <name val="HGSｺﾞｼｯｸM"/>
      <family val="3"/>
      <charset val="128"/>
    </font>
    <font>
      <sz val="11"/>
      <name val="ＭＳ Ｐゴシック"/>
      <family val="3"/>
      <charset val="128"/>
      <scheme val="minor"/>
    </font>
    <font>
      <sz val="8"/>
      <name val="HGSｺﾞｼｯｸM"/>
      <family val="3"/>
      <charset val="128"/>
    </font>
    <font>
      <sz val="7"/>
      <name val="HGSｺﾞｼｯｸM"/>
      <family val="3"/>
      <charset val="128"/>
    </font>
    <font>
      <sz val="10"/>
      <color theme="1"/>
      <name val="HGSｺﾞｼｯｸM"/>
      <family val="3"/>
      <charset val="128"/>
    </font>
    <font>
      <sz val="9.5"/>
      <name val="HGSｺﾞｼｯｸM"/>
      <family val="3"/>
      <charset val="128"/>
    </font>
    <font>
      <sz val="11"/>
      <color theme="1"/>
      <name val="HGSｺﾞｼｯｸM"/>
      <family val="3"/>
      <charset val="128"/>
    </font>
    <font>
      <sz val="10"/>
      <color rgb="FFFF0000"/>
      <name val="HGSｺﾞｼｯｸM"/>
      <family val="3"/>
      <charset val="128"/>
    </font>
    <font>
      <sz val="6"/>
      <name val="ＭＳ ゴシック"/>
      <family val="2"/>
      <charset val="128"/>
    </font>
    <font>
      <sz val="6"/>
      <name val="ＭＳ Ｐゴシック"/>
      <family val="2"/>
      <charset val="128"/>
      <scheme val="minor"/>
    </font>
    <font>
      <sz val="9"/>
      <color theme="1"/>
      <name val="HGSｺﾞｼｯｸM"/>
      <family val="3"/>
      <charset val="128"/>
    </font>
    <font>
      <sz val="14"/>
      <name val="HGPｺﾞｼｯｸM"/>
      <family val="3"/>
      <charset val="128"/>
    </font>
    <font>
      <sz val="10"/>
      <color rgb="FFFF0000"/>
      <name val="ＭＳ ゴシック"/>
      <family val="3"/>
      <charset val="128"/>
    </font>
    <font>
      <vertAlign val="superscript"/>
      <sz val="9"/>
      <name val="HGSｺﾞｼｯｸM"/>
      <family val="3"/>
      <charset val="128"/>
    </font>
    <font>
      <sz val="9"/>
      <name val="ＭＳ Ｐゴシック"/>
      <family val="3"/>
      <charset val="128"/>
      <scheme val="minor"/>
    </font>
    <font>
      <sz val="12"/>
      <color theme="1"/>
      <name val="HGSｺﾞｼｯｸM"/>
      <family val="3"/>
      <charset val="128"/>
    </font>
    <font>
      <sz val="9"/>
      <color theme="1"/>
      <name val="ＭＳ Ｐゴシック"/>
      <family val="3"/>
      <charset val="128"/>
    </font>
    <font>
      <sz val="8"/>
      <color theme="1"/>
      <name val="ＭＳ Ｐゴシック"/>
      <family val="3"/>
      <charset val="128"/>
      <scheme val="minor"/>
    </font>
    <font>
      <sz val="8"/>
      <color theme="1"/>
      <name val="HGSｺﾞｼｯｸM"/>
      <family val="3"/>
      <charset val="128"/>
    </font>
    <font>
      <sz val="10"/>
      <color theme="1"/>
      <name val="ＭＳ Ｐゴシック"/>
      <family val="2"/>
      <charset val="128"/>
      <scheme val="minor"/>
    </font>
    <font>
      <sz val="14"/>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4">
    <xf numFmtId="0" fontId="0" fillId="0" borderId="0">
      <alignment vertical="center"/>
    </xf>
    <xf numFmtId="0" fontId="12" fillId="0" borderId="0">
      <alignment vertical="center"/>
    </xf>
    <xf numFmtId="0" fontId="13" fillId="0" borderId="0"/>
    <xf numFmtId="38" fontId="13" fillId="0" borderId="0" applyFont="0" applyFill="0" applyBorder="0" applyAlignment="0" applyProtection="0">
      <alignment vertical="center"/>
    </xf>
    <xf numFmtId="0" fontId="16" fillId="0" borderId="0">
      <alignment vertical="center"/>
    </xf>
    <xf numFmtId="0" fontId="3" fillId="0" borderId="0">
      <alignment vertical="center"/>
    </xf>
    <xf numFmtId="38" fontId="3" fillId="0" borderId="0" applyFont="0" applyFill="0" applyBorder="0" applyAlignment="0" applyProtection="0">
      <alignment vertical="center"/>
    </xf>
    <xf numFmtId="0" fontId="13"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912">
    <xf numFmtId="0" fontId="0" fillId="0" borderId="0" xfId="0">
      <alignment vertical="center"/>
    </xf>
    <xf numFmtId="0" fontId="10" fillId="0" borderId="0" xfId="2" applyFont="1" applyAlignment="1" applyProtection="1">
      <alignment vertical="center"/>
      <protection locked="0"/>
    </xf>
    <xf numFmtId="0" fontId="10" fillId="0" borderId="0" xfId="2" applyFont="1" applyProtection="1">
      <protection locked="0"/>
    </xf>
    <xf numFmtId="0" fontId="10" fillId="0" borderId="0" xfId="2" applyFont="1" applyAlignment="1">
      <alignment vertical="center"/>
    </xf>
    <xf numFmtId="0" fontId="5" fillId="0" borderId="0" xfId="2" applyFont="1" applyAlignment="1" applyProtection="1">
      <alignment vertical="center"/>
      <protection locked="0"/>
    </xf>
    <xf numFmtId="0" fontId="10" fillId="0" borderId="0" xfId="2" applyFont="1" applyAlignment="1">
      <alignment horizontal="center" vertical="center"/>
    </xf>
    <xf numFmtId="0" fontId="11" fillId="0" borderId="0" xfId="2" applyFont="1" applyAlignment="1">
      <alignment vertical="center"/>
    </xf>
    <xf numFmtId="0" fontId="10" fillId="0" borderId="0" xfId="2" applyFont="1" applyAlignment="1" applyProtection="1">
      <alignment horizontal="center" vertical="center"/>
      <protection locked="0"/>
    </xf>
    <xf numFmtId="0" fontId="18" fillId="0" borderId="0" xfId="2" applyFont="1" applyAlignment="1" applyProtection="1">
      <alignment vertical="center"/>
      <protection locked="0"/>
    </xf>
    <xf numFmtId="0" fontId="18" fillId="0" borderId="0" xfId="2" applyFont="1" applyAlignment="1" applyProtection="1">
      <alignment vertical="center" shrinkToFit="1"/>
      <protection locked="0"/>
    </xf>
    <xf numFmtId="0" fontId="18" fillId="0" borderId="0" xfId="2" applyFont="1" applyAlignment="1">
      <alignment vertical="center" shrinkToFit="1"/>
    </xf>
    <xf numFmtId="0" fontId="18" fillId="0" borderId="0" xfId="2" applyFont="1" applyAlignment="1">
      <alignment vertical="center" textRotation="255" shrinkToFit="1"/>
    </xf>
    <xf numFmtId="0" fontId="18" fillId="0" borderId="0" xfId="2" applyFont="1" applyAlignment="1" applyProtection="1">
      <alignment horizontal="center" vertical="center" shrinkToFit="1"/>
      <protection locked="0"/>
    </xf>
    <xf numFmtId="0" fontId="14" fillId="2" borderId="13" xfId="7" applyFont="1" applyFill="1" applyBorder="1" applyAlignment="1">
      <alignment horizontal="center" vertical="center"/>
    </xf>
    <xf numFmtId="0" fontId="14" fillId="2" borderId="14" xfId="7" quotePrefix="1" applyFont="1" applyFill="1" applyBorder="1" applyAlignment="1">
      <alignment horizontal="center" vertical="center" shrinkToFit="1"/>
    </xf>
    <xf numFmtId="58" fontId="14" fillId="2" borderId="14" xfId="7" quotePrefix="1" applyNumberFormat="1" applyFont="1" applyFill="1" applyBorder="1" applyAlignment="1">
      <alignment horizontal="center" vertical="center" shrinkToFit="1"/>
    </xf>
    <xf numFmtId="0" fontId="10" fillId="0" borderId="7" xfId="2" applyFont="1" applyBorder="1" applyAlignment="1">
      <alignment vertical="center"/>
    </xf>
    <xf numFmtId="0" fontId="11" fillId="0" borderId="0" xfId="2" applyFont="1" applyProtection="1">
      <protection locked="0"/>
    </xf>
    <xf numFmtId="0" fontId="17" fillId="0" borderId="0" xfId="0" applyFont="1">
      <alignment vertical="center"/>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2" borderId="1" xfId="2" applyFont="1" applyFill="1" applyBorder="1" applyAlignment="1">
      <alignment horizontal="center" vertical="center" shrinkToFit="1"/>
    </xf>
    <xf numFmtId="0" fontId="10" fillId="2" borderId="1" xfId="2" applyFont="1" applyFill="1" applyBorder="1" applyAlignment="1" applyProtection="1">
      <alignment horizontal="center" vertical="center"/>
      <protection locked="0"/>
    </xf>
    <xf numFmtId="0" fontId="10" fillId="0" borderId="3" xfId="2" applyFont="1" applyBorder="1" applyAlignment="1">
      <alignment horizontal="center" vertical="center" shrinkToFit="1"/>
    </xf>
    <xf numFmtId="0" fontId="10" fillId="2" borderId="2" xfId="2" applyFont="1" applyFill="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0" fontId="10" fillId="0" borderId="8" xfId="2" applyFont="1" applyBorder="1" applyAlignment="1">
      <alignment horizontal="center" vertical="center" shrinkToFit="1"/>
    </xf>
    <xf numFmtId="0" fontId="10" fillId="0" borderId="3" xfId="2" applyFont="1" applyBorder="1" applyAlignment="1">
      <alignment horizontal="center" vertical="center"/>
    </xf>
    <xf numFmtId="0" fontId="10" fillId="0" borderId="8" xfId="2" applyFont="1" applyBorder="1" applyAlignment="1">
      <alignment horizontal="center" vertical="center"/>
    </xf>
    <xf numFmtId="0" fontId="5" fillId="2" borderId="13" xfId="7" applyFont="1" applyFill="1" applyBorder="1" applyAlignment="1">
      <alignment horizontal="center" vertical="center"/>
    </xf>
    <xf numFmtId="0" fontId="10" fillId="2" borderId="1" xfId="2" applyFont="1" applyFill="1" applyBorder="1" applyAlignment="1">
      <alignment horizontal="center" vertical="center"/>
    </xf>
    <xf numFmtId="0" fontId="10" fillId="2" borderId="13" xfId="2" applyFont="1" applyFill="1" applyBorder="1" applyAlignment="1">
      <alignment horizontal="center" vertical="center"/>
    </xf>
    <xf numFmtId="0" fontId="10" fillId="2" borderId="14" xfId="2" applyFont="1" applyFill="1" applyBorder="1" applyAlignment="1">
      <alignment horizontal="center" vertical="center"/>
    </xf>
    <xf numFmtId="0" fontId="10" fillId="2" borderId="14" xfId="2" applyFont="1" applyFill="1" applyBorder="1" applyAlignment="1">
      <alignment vertical="center"/>
    </xf>
    <xf numFmtId="0" fontId="10" fillId="0" borderId="7" xfId="2" applyFont="1" applyBorder="1" applyAlignment="1">
      <alignment horizontal="center" vertical="center"/>
    </xf>
    <xf numFmtId="0" fontId="10" fillId="0" borderId="10" xfId="2" applyFont="1" applyBorder="1" applyAlignment="1">
      <alignment horizontal="center" vertical="center"/>
    </xf>
    <xf numFmtId="0" fontId="10" fillId="2" borderId="2" xfId="2" applyFont="1" applyFill="1" applyBorder="1" applyAlignment="1">
      <alignment horizontal="centerContinuous" vertical="center"/>
    </xf>
    <xf numFmtId="0" fontId="10" fillId="2" borderId="8" xfId="2" applyFont="1" applyFill="1" applyBorder="1" applyAlignment="1">
      <alignment horizontal="centerContinuous" vertical="center"/>
    </xf>
    <xf numFmtId="0" fontId="10" fillId="2" borderId="15" xfId="2" applyFont="1" applyFill="1" applyBorder="1" applyAlignment="1">
      <alignment vertical="center"/>
    </xf>
    <xf numFmtId="0" fontId="10" fillId="2" borderId="3" xfId="2" applyFont="1" applyFill="1" applyBorder="1" applyAlignment="1">
      <alignment horizontal="centerContinuous" vertical="center"/>
    </xf>
    <xf numFmtId="0" fontId="10" fillId="0" borderId="0" xfId="2" applyFont="1" applyAlignment="1" applyProtection="1">
      <alignment horizontal="center" vertical="center" shrinkToFit="1"/>
      <protection locked="0"/>
    </xf>
    <xf numFmtId="0" fontId="20" fillId="2" borderId="14" xfId="2" applyFont="1" applyFill="1" applyBorder="1" applyAlignment="1">
      <alignment vertical="center" textRotation="255" wrapText="1" shrinkToFit="1"/>
    </xf>
    <xf numFmtId="0" fontId="10" fillId="2" borderId="13" xfId="2" applyFont="1" applyFill="1" applyBorder="1" applyAlignment="1">
      <alignment horizontal="center" vertical="center" shrinkToFit="1"/>
    </xf>
    <xf numFmtId="0" fontId="10"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7" fillId="0" borderId="10" xfId="0" applyFont="1" applyBorder="1" applyAlignment="1">
      <alignment horizontal="center" vertical="center"/>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21" fillId="2" borderId="1" xfId="2" applyFont="1" applyFill="1" applyBorder="1" applyAlignment="1">
      <alignment horizontal="center" vertical="center" wrapText="1" shrinkToFit="1"/>
    </xf>
    <xf numFmtId="2" fontId="10" fillId="0" borderId="0" xfId="2" applyNumberFormat="1" applyFont="1" applyProtection="1">
      <protection locked="0"/>
    </xf>
    <xf numFmtId="185" fontId="10" fillId="0" borderId="0" xfId="2" applyNumberFormat="1" applyFont="1" applyProtection="1">
      <protection locked="0"/>
    </xf>
    <xf numFmtId="0" fontId="0" fillId="3" borderId="3" xfId="0" applyFill="1" applyBorder="1">
      <alignment vertical="center"/>
    </xf>
    <xf numFmtId="0" fontId="24" fillId="0" borderId="0" xfId="2" applyFont="1" applyAlignment="1" applyProtection="1">
      <alignment vertical="center"/>
      <protection locked="0"/>
    </xf>
    <xf numFmtId="0" fontId="22" fillId="0" borderId="0" xfId="2" applyFont="1" applyAlignment="1" applyProtection="1">
      <alignment vertical="center"/>
      <protection locked="0"/>
    </xf>
    <xf numFmtId="0" fontId="10" fillId="0" borderId="2" xfId="2" applyFont="1" applyBorder="1" applyAlignment="1" applyProtection="1">
      <alignment vertical="center" shrinkToFit="1"/>
      <protection locked="0"/>
    </xf>
    <xf numFmtId="0" fontId="10" fillId="0" borderId="1" xfId="2" applyFont="1" applyBorder="1" applyAlignment="1" applyProtection="1">
      <alignment vertical="center" shrinkToFit="1"/>
      <protection locked="0"/>
    </xf>
    <xf numFmtId="0" fontId="10" fillId="0" borderId="2" xfId="2" applyFont="1" applyBorder="1" applyAlignment="1" applyProtection="1">
      <alignment horizontal="center" vertical="center" shrinkToFit="1"/>
      <protection locked="0"/>
    </xf>
    <xf numFmtId="0" fontId="10" fillId="0" borderId="1" xfId="2" applyFont="1" applyBorder="1" applyAlignment="1" applyProtection="1">
      <alignment horizontal="center" vertical="center" shrinkToFit="1"/>
      <protection locked="0"/>
    </xf>
    <xf numFmtId="0" fontId="10" fillId="0" borderId="13" xfId="2" applyFont="1" applyBorder="1" applyAlignment="1" applyProtection="1">
      <alignment horizontal="center" vertical="center" shrinkToFit="1"/>
      <protection locked="0"/>
    </xf>
    <xf numFmtId="0" fontId="10" fillId="0" borderId="6" xfId="2" applyFont="1" applyBorder="1" applyAlignment="1" applyProtection="1">
      <alignment horizontal="center" vertical="center" shrinkToFit="1"/>
      <protection locked="0"/>
    </xf>
    <xf numFmtId="0" fontId="10" fillId="0" borderId="9" xfId="2" applyFont="1" applyBorder="1" applyAlignment="1" applyProtection="1">
      <alignment horizontal="center" vertical="center" shrinkToFit="1"/>
      <protection locked="0"/>
    </xf>
    <xf numFmtId="184" fontId="10" fillId="0" borderId="1" xfId="7" applyNumberFormat="1" applyFont="1" applyBorder="1" applyAlignment="1">
      <alignment horizontal="center" vertical="center" shrinkToFit="1"/>
    </xf>
    <xf numFmtId="183" fontId="10" fillId="0" borderId="1" xfId="7" applyNumberFormat="1" applyFont="1" applyBorder="1" applyAlignment="1">
      <alignment horizontal="right" vertical="center" shrinkToFit="1"/>
    </xf>
    <xf numFmtId="0" fontId="10" fillId="0" borderId="1" xfId="7" applyFont="1" applyBorder="1" applyAlignment="1">
      <alignment horizontal="center" vertical="center" shrinkToFit="1"/>
    </xf>
    <xf numFmtId="0" fontId="10" fillId="0" borderId="1" xfId="7" applyFont="1" applyBorder="1" applyAlignment="1">
      <alignment vertical="center" shrinkToFit="1"/>
    </xf>
    <xf numFmtId="0" fontId="10" fillId="0" borderId="1" xfId="2" applyFont="1" applyBorder="1" applyAlignment="1">
      <alignment vertical="center" shrinkToFit="1"/>
    </xf>
    <xf numFmtId="0" fontId="10" fillId="0" borderId="8" xfId="2" applyFont="1" applyBorder="1" applyAlignment="1">
      <alignment vertical="center" shrinkToFit="1"/>
    </xf>
    <xf numFmtId="0" fontId="25" fillId="0" borderId="1" xfId="7" applyFont="1" applyBorder="1" applyAlignment="1">
      <alignment horizontal="center" vertical="center" shrinkToFit="1"/>
    </xf>
    <xf numFmtId="0" fontId="10" fillId="0" borderId="2" xfId="2" applyFont="1" applyBorder="1" applyAlignment="1">
      <alignment horizontal="center" vertical="center"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8" xfId="2" applyFont="1" applyFill="1" applyBorder="1" applyAlignment="1">
      <alignment horizontal="center" vertical="center" shrinkToFit="1"/>
    </xf>
    <xf numFmtId="0" fontId="10" fillId="0" borderId="2" xfId="2" applyFont="1" applyBorder="1" applyAlignment="1" applyProtection="1">
      <alignment horizontal="center" vertical="center" shrinkToFit="1"/>
      <protection locked="0"/>
    </xf>
    <xf numFmtId="0" fontId="10" fillId="0" borderId="8" xfId="2" applyFont="1" applyBorder="1" applyAlignment="1" applyProtection="1">
      <alignment horizontal="center" vertical="center" shrinkToFit="1"/>
      <protection locked="0"/>
    </xf>
    <xf numFmtId="0" fontId="10" fillId="0" borderId="3" xfId="2" applyFont="1" applyBorder="1" applyAlignment="1" applyProtection="1">
      <alignment horizontal="center" vertical="center" shrinkToFit="1"/>
      <protection locked="0"/>
    </xf>
    <xf numFmtId="0" fontId="10" fillId="2" borderId="12" xfId="2" applyFont="1" applyFill="1" applyBorder="1" applyAlignment="1">
      <alignment horizontal="center" vertical="center" textRotation="255" shrinkToFit="1"/>
    </xf>
    <xf numFmtId="0" fontId="10" fillId="2" borderId="4" xfId="2" applyFont="1" applyFill="1" applyBorder="1" applyAlignment="1">
      <alignment horizontal="center" vertical="center" textRotation="255" shrinkToFit="1"/>
    </xf>
    <xf numFmtId="0" fontId="10" fillId="2" borderId="9" xfId="2" applyFont="1" applyFill="1" applyBorder="1" applyAlignment="1">
      <alignment horizontal="center" vertical="center" textRotation="255" shrinkToFit="1"/>
    </xf>
    <xf numFmtId="0" fontId="10" fillId="2" borderId="11" xfId="2" applyFont="1" applyFill="1" applyBorder="1" applyAlignment="1">
      <alignment horizontal="center" vertical="center" textRotation="255" shrinkToFit="1"/>
    </xf>
    <xf numFmtId="0" fontId="10" fillId="0" borderId="1" xfId="2" applyFont="1" applyBorder="1" applyAlignment="1" applyProtection="1">
      <alignment horizontal="center" vertical="center" shrinkToFit="1"/>
      <protection locked="0"/>
    </xf>
    <xf numFmtId="0" fontId="10" fillId="0" borderId="2" xfId="2" applyFont="1" applyBorder="1" applyAlignment="1" applyProtection="1">
      <alignment horizontal="center" vertical="center"/>
      <protection locked="0"/>
    </xf>
    <xf numFmtId="0" fontId="10" fillId="0" borderId="3" xfId="2" applyFont="1" applyBorder="1" applyAlignment="1" applyProtection="1">
      <alignment horizontal="center" vertical="center"/>
      <protection locked="0"/>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0" borderId="8" xfId="2" applyFont="1" applyBorder="1" applyAlignment="1">
      <alignment horizontal="center" vertical="center"/>
    </xf>
    <xf numFmtId="0" fontId="10" fillId="2" borderId="15" xfId="2" applyFont="1" applyFill="1" applyBorder="1" applyAlignment="1">
      <alignment horizontal="center" vertical="center" textRotation="255"/>
    </xf>
    <xf numFmtId="0" fontId="10" fillId="2" borderId="13" xfId="2" applyFont="1" applyFill="1" applyBorder="1" applyAlignment="1">
      <alignment horizontal="center" vertical="center" textRotation="255"/>
    </xf>
    <xf numFmtId="0" fontId="15" fillId="2" borderId="2" xfId="2" applyFont="1" applyFill="1" applyBorder="1" applyAlignment="1">
      <alignment horizontal="center" vertical="center" wrapText="1" shrinkToFit="1"/>
    </xf>
    <xf numFmtId="0" fontId="15" fillId="2" borderId="3" xfId="2" applyFont="1" applyFill="1" applyBorder="1" applyAlignment="1">
      <alignment horizontal="center" vertical="center" wrapText="1" shrinkToFit="1"/>
    </xf>
    <xf numFmtId="178" fontId="10" fillId="0" borderId="2" xfId="2" applyNumberFormat="1" applyFont="1" applyBorder="1" applyAlignment="1" applyProtection="1">
      <alignment horizontal="center" vertical="center" shrinkToFit="1"/>
      <protection locked="0"/>
    </xf>
    <xf numFmtId="178" fontId="10" fillId="0" borderId="8" xfId="2" applyNumberFormat="1" applyFont="1" applyBorder="1" applyAlignment="1" applyProtection="1">
      <alignment horizontal="center" vertical="center" shrinkToFit="1"/>
      <protection locked="0"/>
    </xf>
    <xf numFmtId="0" fontId="10" fillId="2" borderId="6" xfId="2" applyFont="1" applyFill="1" applyBorder="1" applyAlignment="1">
      <alignment horizontal="center" vertical="center"/>
    </xf>
    <xf numFmtId="0" fontId="10" fillId="2" borderId="5" xfId="2" applyFont="1" applyFill="1" applyBorder="1" applyAlignment="1">
      <alignment horizontal="center" vertical="center"/>
    </xf>
    <xf numFmtId="0" fontId="10" fillId="2" borderId="9" xfId="2" applyFont="1" applyFill="1" applyBorder="1" applyAlignment="1">
      <alignment horizontal="center" vertical="center"/>
    </xf>
    <xf numFmtId="0" fontId="10" fillId="2" borderId="11" xfId="2" applyFont="1" applyFill="1" applyBorder="1" applyAlignment="1">
      <alignment horizontal="center" vertical="center"/>
    </xf>
    <xf numFmtId="179" fontId="10" fillId="0" borderId="1" xfId="2" applyNumberFormat="1" applyFont="1" applyBorder="1" applyAlignment="1" applyProtection="1">
      <alignment horizontal="center" vertical="center" shrinkToFit="1"/>
      <protection locked="0"/>
    </xf>
    <xf numFmtId="0" fontId="10" fillId="2" borderId="14" xfId="2" applyFont="1" applyFill="1" applyBorder="1" applyAlignment="1">
      <alignment horizontal="center" vertical="center" textRotation="255"/>
    </xf>
    <xf numFmtId="0" fontId="10" fillId="2" borderId="2" xfId="2" applyFont="1" applyFill="1" applyBorder="1" applyAlignment="1">
      <alignment horizontal="center" vertical="center"/>
    </xf>
    <xf numFmtId="0" fontId="10" fillId="2" borderId="8" xfId="2" applyFont="1" applyFill="1" applyBorder="1" applyAlignment="1">
      <alignment horizontal="center" vertical="center"/>
    </xf>
    <xf numFmtId="180" fontId="10" fillId="0" borderId="1" xfId="2" applyNumberFormat="1" applyFont="1" applyBorder="1" applyAlignment="1" applyProtection="1">
      <alignment horizontal="center" vertical="center" shrinkToFit="1"/>
      <protection locked="0"/>
    </xf>
    <xf numFmtId="0" fontId="10" fillId="0" borderId="2" xfId="2" applyFont="1" applyBorder="1" applyAlignment="1">
      <alignment horizontal="center" vertical="center" shrinkToFit="1"/>
    </xf>
    <xf numFmtId="0" fontId="10" fillId="0" borderId="3" xfId="2" applyFont="1" applyBorder="1" applyAlignment="1">
      <alignment horizontal="center" vertical="center" shrinkToFit="1"/>
    </xf>
    <xf numFmtId="0" fontId="10" fillId="0" borderId="8" xfId="2" applyFont="1" applyBorder="1" applyAlignment="1">
      <alignment horizontal="center" vertical="center" shrinkToFit="1"/>
    </xf>
    <xf numFmtId="0" fontId="10" fillId="2" borderId="7" xfId="2" applyFont="1" applyFill="1" applyBorder="1" applyAlignment="1">
      <alignment horizontal="center" vertical="center"/>
    </xf>
    <xf numFmtId="181" fontId="10" fillId="0" borderId="2" xfId="2" applyNumberFormat="1" applyFont="1" applyBorder="1" applyAlignment="1" applyProtection="1">
      <alignment horizontal="center" vertical="center" shrinkToFit="1"/>
      <protection locked="0"/>
    </xf>
    <xf numFmtId="181" fontId="10" fillId="0" borderId="3" xfId="2" applyNumberFormat="1" applyFont="1" applyBorder="1" applyAlignment="1" applyProtection="1">
      <alignment horizontal="center" vertical="center" shrinkToFit="1"/>
      <protection locked="0"/>
    </xf>
    <xf numFmtId="0" fontId="10" fillId="2" borderId="3" xfId="2" applyFont="1" applyFill="1" applyBorder="1" applyAlignment="1">
      <alignment horizontal="center" vertical="center"/>
    </xf>
    <xf numFmtId="0" fontId="10" fillId="2" borderId="6" xfId="2" applyFont="1" applyFill="1" applyBorder="1" applyAlignment="1">
      <alignment horizontal="center" vertical="center" textRotation="255"/>
    </xf>
    <xf numFmtId="0" fontId="10" fillId="2" borderId="5" xfId="2" applyFont="1" applyFill="1" applyBorder="1" applyAlignment="1">
      <alignment horizontal="center" vertical="center" textRotation="255"/>
    </xf>
    <xf numFmtId="0" fontId="10" fillId="2" borderId="9" xfId="2" applyFont="1" applyFill="1" applyBorder="1" applyAlignment="1">
      <alignment horizontal="center" vertical="center" textRotation="255"/>
    </xf>
    <xf numFmtId="0" fontId="10" fillId="2" borderId="11" xfId="2" applyFont="1" applyFill="1" applyBorder="1" applyAlignment="1">
      <alignment horizontal="center" vertical="center" textRotation="255"/>
    </xf>
    <xf numFmtId="0" fontId="10" fillId="0" borderId="13" xfId="2" applyFont="1" applyBorder="1" applyAlignment="1" applyProtection="1">
      <alignment horizontal="center" vertical="center" shrinkToFit="1"/>
      <protection locked="0"/>
    </xf>
    <xf numFmtId="0" fontId="10" fillId="2" borderId="4" xfId="2" applyFont="1" applyFill="1" applyBorder="1" applyAlignment="1">
      <alignment horizontal="center" vertical="center" textRotation="255"/>
    </xf>
    <xf numFmtId="0" fontId="10" fillId="0" borderId="14" xfId="2" applyFont="1" applyBorder="1" applyAlignment="1" applyProtection="1">
      <alignment horizontal="center" vertical="center" shrinkToFit="1"/>
      <protection locked="0"/>
    </xf>
    <xf numFmtId="0" fontId="10" fillId="2" borderId="2" xfId="2" applyFont="1" applyFill="1" applyBorder="1" applyAlignment="1">
      <alignment horizontal="center" vertical="center" justifyLastLine="1" shrinkToFit="1"/>
    </xf>
    <xf numFmtId="0" fontId="10" fillId="2" borderId="3" xfId="2" applyFont="1" applyFill="1" applyBorder="1" applyAlignment="1">
      <alignment horizontal="center" vertical="center" justifyLastLine="1" shrinkToFit="1"/>
    </xf>
    <xf numFmtId="0" fontId="10" fillId="2" borderId="8" xfId="2" applyFont="1" applyFill="1" applyBorder="1" applyAlignment="1">
      <alignment horizontal="center" vertical="center" justifyLastLine="1" shrinkToFit="1"/>
    </xf>
    <xf numFmtId="186" fontId="10" fillId="0" borderId="9" xfId="1" applyNumberFormat="1" applyFont="1" applyBorder="1" applyAlignment="1" applyProtection="1">
      <alignment horizontal="center" vertical="center" shrinkToFit="1"/>
      <protection locked="0"/>
    </xf>
    <xf numFmtId="186" fontId="10" fillId="0" borderId="10" xfId="1" applyNumberFormat="1" applyFont="1" applyBorder="1" applyAlignment="1" applyProtection="1">
      <alignment horizontal="center" vertical="center" shrinkToFit="1"/>
      <protection locked="0"/>
    </xf>
    <xf numFmtId="186" fontId="10" fillId="0" borderId="11" xfId="1" applyNumberFormat="1" applyFont="1" applyBorder="1" applyAlignment="1" applyProtection="1">
      <alignment horizontal="center" vertical="center" shrinkToFit="1"/>
      <protection locked="0"/>
    </xf>
    <xf numFmtId="0" fontId="10" fillId="2" borderId="2" xfId="2" applyFont="1" applyFill="1" applyBorder="1" applyAlignment="1" applyProtection="1">
      <alignment horizontal="center" vertical="center"/>
      <protection locked="0"/>
    </xf>
    <xf numFmtId="0" fontId="10" fillId="2" borderId="3" xfId="2" applyFont="1" applyFill="1" applyBorder="1" applyAlignment="1" applyProtection="1">
      <alignment horizontal="center" vertical="center"/>
      <protection locked="0"/>
    </xf>
    <xf numFmtId="182" fontId="10" fillId="0" borderId="15" xfId="2" applyNumberFormat="1" applyFont="1" applyBorder="1" applyAlignment="1" applyProtection="1">
      <alignment horizontal="center" vertical="center" shrinkToFit="1"/>
      <protection locked="0"/>
    </xf>
    <xf numFmtId="4" fontId="10" fillId="0" borderId="1" xfId="2" applyNumberFormat="1" applyFont="1" applyBorder="1" applyAlignment="1">
      <alignment horizontal="center" vertical="center" shrinkToFit="1"/>
    </xf>
    <xf numFmtId="0" fontId="10" fillId="2" borderId="12"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86" fontId="10" fillId="0" borderId="3" xfId="1" applyNumberFormat="1" applyFont="1" applyBorder="1" applyAlignment="1" applyProtection="1">
      <alignment horizontal="center" vertical="center" shrinkToFit="1"/>
      <protection locked="0"/>
    </xf>
    <xf numFmtId="186" fontId="10" fillId="0" borderId="8" xfId="1" applyNumberFormat="1" applyFont="1" applyBorder="1" applyAlignment="1" applyProtection="1">
      <alignment horizontal="center" vertical="center" shrinkToFit="1"/>
      <protection locked="0"/>
    </xf>
    <xf numFmtId="0" fontId="10" fillId="2" borderId="10" xfId="2" applyFont="1" applyFill="1" applyBorder="1" applyAlignment="1">
      <alignment horizontal="center" vertical="center"/>
    </xf>
    <xf numFmtId="14" fontId="10" fillId="0" borderId="9" xfId="2" applyNumberFormat="1" applyFont="1" applyBorder="1" applyAlignment="1" applyProtection="1">
      <alignment horizontal="center" vertical="center" shrinkToFit="1"/>
      <protection locked="0"/>
    </xf>
    <xf numFmtId="14" fontId="10" fillId="0" borderId="11" xfId="2" applyNumberFormat="1" applyFont="1" applyBorder="1" applyAlignment="1" applyProtection="1">
      <alignment horizontal="center" vertical="center" shrinkToFit="1"/>
      <protection locked="0"/>
    </xf>
    <xf numFmtId="0" fontId="10" fillId="0" borderId="12" xfId="2" applyFont="1" applyBorder="1" applyAlignment="1" applyProtection="1">
      <alignment horizontal="center" vertical="center" shrinkToFit="1"/>
      <protection locked="0"/>
    </xf>
    <xf numFmtId="0" fontId="10" fillId="0" borderId="4" xfId="2" applyFont="1" applyBorder="1" applyAlignment="1" applyProtection="1">
      <alignment horizontal="center" vertical="center" shrinkToFit="1"/>
      <protection locked="0"/>
    </xf>
    <xf numFmtId="14" fontId="10" fillId="0" borderId="2" xfId="2" applyNumberFormat="1" applyFont="1" applyBorder="1" applyAlignment="1" applyProtection="1">
      <alignment horizontal="center" vertical="center" shrinkToFit="1"/>
      <protection locked="0"/>
    </xf>
    <xf numFmtId="0" fontId="10" fillId="2" borderId="12" xfId="2" applyFont="1" applyFill="1" applyBorder="1" applyAlignment="1">
      <alignment horizontal="center" vertical="center" textRotation="255"/>
    </xf>
    <xf numFmtId="0" fontId="10" fillId="2" borderId="1" xfId="2" applyFont="1" applyFill="1" applyBorder="1" applyAlignment="1" applyProtection="1">
      <alignment horizontal="center" vertical="center"/>
      <protection locked="0"/>
    </xf>
    <xf numFmtId="0" fontId="10" fillId="0" borderId="1" xfId="2" applyFont="1" applyBorder="1" applyAlignment="1">
      <alignment horizontal="center" vertical="center" shrinkToFit="1"/>
    </xf>
    <xf numFmtId="0" fontId="10" fillId="2" borderId="6" xfId="2" applyFont="1" applyFill="1" applyBorder="1" applyAlignment="1">
      <alignment horizontal="center" vertical="center" shrinkToFit="1"/>
    </xf>
    <xf numFmtId="0" fontId="10" fillId="2" borderId="7" xfId="2" applyFont="1" applyFill="1" applyBorder="1" applyAlignment="1">
      <alignment horizontal="center" vertical="center" shrinkToFit="1"/>
    </xf>
    <xf numFmtId="0" fontId="10" fillId="2" borderId="5"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2" borderId="11" xfId="2" applyFont="1" applyFill="1" applyBorder="1" applyAlignment="1">
      <alignment horizontal="center" vertical="center" shrinkToFit="1"/>
    </xf>
    <xf numFmtId="0" fontId="10" fillId="0" borderId="6" xfId="2" applyFont="1" applyBorder="1" applyAlignment="1">
      <alignment horizontal="center" vertical="center" wrapText="1" shrinkToFit="1"/>
    </xf>
    <xf numFmtId="0" fontId="10" fillId="0" borderId="7" xfId="2" applyFont="1" applyBorder="1" applyAlignment="1">
      <alignment horizontal="center" vertical="center" shrinkToFit="1"/>
    </xf>
    <xf numFmtId="0" fontId="10" fillId="0" borderId="5" xfId="2" applyFont="1" applyBorder="1" applyAlignment="1">
      <alignment horizontal="center" vertical="center" shrinkToFit="1"/>
    </xf>
    <xf numFmtId="0" fontId="10" fillId="0" borderId="9" xfId="2" applyFont="1" applyBorder="1" applyAlignment="1">
      <alignment horizontal="center" vertical="center" shrinkToFit="1"/>
    </xf>
    <xf numFmtId="0" fontId="10" fillId="0" borderId="10" xfId="2" applyFont="1" applyBorder="1" applyAlignment="1">
      <alignment horizontal="center" vertical="center" shrinkToFit="1"/>
    </xf>
    <xf numFmtId="0" fontId="10" fillId="0" borderId="11" xfId="2" applyFont="1" applyBorder="1" applyAlignment="1">
      <alignment horizontal="center" vertical="center" shrinkToFit="1"/>
    </xf>
    <xf numFmtId="4" fontId="10" fillId="2" borderId="6" xfId="2" applyNumberFormat="1" applyFont="1" applyFill="1" applyBorder="1" applyAlignment="1">
      <alignment horizontal="center" vertical="center" shrinkToFit="1"/>
    </xf>
    <xf numFmtId="4" fontId="10" fillId="2" borderId="5" xfId="2" applyNumberFormat="1" applyFont="1" applyFill="1" applyBorder="1" applyAlignment="1">
      <alignment horizontal="center" vertical="center" shrinkToFit="1"/>
    </xf>
    <xf numFmtId="4" fontId="10" fillId="2" borderId="9" xfId="2" applyNumberFormat="1" applyFont="1" applyFill="1" applyBorder="1" applyAlignment="1">
      <alignment horizontal="center" vertical="center" shrinkToFit="1"/>
    </xf>
    <xf numFmtId="4" fontId="10" fillId="2" borderId="11" xfId="2" applyNumberFormat="1" applyFont="1" applyFill="1" applyBorder="1" applyAlignment="1">
      <alignment horizontal="center" vertical="center" shrinkToFit="1"/>
    </xf>
    <xf numFmtId="176" fontId="10" fillId="0" borderId="6" xfId="2" applyNumberFormat="1" applyFont="1" applyBorder="1" applyAlignment="1">
      <alignment horizontal="right" vertical="center" shrinkToFit="1"/>
    </xf>
    <xf numFmtId="176" fontId="10" fillId="0" borderId="7" xfId="2" applyNumberFormat="1" applyFont="1" applyBorder="1" applyAlignment="1">
      <alignment horizontal="right" vertical="center" shrinkToFit="1"/>
    </xf>
    <xf numFmtId="176" fontId="10" fillId="0" borderId="5" xfId="2" applyNumberFormat="1" applyFont="1" applyBorder="1" applyAlignment="1">
      <alignment horizontal="right" vertical="center" shrinkToFit="1"/>
    </xf>
    <xf numFmtId="176" fontId="10" fillId="0" borderId="9" xfId="2" applyNumberFormat="1" applyFont="1" applyBorder="1" applyAlignment="1">
      <alignment horizontal="right" vertical="center" shrinkToFit="1"/>
    </xf>
    <xf numFmtId="176" fontId="10" fillId="0" borderId="10" xfId="2" applyNumberFormat="1" applyFont="1" applyBorder="1" applyAlignment="1">
      <alignment horizontal="right" vertical="center" shrinkToFit="1"/>
    </xf>
    <xf numFmtId="176" fontId="10" fillId="0" borderId="11" xfId="2" applyNumberFormat="1" applyFont="1" applyBorder="1" applyAlignment="1">
      <alignment horizontal="right" vertical="center" shrinkToFit="1"/>
    </xf>
    <xf numFmtId="0" fontId="10" fillId="2" borderId="14" xfId="2" applyFont="1" applyFill="1" applyBorder="1" applyAlignment="1">
      <alignment horizontal="center" vertical="center" shrinkToFit="1"/>
    </xf>
    <xf numFmtId="0" fontId="10" fillId="0" borderId="6" xfId="2" applyFont="1" applyBorder="1" applyAlignment="1">
      <alignment horizontal="left" vertical="center" shrinkToFit="1"/>
    </xf>
    <xf numFmtId="0" fontId="10" fillId="0" borderId="7" xfId="2" applyFont="1" applyBorder="1" applyAlignment="1">
      <alignment horizontal="left" vertical="center" shrinkToFit="1"/>
    </xf>
    <xf numFmtId="0" fontId="10" fillId="0" borderId="5" xfId="2" applyFont="1" applyBorder="1" applyAlignment="1">
      <alignment horizontal="left" vertical="center" shrinkToFit="1"/>
    </xf>
    <xf numFmtId="0" fontId="10" fillId="2" borderId="1" xfId="2" applyFont="1" applyFill="1" applyBorder="1" applyAlignment="1">
      <alignment horizontal="center" vertical="center" shrinkToFit="1"/>
    </xf>
    <xf numFmtId="0" fontId="10" fillId="0" borderId="9" xfId="2" applyFont="1" applyBorder="1" applyAlignment="1">
      <alignment horizontal="left" vertical="center" shrinkToFit="1"/>
    </xf>
    <xf numFmtId="0" fontId="10" fillId="0" borderId="10" xfId="2" applyFont="1" applyBorder="1" applyAlignment="1">
      <alignment horizontal="left" vertical="center" shrinkToFit="1"/>
    </xf>
    <xf numFmtId="0" fontId="10" fillId="0" borderId="6" xfId="2" applyFont="1" applyBorder="1" applyAlignment="1">
      <alignment horizontal="left" vertical="center" wrapText="1" shrinkToFit="1"/>
    </xf>
    <xf numFmtId="0" fontId="10" fillId="0" borderId="11" xfId="2" applyFont="1" applyBorder="1" applyAlignment="1">
      <alignment horizontal="left" vertical="center" shrinkToFit="1"/>
    </xf>
    <xf numFmtId="176" fontId="10" fillId="0" borderId="2" xfId="2" applyNumberFormat="1" applyFont="1" applyBorder="1" applyAlignment="1">
      <alignment horizontal="center" vertical="center" shrinkToFit="1"/>
    </xf>
    <xf numFmtId="176" fontId="10" fillId="0" borderId="3" xfId="2" applyNumberFormat="1" applyFont="1" applyBorder="1" applyAlignment="1">
      <alignment horizontal="center" vertical="center" shrinkToFit="1"/>
    </xf>
    <xf numFmtId="176" fontId="10" fillId="0" borderId="8" xfId="2" applyNumberFormat="1" applyFont="1" applyBorder="1" applyAlignment="1">
      <alignment horizontal="center" vertical="center" shrinkToFit="1"/>
    </xf>
    <xf numFmtId="0" fontId="10" fillId="2" borderId="13" xfId="2" applyFont="1" applyFill="1" applyBorder="1" applyAlignment="1">
      <alignment horizontal="center" vertical="center" shrinkToFit="1"/>
    </xf>
    <xf numFmtId="0" fontId="10" fillId="2" borderId="14" xfId="2" applyFont="1" applyFill="1" applyBorder="1" applyAlignment="1">
      <alignment horizontal="center" vertical="center" textRotation="255" shrinkToFit="1"/>
    </xf>
    <xf numFmtId="0" fontId="10" fillId="2" borderId="15" xfId="2" applyFont="1" applyFill="1" applyBorder="1" applyAlignment="1">
      <alignment horizontal="center" vertical="center" textRotation="255" shrinkToFit="1"/>
    </xf>
    <xf numFmtId="0" fontId="10" fillId="2" borderId="13" xfId="2" applyFont="1" applyFill="1" applyBorder="1" applyAlignment="1">
      <alignment horizontal="center" vertical="center" textRotation="255" shrinkToFit="1"/>
    </xf>
    <xf numFmtId="0" fontId="10" fillId="2" borderId="6" xfId="2" applyFont="1" applyFill="1" applyBorder="1" applyAlignment="1">
      <alignment horizontal="center" vertical="center" textRotation="255" wrapText="1" shrinkToFit="1"/>
    </xf>
    <xf numFmtId="0" fontId="10" fillId="2" borderId="5" xfId="2" applyFont="1" applyFill="1" applyBorder="1" applyAlignment="1">
      <alignment horizontal="center" vertical="center" textRotation="255" shrinkToFit="1"/>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8" xfId="2" applyFont="1" applyBorder="1" applyAlignment="1">
      <alignment horizontal="left" vertical="center" shrinkToFit="1"/>
    </xf>
    <xf numFmtId="0" fontId="6" fillId="0" borderId="10" xfId="2" applyFont="1" applyBorder="1" applyAlignment="1">
      <alignment horizontal="left" vertical="center"/>
    </xf>
    <xf numFmtId="0" fontId="5" fillId="2" borderId="14" xfId="2" applyFont="1" applyFill="1" applyBorder="1" applyAlignment="1">
      <alignment horizontal="center" vertical="center"/>
    </xf>
    <xf numFmtId="0" fontId="7" fillId="0" borderId="6" xfId="2" applyFont="1" applyBorder="1" applyAlignment="1">
      <alignment horizontal="left" vertical="center"/>
    </xf>
    <xf numFmtId="0" fontId="7" fillId="0" borderId="7" xfId="2" applyFont="1" applyBorder="1" applyAlignment="1">
      <alignment horizontal="left" vertical="center"/>
    </xf>
    <xf numFmtId="0" fontId="7" fillId="0" borderId="5" xfId="2" applyFont="1" applyBorder="1" applyAlignment="1">
      <alignment horizontal="left" vertical="center"/>
    </xf>
    <xf numFmtId="0" fontId="5" fillId="2" borderId="1" xfId="2" applyFont="1" applyFill="1" applyBorder="1" applyAlignment="1">
      <alignment horizontal="center" vertical="center"/>
    </xf>
    <xf numFmtId="0" fontId="7" fillId="0" borderId="2" xfId="2" applyFont="1" applyBorder="1" applyAlignment="1">
      <alignment horizontal="left" vertical="center" shrinkToFit="1"/>
    </xf>
    <xf numFmtId="0" fontId="7" fillId="0" borderId="3" xfId="2" applyFont="1" applyBorder="1" applyAlignment="1">
      <alignment horizontal="left" vertical="center" shrinkToFit="1"/>
    </xf>
    <xf numFmtId="0" fontId="7" fillId="0" borderId="8" xfId="2" applyFont="1" applyBorder="1" applyAlignment="1">
      <alignment horizontal="left" vertical="center" shrinkToFit="1"/>
    </xf>
    <xf numFmtId="0" fontId="5" fillId="2" borderId="13" xfId="2" applyFont="1" applyFill="1" applyBorder="1" applyAlignment="1">
      <alignment horizontal="center" vertical="center"/>
    </xf>
    <xf numFmtId="0" fontId="7" fillId="0" borderId="9" xfId="2" applyFont="1" applyBorder="1" applyAlignment="1">
      <alignment horizontal="left" vertical="center"/>
    </xf>
    <xf numFmtId="0" fontId="7" fillId="0" borderId="10" xfId="2" applyFont="1" applyBorder="1" applyAlignment="1">
      <alignment horizontal="left" vertical="center"/>
    </xf>
    <xf numFmtId="0" fontId="7" fillId="0" borderId="11" xfId="2" applyFont="1" applyBorder="1" applyAlignment="1">
      <alignment horizontal="left" vertical="center"/>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shrinkToFit="1"/>
    </xf>
    <xf numFmtId="0" fontId="5" fillId="2" borderId="13" xfId="7" applyFont="1" applyFill="1" applyBorder="1" applyAlignment="1">
      <alignment horizontal="center" vertical="center" wrapText="1"/>
    </xf>
    <xf numFmtId="0" fontId="5" fillId="2" borderId="15" xfId="7"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6" xfId="2" applyFont="1" applyFill="1" applyBorder="1" applyAlignment="1" applyProtection="1">
      <alignment horizontal="center" vertical="center" wrapText="1"/>
      <protection locked="0"/>
    </xf>
    <xf numFmtId="0" fontId="5" fillId="2" borderId="5" xfId="2"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14" xfId="2" applyFont="1" applyFill="1" applyBorder="1" applyAlignment="1" applyProtection="1">
      <alignment horizontal="center" vertical="center" wrapText="1"/>
      <protection locked="0"/>
    </xf>
    <xf numFmtId="0" fontId="5" fillId="2" borderId="13" xfId="2" applyFont="1" applyFill="1" applyBorder="1" applyAlignment="1" applyProtection="1">
      <alignment horizontal="center" vertical="center" wrapText="1"/>
      <protection locked="0"/>
    </xf>
    <xf numFmtId="0" fontId="14" fillId="2" borderId="14" xfId="2" applyFont="1" applyFill="1" applyBorder="1" applyAlignment="1" applyProtection="1">
      <alignment horizontal="center" vertical="center" wrapText="1"/>
      <protection locked="0"/>
    </xf>
    <xf numFmtId="0" fontId="14" fillId="2" borderId="13" xfId="2" applyFont="1" applyFill="1" applyBorder="1" applyAlignment="1" applyProtection="1">
      <alignment horizontal="center" vertical="center" wrapText="1"/>
      <protection locked="0"/>
    </xf>
    <xf numFmtId="0" fontId="19" fillId="2" borderId="14" xfId="2" applyFont="1" applyFill="1" applyBorder="1" applyAlignment="1" applyProtection="1">
      <alignment horizontal="center" vertical="center" wrapText="1"/>
      <protection locked="0"/>
    </xf>
    <xf numFmtId="0" fontId="19" fillId="2" borderId="13" xfId="2" applyFont="1" applyFill="1" applyBorder="1" applyAlignment="1" applyProtection="1">
      <alignment horizontal="center" vertical="center" wrapText="1"/>
      <protection locked="0"/>
    </xf>
    <xf numFmtId="0" fontId="23" fillId="2" borderId="14" xfId="2" applyFont="1" applyFill="1" applyBorder="1" applyAlignment="1">
      <alignment horizontal="center" vertical="center" wrapText="1" shrinkToFit="1"/>
    </xf>
    <xf numFmtId="0" fontId="23" fillId="2" borderId="13" xfId="2" applyFont="1" applyFill="1" applyBorder="1" applyAlignment="1">
      <alignment horizontal="center" vertical="center" wrapText="1" shrinkToFit="1"/>
    </xf>
    <xf numFmtId="0" fontId="19" fillId="2" borderId="14" xfId="2" applyFont="1" applyFill="1" applyBorder="1" applyAlignment="1">
      <alignment horizontal="center" vertical="center" wrapText="1" shrinkToFit="1"/>
    </xf>
    <xf numFmtId="0" fontId="19" fillId="2" borderId="13" xfId="2" applyFont="1" applyFill="1" applyBorder="1" applyAlignment="1">
      <alignment horizontal="center" vertical="center" wrapText="1" shrinkToFit="1"/>
    </xf>
    <xf numFmtId="0" fontId="5" fillId="2" borderId="6" xfId="7" quotePrefix="1" applyFont="1" applyFill="1" applyBorder="1" applyAlignment="1">
      <alignment horizontal="center" vertical="center" shrinkToFit="1"/>
    </xf>
    <xf numFmtId="0" fontId="5" fillId="2" borderId="5" xfId="7" quotePrefix="1" applyFont="1" applyFill="1" applyBorder="1" applyAlignment="1">
      <alignment horizontal="center" vertical="center" shrinkToFit="1"/>
    </xf>
    <xf numFmtId="0" fontId="5" fillId="2" borderId="9" xfId="7" quotePrefix="1" applyFont="1" applyFill="1" applyBorder="1" applyAlignment="1">
      <alignment horizontal="center" vertical="center" shrinkToFit="1"/>
    </xf>
    <xf numFmtId="0" fontId="5" fillId="2" borderId="11" xfId="7" quotePrefix="1" applyFont="1" applyFill="1" applyBorder="1" applyAlignment="1">
      <alignment horizontal="center" vertical="center" shrinkToFit="1"/>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5" xfId="7" applyFont="1" applyFill="1" applyBorder="1" applyAlignment="1">
      <alignment horizontal="center" vertical="center"/>
    </xf>
    <xf numFmtId="0" fontId="5" fillId="2" borderId="9" xfId="7" applyFont="1" applyFill="1" applyBorder="1" applyAlignment="1">
      <alignment horizontal="center" vertical="center"/>
    </xf>
    <xf numFmtId="0" fontId="5" fillId="2" borderId="10" xfId="7" applyFont="1" applyFill="1" applyBorder="1" applyAlignment="1">
      <alignment horizontal="center" vertical="center"/>
    </xf>
    <xf numFmtId="0" fontId="5" fillId="2" borderId="11" xfId="7" applyFont="1" applyFill="1" applyBorder="1" applyAlignment="1">
      <alignment horizontal="center" vertical="center"/>
    </xf>
    <xf numFmtId="0" fontId="5" fillId="2" borderId="6" xfId="2" applyFont="1" applyFill="1" applyBorder="1" applyAlignment="1">
      <alignment horizontal="center" vertical="center" shrinkToFit="1"/>
    </xf>
    <xf numFmtId="0" fontId="5" fillId="2" borderId="7" xfId="2" applyFont="1" applyFill="1" applyBorder="1" applyAlignment="1">
      <alignment horizontal="center" vertical="center" shrinkToFit="1"/>
    </xf>
    <xf numFmtId="0" fontId="5" fillId="2" borderId="5" xfId="2" applyFont="1" applyFill="1" applyBorder="1" applyAlignment="1">
      <alignment horizontal="center" vertical="center" shrinkToFit="1"/>
    </xf>
    <xf numFmtId="0" fontId="5" fillId="2" borderId="9" xfId="2" applyFont="1" applyFill="1" applyBorder="1" applyAlignment="1">
      <alignment horizontal="center" vertical="center" shrinkToFit="1"/>
    </xf>
    <xf numFmtId="0" fontId="5" fillId="2" borderId="10" xfId="2" applyFont="1" applyFill="1" applyBorder="1" applyAlignment="1">
      <alignment horizontal="center" vertical="center" shrinkToFit="1"/>
    </xf>
    <xf numFmtId="0" fontId="5" fillId="2" borderId="11" xfId="2" applyFont="1" applyFill="1" applyBorder="1" applyAlignment="1">
      <alignment horizontal="center" vertical="center" shrinkToFit="1"/>
    </xf>
    <xf numFmtId="0" fontId="5" fillId="2" borderId="6" xfId="7" applyFont="1" applyFill="1" applyBorder="1" applyAlignment="1">
      <alignment horizontal="center" vertical="center" shrinkToFit="1"/>
    </xf>
    <xf numFmtId="0" fontId="5" fillId="2" borderId="7" xfId="7" applyFont="1" applyFill="1" applyBorder="1" applyAlignment="1">
      <alignment horizontal="center" vertical="center" shrinkToFit="1"/>
    </xf>
    <xf numFmtId="0" fontId="5" fillId="2" borderId="5" xfId="7" applyFont="1" applyFill="1" applyBorder="1" applyAlignment="1">
      <alignment horizontal="center" vertical="center" shrinkToFit="1"/>
    </xf>
    <xf numFmtId="0" fontId="5" fillId="2" borderId="9" xfId="7" applyFont="1" applyFill="1" applyBorder="1" applyAlignment="1">
      <alignment horizontal="center" vertical="center" shrinkToFit="1"/>
    </xf>
    <xf numFmtId="0" fontId="5" fillId="2" borderId="10" xfId="7" applyFont="1" applyFill="1" applyBorder="1" applyAlignment="1">
      <alignment horizontal="center" vertical="center" shrinkToFit="1"/>
    </xf>
    <xf numFmtId="0" fontId="5" fillId="2" borderId="11" xfId="7" applyFont="1" applyFill="1" applyBorder="1" applyAlignment="1">
      <alignment horizontal="center" vertical="center" shrinkToFit="1"/>
    </xf>
    <xf numFmtId="0" fontId="5" fillId="2" borderId="1" xfId="2" applyFont="1" applyFill="1" applyBorder="1" applyAlignment="1">
      <alignment horizontal="center" vertical="center" wrapText="1" shrinkToFit="1"/>
    </xf>
    <xf numFmtId="0" fontId="10" fillId="0" borderId="1" xfId="7" applyFont="1" applyBorder="1" applyAlignment="1">
      <alignment horizontal="center" vertical="center" shrinkToFit="1"/>
    </xf>
    <xf numFmtId="0" fontId="10" fillId="0" borderId="2" xfId="7" applyFont="1" applyBorder="1" applyAlignment="1">
      <alignment horizontal="center" vertical="center" shrinkToFit="1"/>
    </xf>
    <xf numFmtId="0" fontId="14" fillId="2" borderId="1"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0" fontId="19" fillId="2" borderId="1" xfId="2" applyFont="1" applyFill="1" applyBorder="1" applyAlignment="1" applyProtection="1">
      <alignment horizontal="center" vertical="center" wrapText="1"/>
      <protection locked="0"/>
    </xf>
    <xf numFmtId="0" fontId="19" fillId="2" borderId="1"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4"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5" fillId="2" borderId="6" xfId="2" applyFont="1" applyFill="1" applyBorder="1" applyAlignment="1">
      <alignment horizontal="center" vertical="center" wrapText="1"/>
    </xf>
    <xf numFmtId="0" fontId="5" fillId="2" borderId="7" xfId="2" applyFont="1" applyFill="1" applyBorder="1" applyAlignment="1">
      <alignment horizontal="center" vertical="center" wrapText="1"/>
    </xf>
    <xf numFmtId="0" fontId="5" fillId="2" borderId="5" xfId="2" applyFont="1" applyFill="1" applyBorder="1" applyAlignment="1" applyProtection="1">
      <alignment horizontal="center" vertical="center" wrapText="1"/>
      <protection locked="0"/>
    </xf>
    <xf numFmtId="0" fontId="5" fillId="2" borderId="12" xfId="2" applyFont="1" applyFill="1" applyBorder="1" applyAlignment="1" applyProtection="1">
      <alignment horizontal="center" vertical="center" wrapText="1"/>
      <protection locked="0"/>
    </xf>
    <xf numFmtId="0" fontId="5" fillId="2" borderId="4" xfId="2" applyFont="1" applyFill="1" applyBorder="1" applyAlignment="1" applyProtection="1">
      <alignment horizontal="center" vertical="center" wrapText="1"/>
      <protection locked="0"/>
    </xf>
    <xf numFmtId="0" fontId="5" fillId="2" borderId="9" xfId="2" applyFont="1" applyFill="1" applyBorder="1" applyAlignment="1" applyProtection="1">
      <alignment horizontal="center" vertical="center" wrapText="1"/>
      <protection locked="0"/>
    </xf>
    <xf numFmtId="0" fontId="5" fillId="2" borderId="11" xfId="2" applyFont="1" applyFill="1" applyBorder="1" applyAlignment="1" applyProtection="1">
      <alignment horizontal="center" vertical="center" wrapText="1"/>
      <protection locked="0"/>
    </xf>
    <xf numFmtId="0" fontId="5" fillId="2" borderId="2" xfId="2" applyFont="1" applyFill="1" applyBorder="1" applyAlignment="1">
      <alignment horizontal="center" vertical="center" shrinkToFit="1"/>
    </xf>
    <xf numFmtId="0" fontId="5" fillId="2" borderId="3" xfId="2" applyFont="1" applyFill="1" applyBorder="1" applyAlignment="1">
      <alignment horizontal="center" vertical="center" shrinkToFit="1"/>
    </xf>
    <xf numFmtId="0" fontId="5" fillId="2" borderId="8" xfId="2" applyFont="1" applyFill="1" applyBorder="1" applyAlignment="1">
      <alignment horizontal="center" vertical="center" shrinkToFit="1"/>
    </xf>
    <xf numFmtId="177" fontId="5" fillId="0" borderId="1" xfId="2" applyNumberFormat="1" applyFont="1" applyBorder="1" applyAlignment="1">
      <alignment horizontal="right" vertical="center" wrapText="1" shrinkToFit="1"/>
    </xf>
    <xf numFmtId="0" fontId="7" fillId="0" borderId="6" xfId="2" applyFont="1" applyBorder="1" applyAlignment="1">
      <alignment horizontal="center" vertical="center" wrapText="1" shrinkToFit="1"/>
    </xf>
    <xf numFmtId="0" fontId="7" fillId="0" borderId="7" xfId="2" applyFont="1" applyBorder="1" applyAlignment="1">
      <alignment horizontal="center" vertical="center" wrapText="1" shrinkToFit="1"/>
    </xf>
    <xf numFmtId="0" fontId="7" fillId="0" borderId="5" xfId="2" applyFont="1" applyBorder="1" applyAlignment="1">
      <alignment horizontal="center" vertical="center" wrapText="1" shrinkToFit="1"/>
    </xf>
    <xf numFmtId="0" fontId="7" fillId="0" borderId="9" xfId="2" applyFont="1" applyBorder="1" applyAlignment="1">
      <alignment horizontal="center" vertical="center" wrapText="1" shrinkToFit="1"/>
    </xf>
    <xf numFmtId="0" fontId="7" fillId="0" borderId="10" xfId="2" applyFont="1" applyBorder="1" applyAlignment="1">
      <alignment horizontal="center" vertical="center" wrapText="1" shrinkToFit="1"/>
    </xf>
    <xf numFmtId="0" fontId="7" fillId="0" borderId="11" xfId="2" applyFont="1" applyBorder="1" applyAlignment="1">
      <alignment horizontal="center" vertical="center" wrapText="1" shrinkToFit="1"/>
    </xf>
    <xf numFmtId="0" fontId="11" fillId="0" borderId="0" xfId="2" applyFont="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5" xfId="2" applyFont="1" applyBorder="1" applyAlignment="1">
      <alignment horizontal="left" vertical="center"/>
    </xf>
    <xf numFmtId="0" fontId="10" fillId="2" borderId="1" xfId="2" applyFont="1" applyFill="1" applyBorder="1" applyAlignment="1">
      <alignment horizontal="center" vertical="center"/>
    </xf>
    <xf numFmtId="0" fontId="10" fillId="0" borderId="1" xfId="2" applyFont="1" applyBorder="1" applyAlignment="1">
      <alignment horizontal="left" vertical="center" shrinkToFit="1"/>
    </xf>
    <xf numFmtId="176" fontId="10" fillId="0" borderId="6" xfId="2" applyNumberFormat="1" applyFont="1" applyBorder="1" applyAlignment="1">
      <alignment horizontal="right" vertical="center"/>
    </xf>
    <xf numFmtId="176" fontId="10" fillId="0" borderId="7" xfId="2" applyNumberFormat="1" applyFont="1" applyBorder="1" applyAlignment="1">
      <alignment horizontal="right" vertical="center"/>
    </xf>
    <xf numFmtId="176" fontId="10" fillId="0" borderId="5" xfId="2" applyNumberFormat="1" applyFont="1" applyBorder="1" applyAlignment="1">
      <alignment horizontal="right" vertical="center"/>
    </xf>
    <xf numFmtId="176" fontId="10" fillId="0" borderId="9" xfId="2" applyNumberFormat="1" applyFont="1" applyBorder="1" applyAlignment="1">
      <alignment horizontal="right" vertical="center"/>
    </xf>
    <xf numFmtId="176" fontId="10" fillId="0" borderId="10" xfId="2" applyNumberFormat="1" applyFont="1" applyBorder="1" applyAlignment="1">
      <alignment horizontal="right" vertical="center"/>
    </xf>
    <xf numFmtId="176" fontId="10" fillId="0" borderId="11" xfId="2" applyNumberFormat="1" applyFont="1" applyBorder="1" applyAlignment="1">
      <alignment horizontal="right" vertical="center"/>
    </xf>
    <xf numFmtId="0" fontId="10" fillId="0" borderId="9" xfId="2" applyFont="1" applyBorder="1" applyAlignment="1">
      <alignment horizontal="left" vertical="center"/>
    </xf>
    <xf numFmtId="0" fontId="10" fillId="0" borderId="10" xfId="2" applyFont="1" applyBorder="1" applyAlignment="1">
      <alignment horizontal="left" vertical="center"/>
    </xf>
    <xf numFmtId="0" fontId="10" fillId="0" borderId="11" xfId="2" applyFont="1" applyBorder="1" applyAlignment="1">
      <alignment horizontal="left" vertical="center"/>
    </xf>
    <xf numFmtId="0" fontId="10" fillId="2" borderId="1" xfId="2" applyFont="1" applyFill="1" applyBorder="1" applyAlignment="1">
      <alignment horizontal="center" vertical="center" wrapText="1"/>
    </xf>
    <xf numFmtId="0" fontId="10" fillId="2" borderId="13" xfId="2" applyFont="1" applyFill="1" applyBorder="1" applyAlignment="1">
      <alignment vertical="center" textRotation="255"/>
    </xf>
    <xf numFmtId="0" fontId="10" fillId="2" borderId="1" xfId="2" applyFont="1" applyFill="1" applyBorder="1" applyAlignment="1">
      <alignment vertical="center" textRotation="255"/>
    </xf>
    <xf numFmtId="0" fontId="10" fillId="0" borderId="13" xfId="2" applyFont="1" applyBorder="1" applyAlignment="1" applyProtection="1">
      <alignment horizontal="center"/>
      <protection locked="0"/>
    </xf>
    <xf numFmtId="0" fontId="10" fillId="0" borderId="1" xfId="2" applyFont="1" applyBorder="1" applyAlignment="1" applyProtection="1">
      <alignment horizontal="center"/>
      <protection locked="0"/>
    </xf>
    <xf numFmtId="0" fontId="10" fillId="0" borderId="7" xfId="2" applyFont="1" applyBorder="1" applyAlignment="1">
      <alignment horizontal="center" vertical="center" wrapText="1" shrinkToFit="1"/>
    </xf>
    <xf numFmtId="0" fontId="10" fillId="0" borderId="5" xfId="2" applyFont="1" applyBorder="1" applyAlignment="1">
      <alignment horizontal="center" vertical="center" wrapText="1" shrinkToFit="1"/>
    </xf>
    <xf numFmtId="0" fontId="10" fillId="0" borderId="9" xfId="2" applyFont="1" applyBorder="1" applyAlignment="1">
      <alignment horizontal="center" vertical="center" wrapText="1" shrinkToFit="1"/>
    </xf>
    <xf numFmtId="0" fontId="10" fillId="0" borderId="10" xfId="2" applyFont="1" applyBorder="1" applyAlignment="1">
      <alignment horizontal="center" vertical="center" wrapText="1" shrinkToFit="1"/>
    </xf>
    <xf numFmtId="0" fontId="10" fillId="0" borderId="11" xfId="2" applyFont="1" applyBorder="1" applyAlignment="1">
      <alignment horizontal="center" vertical="center" wrapText="1" shrinkToFit="1"/>
    </xf>
    <xf numFmtId="0" fontId="10" fillId="2" borderId="6" xfId="2" applyFont="1" applyFill="1" applyBorder="1" applyAlignment="1">
      <alignment horizontal="center" vertical="center" wrapText="1" shrinkToFit="1"/>
    </xf>
    <xf numFmtId="0" fontId="10" fillId="2" borderId="7" xfId="2" applyFont="1" applyFill="1" applyBorder="1" applyAlignment="1">
      <alignment horizontal="center" vertical="center" wrapText="1" shrinkToFit="1"/>
    </xf>
    <xf numFmtId="0" fontId="10" fillId="2" borderId="5" xfId="2" applyFont="1" applyFill="1" applyBorder="1" applyAlignment="1">
      <alignment horizontal="center" vertical="center" wrapText="1" shrinkToFit="1"/>
    </xf>
    <xf numFmtId="0" fontId="10" fillId="2" borderId="9" xfId="2" applyFont="1" applyFill="1" applyBorder="1" applyAlignment="1">
      <alignment horizontal="center" vertical="center" wrapText="1" shrinkToFit="1"/>
    </xf>
    <xf numFmtId="0" fontId="10" fillId="2" borderId="10" xfId="2" applyFont="1" applyFill="1" applyBorder="1" applyAlignment="1">
      <alignment horizontal="center" vertical="center" wrapText="1" shrinkToFit="1"/>
    </xf>
    <xf numFmtId="0" fontId="10" fillId="2" borderId="11" xfId="2" applyFont="1" applyFill="1" applyBorder="1" applyAlignment="1">
      <alignment horizontal="center" vertical="center" wrapText="1" shrinkToFi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6" fillId="4" borderId="10" xfId="2" applyFont="1" applyFill="1" applyBorder="1" applyAlignment="1">
      <alignment vertical="center" shrinkToFit="1"/>
    </xf>
    <xf numFmtId="0" fontId="27" fillId="4" borderId="10" xfId="0" applyFont="1" applyFill="1" applyBorder="1" applyAlignment="1">
      <alignment vertical="center" shrinkToFit="1"/>
    </xf>
    <xf numFmtId="0" fontId="10" fillId="0" borderId="10" xfId="2" applyFont="1" applyBorder="1" applyAlignment="1">
      <alignment vertical="center"/>
    </xf>
    <xf numFmtId="0" fontId="28" fillId="0" borderId="10" xfId="0" applyFont="1" applyBorder="1">
      <alignment vertical="center"/>
    </xf>
    <xf numFmtId="0" fontId="28" fillId="0" borderId="11" xfId="0" applyFont="1" applyBorder="1">
      <alignment vertical="center"/>
    </xf>
    <xf numFmtId="49" fontId="10" fillId="0" borderId="1" xfId="2" applyNumberFormat="1" applyFont="1" applyBorder="1" applyAlignment="1" applyProtection="1">
      <alignment vertical="center"/>
      <protection locked="0"/>
    </xf>
    <xf numFmtId="0" fontId="10" fillId="0" borderId="0" xfId="2" applyFont="1"/>
    <xf numFmtId="0" fontId="28" fillId="0" borderId="0" xfId="0" applyFont="1">
      <alignment vertical="center"/>
    </xf>
    <xf numFmtId="0" fontId="10" fillId="0" borderId="1" xfId="2" applyFont="1" applyBorder="1" applyAlignment="1" applyProtection="1">
      <alignment vertical="center" shrinkToFit="1"/>
      <protection locked="0"/>
    </xf>
    <xf numFmtId="176" fontId="10" fillId="0" borderId="1" xfId="2" applyNumberFormat="1" applyFont="1" applyBorder="1" applyAlignment="1" applyProtection="1">
      <alignment vertical="center" shrinkToFit="1"/>
      <protection locked="0"/>
    </xf>
    <xf numFmtId="0" fontId="10" fillId="0" borderId="13" xfId="2" applyFont="1" applyBorder="1" applyAlignment="1" applyProtection="1">
      <alignment vertical="center" shrinkToFit="1"/>
      <protection locked="0"/>
    </xf>
    <xf numFmtId="0" fontId="10" fillId="0" borderId="1" xfId="2" applyFont="1" applyBorder="1" applyAlignment="1">
      <alignment horizontal="center" vertical="center"/>
    </xf>
    <xf numFmtId="0" fontId="10" fillId="0" borderId="2" xfId="2" applyFont="1" applyBorder="1" applyAlignment="1" applyProtection="1">
      <alignment vertical="center" shrinkToFit="1"/>
      <protection locked="0"/>
    </xf>
    <xf numFmtId="0" fontId="10" fillId="0" borderId="3" xfId="2" applyFont="1" applyBorder="1" applyAlignment="1" applyProtection="1">
      <alignment vertical="center" shrinkToFit="1"/>
      <protection locked="0"/>
    </xf>
    <xf numFmtId="176" fontId="10" fillId="0" borderId="6" xfId="2" applyNumberFormat="1" applyFont="1" applyBorder="1" applyAlignment="1" applyProtection="1">
      <alignment vertical="center" shrinkToFit="1"/>
      <protection locked="0"/>
    </xf>
    <xf numFmtId="176" fontId="10" fillId="0" borderId="7" xfId="2" applyNumberFormat="1" applyFont="1" applyBorder="1" applyAlignment="1" applyProtection="1">
      <alignment vertical="center" shrinkToFit="1"/>
      <protection locked="0"/>
    </xf>
    <xf numFmtId="176" fontId="10" fillId="0" borderId="5" xfId="2" applyNumberFormat="1" applyFont="1" applyBorder="1" applyAlignment="1" applyProtection="1">
      <alignment vertical="center" shrinkToFit="1"/>
      <protection locked="0"/>
    </xf>
    <xf numFmtId="38" fontId="10" fillId="0" borderId="3" xfId="3" applyFont="1" applyFill="1" applyBorder="1" applyAlignment="1" applyProtection="1">
      <alignment horizontal="center" vertical="center" shrinkToFit="1"/>
      <protection locked="0"/>
    </xf>
    <xf numFmtId="4" fontId="10" fillId="0" borderId="1" xfId="2" applyNumberFormat="1" applyFont="1" applyBorder="1" applyAlignment="1" applyProtection="1">
      <alignment vertical="center" shrinkToFit="1"/>
      <protection locked="0"/>
    </xf>
    <xf numFmtId="0" fontId="28" fillId="0" borderId="9"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pplyProtection="1">
      <alignment vertical="center" shrinkToFit="1"/>
      <protection locked="0"/>
    </xf>
    <xf numFmtId="0" fontId="28" fillId="0" borderId="10" xfId="0" applyFont="1" applyBorder="1" applyAlignment="1" applyProtection="1">
      <alignment vertical="center" shrinkToFit="1"/>
      <protection locked="0"/>
    </xf>
    <xf numFmtId="0" fontId="28" fillId="0" borderId="11" xfId="0" applyFont="1" applyBorder="1" applyAlignment="1" applyProtection="1">
      <alignment vertical="center" shrinkToFit="1"/>
      <protection locked="0"/>
    </xf>
    <xf numFmtId="0" fontId="10" fillId="0" borderId="6" xfId="2" applyFont="1" applyBorder="1" applyAlignment="1" applyProtection="1">
      <alignment vertical="center" shrinkToFit="1"/>
      <protection locked="0"/>
    </xf>
    <xf numFmtId="0" fontId="10" fillId="0" borderId="7" xfId="2" applyFont="1" applyBorder="1" applyAlignment="1" applyProtection="1">
      <alignment vertical="center" shrinkToFit="1"/>
      <protection locked="0"/>
    </xf>
    <xf numFmtId="0" fontId="10" fillId="0" borderId="5" xfId="2" applyFont="1" applyBorder="1" applyAlignment="1" applyProtection="1">
      <alignment vertical="center" shrinkToFit="1"/>
      <protection locked="0"/>
    </xf>
    <xf numFmtId="0" fontId="10" fillId="2" borderId="1" xfId="2" applyFont="1" applyFill="1" applyBorder="1" applyAlignment="1">
      <alignment horizontal="center" vertical="center" wrapText="1" shrinkToFit="1"/>
    </xf>
    <xf numFmtId="0" fontId="10" fillId="2" borderId="14" xfId="2" applyFont="1" applyFill="1" applyBorder="1" applyAlignment="1">
      <alignment horizontal="center" vertical="center" wrapText="1" shrinkToFit="1"/>
    </xf>
    <xf numFmtId="187" fontId="28" fillId="0" borderId="6" xfId="1" applyNumberFormat="1" applyFont="1" applyBorder="1" applyAlignment="1" applyProtection="1">
      <alignment vertical="center" shrinkToFit="1"/>
      <protection locked="0"/>
    </xf>
    <xf numFmtId="187" fontId="28" fillId="0" borderId="5" xfId="1" applyNumberFormat="1" applyFont="1" applyBorder="1" applyAlignment="1" applyProtection="1">
      <alignment vertical="center" shrinkToFit="1"/>
      <protection locked="0"/>
    </xf>
    <xf numFmtId="188" fontId="10" fillId="0" borderId="14" xfId="2" applyNumberFormat="1" applyFont="1" applyBorder="1" applyAlignment="1" applyProtection="1">
      <alignment horizontal="center" vertical="center" shrinkToFit="1"/>
      <protection locked="0"/>
    </xf>
    <xf numFmtId="188" fontId="10" fillId="2" borderId="14" xfId="2" applyNumberFormat="1" applyFont="1" applyFill="1" applyBorder="1" applyAlignment="1">
      <alignment horizontal="center" vertical="center" shrinkToFit="1"/>
    </xf>
    <xf numFmtId="188" fontId="10" fillId="0" borderId="6" xfId="2" applyNumberFormat="1" applyFont="1" applyBorder="1" applyAlignment="1" applyProtection="1">
      <alignment horizontal="center" vertical="center" shrinkToFit="1"/>
      <protection locked="0"/>
    </xf>
    <xf numFmtId="0" fontId="29" fillId="0" borderId="6" xfId="2" applyFont="1" applyBorder="1" applyAlignment="1" applyProtection="1">
      <alignment horizontal="center" vertical="center"/>
      <protection locked="0"/>
    </xf>
    <xf numFmtId="0" fontId="29" fillId="0" borderId="7" xfId="2" applyFont="1" applyBorder="1" applyAlignment="1" applyProtection="1">
      <alignment horizontal="center" vertical="center"/>
      <protection locked="0"/>
    </xf>
    <xf numFmtId="188" fontId="10" fillId="2" borderId="6" xfId="2" applyNumberFormat="1" applyFont="1" applyFill="1" applyBorder="1" applyAlignment="1">
      <alignment horizontal="center" vertical="center" wrapText="1" shrinkToFit="1"/>
    </xf>
    <xf numFmtId="188" fontId="11" fillId="2" borderId="1" xfId="2" applyNumberFormat="1" applyFont="1" applyFill="1" applyBorder="1" applyAlignment="1">
      <alignment horizontal="center" vertical="center" wrapText="1"/>
    </xf>
    <xf numFmtId="0" fontId="11" fillId="0" borderId="1" xfId="0" applyFont="1" applyBorder="1" applyAlignment="1">
      <alignment horizontal="center" vertical="center" wrapText="1"/>
    </xf>
    <xf numFmtId="188" fontId="11" fillId="0" borderId="1" xfId="2" applyNumberFormat="1" applyFont="1" applyBorder="1" applyAlignment="1" applyProtection="1">
      <alignment horizontal="center" vertical="center" shrinkToFit="1"/>
      <protection locked="0"/>
    </xf>
    <xf numFmtId="0" fontId="10" fillId="2" borderId="15" xfId="2" applyFont="1" applyFill="1" applyBorder="1" applyAlignment="1">
      <alignment horizontal="center" vertical="center" wrapText="1" shrinkToFit="1"/>
    </xf>
    <xf numFmtId="187" fontId="28" fillId="0" borderId="12" xfId="1" applyNumberFormat="1" applyFont="1" applyBorder="1" applyAlignment="1" applyProtection="1">
      <alignment vertical="center" shrinkToFit="1"/>
      <protection locked="0"/>
    </xf>
    <xf numFmtId="187" fontId="28" fillId="0" borderId="4" xfId="1" applyNumberFormat="1" applyFont="1" applyBorder="1" applyAlignment="1" applyProtection="1">
      <alignment vertical="center" shrinkToFit="1"/>
      <protection locked="0"/>
    </xf>
    <xf numFmtId="0" fontId="10" fillId="2" borderId="12" xfId="2" applyFont="1" applyFill="1" applyBorder="1" applyAlignment="1">
      <alignment horizontal="center" vertical="center" wrapText="1" shrinkToFit="1"/>
    </xf>
    <xf numFmtId="0" fontId="10" fillId="2" borderId="0" xfId="2" applyFont="1" applyFill="1" applyAlignment="1">
      <alignment horizontal="center" vertical="center" wrapText="1" shrinkToFit="1"/>
    </xf>
    <xf numFmtId="0" fontId="10" fillId="2" borderId="4" xfId="2" applyFont="1" applyFill="1" applyBorder="1" applyAlignment="1">
      <alignment horizontal="center" vertical="center" wrapText="1" shrinkToFit="1"/>
    </xf>
    <xf numFmtId="0" fontId="10" fillId="2" borderId="4" xfId="2" applyFont="1" applyFill="1" applyBorder="1" applyAlignment="1">
      <alignment horizontal="center" vertical="center" shrinkToFit="1"/>
    </xf>
    <xf numFmtId="0" fontId="10" fillId="2" borderId="15" xfId="2" applyFont="1" applyFill="1" applyBorder="1" applyAlignment="1">
      <alignment horizontal="center" vertical="center" shrinkToFit="1"/>
    </xf>
    <xf numFmtId="188" fontId="10" fillId="0" borderId="15" xfId="2" applyNumberFormat="1" applyFont="1" applyBorder="1" applyAlignment="1" applyProtection="1">
      <alignment horizontal="center" vertical="center" shrinkToFit="1"/>
      <protection locked="0"/>
    </xf>
    <xf numFmtId="188" fontId="10" fillId="2" borderId="15" xfId="2" applyNumberFormat="1" applyFont="1" applyFill="1" applyBorder="1" applyAlignment="1">
      <alignment horizontal="center" vertical="center" shrinkToFit="1"/>
    </xf>
    <xf numFmtId="188" fontId="10" fillId="0" borderId="12" xfId="2" applyNumberFormat="1" applyFont="1" applyBorder="1" applyAlignment="1" applyProtection="1">
      <alignment horizontal="center" vertical="center" shrinkToFit="1"/>
      <protection locked="0"/>
    </xf>
    <xf numFmtId="0" fontId="29" fillId="0" borderId="12" xfId="2" applyFont="1" applyBorder="1" applyAlignment="1" applyProtection="1">
      <alignment horizontal="center" vertical="center"/>
      <protection locked="0"/>
    </xf>
    <xf numFmtId="0" fontId="29" fillId="0" borderId="0" xfId="2" applyFont="1" applyAlignment="1" applyProtection="1">
      <alignment horizontal="center" vertical="center"/>
      <protection locked="0"/>
    </xf>
    <xf numFmtId="0" fontId="28" fillId="0" borderId="12" xfId="0" applyFont="1" applyBorder="1" applyAlignment="1">
      <alignment horizontal="center" vertical="center" shrinkToFit="1"/>
    </xf>
    <xf numFmtId="0" fontId="10" fillId="2" borderId="13" xfId="2" applyFont="1" applyFill="1" applyBorder="1" applyAlignment="1">
      <alignment horizontal="center" vertical="center" wrapText="1" shrinkToFit="1"/>
    </xf>
    <xf numFmtId="187" fontId="28" fillId="0" borderId="9" xfId="1" applyNumberFormat="1" applyFont="1" applyBorder="1" applyAlignment="1" applyProtection="1">
      <alignment vertical="center" shrinkToFit="1"/>
      <protection locked="0"/>
    </xf>
    <xf numFmtId="187" fontId="28" fillId="0" borderId="11" xfId="1" applyNumberFormat="1" applyFont="1" applyBorder="1" applyAlignment="1" applyProtection="1">
      <alignment vertical="center" shrinkToFit="1"/>
      <protection locked="0"/>
    </xf>
    <xf numFmtId="188" fontId="10" fillId="0" borderId="13" xfId="2" applyNumberFormat="1" applyFont="1" applyBorder="1" applyAlignment="1" applyProtection="1">
      <alignment horizontal="center" vertical="center" shrinkToFit="1"/>
      <protection locked="0"/>
    </xf>
    <xf numFmtId="188" fontId="10" fillId="0" borderId="9" xfId="2" applyNumberFormat="1" applyFont="1" applyBorder="1" applyAlignment="1" applyProtection="1">
      <alignment horizontal="center" vertical="center" shrinkToFit="1"/>
      <protection locked="0"/>
    </xf>
    <xf numFmtId="188" fontId="11" fillId="2" borderId="1" xfId="2" applyNumberFormat="1" applyFont="1" applyFill="1" applyBorder="1" applyAlignment="1">
      <alignment horizontal="center" vertical="center" wrapText="1" shrinkToFit="1"/>
    </xf>
    <xf numFmtId="0" fontId="11" fillId="0" borderId="1" xfId="0" applyFont="1" applyBorder="1" applyAlignment="1">
      <alignment horizontal="center" vertical="center" shrinkToFit="1"/>
    </xf>
    <xf numFmtId="189" fontId="10" fillId="0" borderId="14" xfId="2" applyNumberFormat="1" applyFont="1" applyBorder="1" applyAlignment="1" applyProtection="1">
      <alignment horizontal="center" vertical="center" shrinkToFit="1"/>
      <protection locked="0"/>
    </xf>
    <xf numFmtId="189" fontId="10" fillId="0" borderId="6" xfId="2" applyNumberFormat="1" applyFont="1" applyBorder="1" applyAlignment="1" applyProtection="1">
      <alignment horizontal="center" vertical="center" shrinkToFit="1"/>
      <protection locked="0"/>
    </xf>
    <xf numFmtId="189" fontId="10" fillId="0" borderId="15" xfId="2" applyNumberFormat="1" applyFont="1" applyBorder="1" applyAlignment="1" applyProtection="1">
      <alignment horizontal="center" vertical="center" shrinkToFit="1"/>
      <protection locked="0"/>
    </xf>
    <xf numFmtId="189" fontId="10" fillId="0" borderId="12" xfId="2" applyNumberFormat="1" applyFont="1" applyBorder="1" applyAlignment="1" applyProtection="1">
      <alignment horizontal="center" vertical="center" shrinkToFit="1"/>
      <protection locked="0"/>
    </xf>
    <xf numFmtId="189" fontId="10" fillId="0" borderId="13" xfId="2" applyNumberFormat="1" applyFont="1" applyBorder="1" applyAlignment="1" applyProtection="1">
      <alignment horizontal="center" vertical="center" shrinkToFit="1"/>
      <protection locked="0"/>
    </xf>
    <xf numFmtId="188" fontId="10" fillId="2" borderId="13" xfId="2" applyNumberFormat="1" applyFont="1" applyFill="1" applyBorder="1" applyAlignment="1">
      <alignment horizontal="center" vertical="center" shrinkToFit="1"/>
    </xf>
    <xf numFmtId="189" fontId="10" fillId="0" borderId="9" xfId="2" applyNumberFormat="1" applyFont="1" applyBorder="1" applyAlignment="1" applyProtection="1">
      <alignment horizontal="center" vertical="center" shrinkToFit="1"/>
      <protection locked="0"/>
    </xf>
    <xf numFmtId="0" fontId="29" fillId="0" borderId="9" xfId="2" applyFont="1" applyBorder="1" applyAlignment="1" applyProtection="1">
      <alignment horizontal="center" vertical="center"/>
      <protection locked="0"/>
    </xf>
    <xf numFmtId="0" fontId="29" fillId="0" borderId="10" xfId="2" applyFont="1" applyBorder="1" applyAlignment="1" applyProtection="1">
      <alignment horizontal="center" vertical="center"/>
      <protection locked="0"/>
    </xf>
    <xf numFmtId="0" fontId="28" fillId="0" borderId="9" xfId="0" applyFont="1" applyBorder="1" applyAlignment="1">
      <alignment horizontal="center" vertical="center" shrinkToFit="1"/>
    </xf>
    <xf numFmtId="0" fontId="10" fillId="2" borderId="15" xfId="2" applyFont="1" applyFill="1" applyBorder="1" applyAlignment="1">
      <alignment vertical="center" textRotation="255"/>
    </xf>
    <xf numFmtId="0" fontId="10" fillId="0" borderId="6" xfId="2" applyFont="1" applyBorder="1" applyAlignment="1" applyProtection="1">
      <alignment horizontal="center" vertical="top"/>
      <protection locked="0"/>
    </xf>
    <xf numFmtId="0" fontId="10" fillId="0" borderId="7" xfId="2" applyFont="1" applyBorder="1" applyAlignment="1" applyProtection="1">
      <alignment horizontal="center" vertical="top"/>
      <protection locked="0"/>
    </xf>
    <xf numFmtId="0" fontId="10" fillId="0" borderId="5" xfId="2" applyFont="1" applyBorder="1" applyAlignment="1" applyProtection="1">
      <alignment horizontal="center" vertical="top"/>
      <protection locked="0"/>
    </xf>
    <xf numFmtId="0" fontId="10" fillId="0" borderId="12" xfId="2" applyFont="1" applyBorder="1" applyAlignment="1" applyProtection="1">
      <alignment horizontal="center" vertical="top"/>
      <protection locked="0"/>
    </xf>
    <xf numFmtId="0" fontId="10" fillId="0" borderId="0" xfId="2" applyFont="1" applyAlignment="1" applyProtection="1">
      <alignment horizontal="center" vertical="top"/>
      <protection locked="0"/>
    </xf>
    <xf numFmtId="0" fontId="10" fillId="0" borderId="4" xfId="2" applyFont="1" applyBorder="1" applyAlignment="1" applyProtection="1">
      <alignment horizontal="center" vertical="top"/>
      <protection locked="0"/>
    </xf>
    <xf numFmtId="0" fontId="10" fillId="0" borderId="0" xfId="2" applyFont="1" applyAlignment="1" applyProtection="1">
      <alignment vertical="center" textRotation="255"/>
      <protection locked="0"/>
    </xf>
    <xf numFmtId="0" fontId="10" fillId="0" borderId="0" xfId="2" applyFont="1" applyAlignment="1" applyProtection="1">
      <alignment vertical="center" wrapText="1"/>
      <protection locked="0"/>
    </xf>
    <xf numFmtId="0" fontId="10" fillId="0" borderId="0" xfId="2" applyFont="1" applyAlignment="1" applyProtection="1">
      <alignment horizontal="left" vertical="center" wrapText="1"/>
      <protection locked="0"/>
    </xf>
    <xf numFmtId="0" fontId="10" fillId="0" borderId="4" xfId="2" applyFont="1" applyBorder="1" applyAlignment="1" applyProtection="1">
      <alignment horizontal="left" vertical="center" wrapText="1"/>
      <protection locked="0"/>
    </xf>
    <xf numFmtId="0" fontId="10" fillId="0" borderId="9"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30" fillId="0" borderId="10" xfId="2" applyFont="1" applyBorder="1" applyAlignment="1" applyProtection="1">
      <alignment vertical="center"/>
      <protection locked="0"/>
    </xf>
    <xf numFmtId="0" fontId="10" fillId="0" borderId="10" xfId="2" applyFont="1" applyBorder="1" applyProtection="1">
      <protection locked="0"/>
    </xf>
    <xf numFmtId="0" fontId="10" fillId="0" borderId="10" xfId="2" applyFont="1" applyBorder="1" applyAlignment="1" applyProtection="1">
      <alignment vertical="center" wrapText="1"/>
      <protection locked="0"/>
    </xf>
    <xf numFmtId="0" fontId="10" fillId="0" borderId="10" xfId="2" applyFont="1" applyBorder="1" applyAlignment="1" applyProtection="1">
      <alignment horizontal="left" vertical="center" wrapText="1"/>
      <protection locked="0"/>
    </xf>
    <xf numFmtId="0" fontId="10" fillId="0" borderId="11" xfId="2" applyFont="1" applyBorder="1" applyAlignment="1" applyProtection="1">
      <alignment horizontal="left" vertical="center" wrapText="1"/>
      <protection locked="0"/>
    </xf>
    <xf numFmtId="0" fontId="11" fillId="0" borderId="10" xfId="2" applyFont="1" applyBorder="1" applyAlignment="1">
      <alignment horizontal="left" vertical="center"/>
    </xf>
    <xf numFmtId="0" fontId="10" fillId="0" borderId="2" xfId="2" applyFont="1" applyBorder="1" applyAlignment="1">
      <alignment horizontal="center" vertical="center" wrapText="1" shrinkToFit="1"/>
    </xf>
    <xf numFmtId="0" fontId="10" fillId="0" borderId="3" xfId="2" applyFont="1" applyBorder="1" applyAlignment="1">
      <alignment horizontal="center" vertical="center" wrapText="1" shrinkToFit="1"/>
    </xf>
    <xf numFmtId="0" fontId="31" fillId="0" borderId="8" xfId="0" applyFont="1" applyBorder="1" applyAlignment="1">
      <alignment horizontal="center" vertical="center" wrapText="1" shrinkToFit="1"/>
    </xf>
    <xf numFmtId="0" fontId="10" fillId="2" borderId="3" xfId="2" applyFont="1" applyFill="1" applyBorder="1" applyAlignment="1">
      <alignment horizontal="center" vertical="center" wrapText="1"/>
    </xf>
    <xf numFmtId="0" fontId="10" fillId="2" borderId="8" xfId="2" applyFont="1" applyFill="1" applyBorder="1" applyAlignment="1">
      <alignment horizontal="center" vertical="center" wrapText="1"/>
    </xf>
    <xf numFmtId="0" fontId="31" fillId="0" borderId="9" xfId="0" applyFont="1" applyBorder="1" applyAlignment="1">
      <alignment horizontal="center" vertical="center" wrapText="1" shrinkToFit="1"/>
    </xf>
    <xf numFmtId="0" fontId="31" fillId="0" borderId="10" xfId="0" applyFont="1" applyBorder="1" applyAlignment="1">
      <alignment horizontal="center" vertical="center" wrapText="1" shrinkToFit="1"/>
    </xf>
    <xf numFmtId="0" fontId="31" fillId="0" borderId="11" xfId="0" applyFont="1" applyBorder="1" applyAlignment="1">
      <alignment horizontal="center" vertical="center" wrapText="1" shrinkToFit="1"/>
    </xf>
    <xf numFmtId="0" fontId="31" fillId="0" borderId="9" xfId="0" applyFont="1" applyBorder="1" applyAlignment="1">
      <alignment horizontal="right" vertical="center" shrinkToFit="1"/>
    </xf>
    <xf numFmtId="0" fontId="31" fillId="0" borderId="11" xfId="0" applyFont="1" applyBorder="1" applyAlignment="1">
      <alignment horizontal="right" vertical="center" shrinkToFit="1"/>
    </xf>
    <xf numFmtId="0" fontId="10" fillId="2" borderId="12" xfId="2" applyFont="1" applyFill="1" applyBorder="1" applyAlignment="1">
      <alignment horizontal="center" vertical="center" wrapText="1"/>
    </xf>
    <xf numFmtId="0" fontId="10" fillId="2" borderId="4" xfId="2" applyFont="1" applyFill="1" applyBorder="1" applyAlignment="1">
      <alignment horizontal="center" vertical="center"/>
    </xf>
    <xf numFmtId="0" fontId="10" fillId="2" borderId="15"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5" fillId="2" borderId="2" xfId="2" applyFont="1" applyFill="1" applyBorder="1" applyAlignment="1">
      <alignment horizontal="center" vertical="center" wrapText="1"/>
    </xf>
    <xf numFmtId="0" fontId="15" fillId="2" borderId="8" xfId="2" applyFont="1" applyFill="1" applyBorder="1" applyAlignment="1">
      <alignment horizontal="center" vertical="center" wrapText="1"/>
    </xf>
    <xf numFmtId="0" fontId="10" fillId="2" borderId="6" xfId="2" applyFont="1" applyFill="1" applyBorder="1" applyAlignment="1" applyProtection="1">
      <alignment horizontal="center" vertical="center"/>
      <protection locked="0"/>
    </xf>
    <xf numFmtId="0" fontId="10" fillId="2" borderId="7" xfId="2" applyFont="1" applyFill="1" applyBorder="1" applyAlignment="1" applyProtection="1">
      <alignment horizontal="center" vertical="center"/>
      <protection locked="0"/>
    </xf>
    <xf numFmtId="0" fontId="10" fillId="2" borderId="5" xfId="2" applyFont="1" applyFill="1" applyBorder="1" applyAlignment="1" applyProtection="1">
      <alignment horizontal="center" vertical="center"/>
      <protection locked="0"/>
    </xf>
    <xf numFmtId="0" fontId="10" fillId="2" borderId="7" xfId="2" applyFont="1" applyFill="1" applyBorder="1" applyAlignment="1">
      <alignment horizontal="center" vertical="center" wrapText="1"/>
    </xf>
    <xf numFmtId="0" fontId="10" fillId="2" borderId="14" xfId="2" applyFont="1" applyFill="1" applyBorder="1" applyAlignment="1">
      <alignment horizontal="center" vertical="center" wrapText="1"/>
    </xf>
    <xf numFmtId="0" fontId="10" fillId="2" borderId="9" xfId="2" applyFont="1" applyFill="1" applyBorder="1" applyAlignment="1">
      <alignment horizontal="center" vertical="center" wrapText="1"/>
    </xf>
    <xf numFmtId="0" fontId="10" fillId="2" borderId="11" xfId="2" applyFont="1" applyFill="1" applyBorder="1" applyAlignment="1">
      <alignment horizontal="center" vertical="center" wrapText="1"/>
    </xf>
    <xf numFmtId="190" fontId="10" fillId="0" borderId="2" xfId="2" applyNumberFormat="1" applyFont="1" applyBorder="1" applyAlignment="1">
      <alignment horizontal="center" vertical="center" wrapText="1"/>
    </xf>
    <xf numFmtId="190" fontId="10" fillId="0" borderId="8" xfId="2" applyNumberFormat="1" applyFont="1" applyBorder="1" applyAlignment="1">
      <alignment horizontal="center" vertical="center" wrapText="1"/>
    </xf>
    <xf numFmtId="0" fontId="10" fillId="2" borderId="9" xfId="2" applyFont="1" applyFill="1" applyBorder="1" applyAlignment="1" applyProtection="1">
      <alignment horizontal="center" vertical="center"/>
      <protection locked="0"/>
    </xf>
    <xf numFmtId="0" fontId="10" fillId="2" borderId="10" xfId="2" applyFont="1" applyFill="1" applyBorder="1" applyAlignment="1" applyProtection="1">
      <alignment horizontal="center" vertical="center"/>
      <protection locked="0"/>
    </xf>
    <xf numFmtId="0" fontId="10" fillId="2" borderId="11" xfId="2" applyFont="1" applyFill="1" applyBorder="1" applyAlignment="1" applyProtection="1">
      <alignment horizontal="center" vertical="center"/>
      <protection locked="0"/>
    </xf>
    <xf numFmtId="0" fontId="10" fillId="2" borderId="10" xfId="2" applyFont="1" applyFill="1" applyBorder="1" applyAlignment="1">
      <alignment horizontal="center" vertical="center" wrapText="1"/>
    </xf>
    <xf numFmtId="0" fontId="31" fillId="0" borderId="1" xfId="0" applyFont="1" applyBorder="1" applyAlignment="1">
      <alignment horizontal="center" vertical="center"/>
    </xf>
    <xf numFmtId="0" fontId="32" fillId="2" borderId="1" xfId="2" applyFont="1" applyFill="1" applyBorder="1" applyAlignment="1">
      <alignment horizontal="center" vertical="center"/>
    </xf>
    <xf numFmtId="0" fontId="32" fillId="2" borderId="1" xfId="2" applyFont="1" applyFill="1" applyBorder="1" applyAlignment="1">
      <alignment horizontal="center" vertical="center" wrapText="1" shrinkToFit="1"/>
    </xf>
    <xf numFmtId="0" fontId="10" fillId="2" borderId="1" xfId="2" applyFont="1" applyFill="1" applyBorder="1" applyAlignment="1">
      <alignment horizontal="center" vertical="center" textRotation="255"/>
    </xf>
    <xf numFmtId="0" fontId="10" fillId="2" borderId="13" xfId="2" applyFont="1" applyFill="1" applyBorder="1" applyAlignment="1">
      <alignment horizontal="center" vertical="center"/>
    </xf>
    <xf numFmtId="0" fontId="31" fillId="0" borderId="1" xfId="0" applyFont="1" applyBorder="1" applyAlignment="1">
      <alignment horizontal="center" vertical="center" wrapText="1"/>
    </xf>
    <xf numFmtId="0" fontId="15" fillId="2" borderId="1" xfId="2" applyFont="1" applyFill="1" applyBorder="1" applyAlignment="1">
      <alignment horizontal="center" vertical="center" wrapText="1"/>
    </xf>
    <xf numFmtId="0" fontId="10" fillId="2" borderId="13" xfId="2" applyFont="1" applyFill="1" applyBorder="1" applyAlignment="1">
      <alignment horizontal="center" vertical="center" wrapText="1"/>
    </xf>
    <xf numFmtId="184" fontId="10" fillId="0" borderId="2" xfId="2" applyNumberFormat="1" applyFont="1" applyBorder="1" applyAlignment="1" applyProtection="1">
      <alignment horizontal="center" vertical="center" shrinkToFit="1"/>
      <protection locked="0"/>
    </xf>
    <xf numFmtId="184" fontId="10" fillId="0" borderId="8" xfId="2" applyNumberFormat="1" applyFont="1" applyBorder="1" applyAlignment="1" applyProtection="1">
      <alignment horizontal="center" vertical="center" shrinkToFit="1"/>
      <protection locked="0"/>
    </xf>
    <xf numFmtId="191" fontId="10" fillId="0" borderId="8" xfId="2" applyNumberFormat="1" applyFont="1" applyBorder="1" applyAlignment="1" applyProtection="1">
      <alignment horizontal="center" vertical="center" shrinkToFit="1"/>
      <protection locked="0"/>
    </xf>
    <xf numFmtId="0" fontId="31" fillId="0" borderId="1" xfId="0" applyFont="1" applyBorder="1" applyAlignment="1">
      <alignment horizontal="center" vertical="center" shrinkToFit="1"/>
    </xf>
    <xf numFmtId="0" fontId="33" fillId="0" borderId="1" xfId="2" applyFont="1" applyBorder="1" applyAlignment="1" applyProtection="1">
      <alignment horizontal="center" vertical="center" shrinkToFit="1"/>
      <protection locked="0"/>
    </xf>
    <xf numFmtId="0" fontId="10" fillId="4" borderId="0" xfId="2" applyFont="1" applyFill="1" applyAlignment="1">
      <alignment horizontal="center" vertical="center" textRotation="255"/>
    </xf>
    <xf numFmtId="0" fontId="10" fillId="0" borderId="0" xfId="2" applyFont="1" applyAlignment="1" applyProtection="1">
      <alignment vertical="center" shrinkToFit="1"/>
      <protection locked="0"/>
    </xf>
    <xf numFmtId="0" fontId="31" fillId="0" borderId="0" xfId="0" applyFont="1">
      <alignment vertical="center"/>
    </xf>
    <xf numFmtId="0" fontId="31" fillId="0" borderId="0" xfId="0" applyFont="1" applyAlignment="1">
      <alignment horizontal="center" vertical="center"/>
    </xf>
    <xf numFmtId="0" fontId="10" fillId="0" borderId="0" xfId="4" applyFont="1" applyAlignment="1">
      <alignment horizontal="left" vertical="center"/>
    </xf>
    <xf numFmtId="0" fontId="10" fillId="4" borderId="0" xfId="2" applyFont="1" applyFill="1" applyAlignment="1">
      <alignment vertical="center"/>
    </xf>
    <xf numFmtId="0" fontId="34" fillId="0" borderId="0" xfId="2" applyFont="1" applyAlignment="1">
      <alignment vertical="center"/>
    </xf>
    <xf numFmtId="0" fontId="34" fillId="0" borderId="0" xfId="2" applyFont="1" applyAlignment="1" applyProtection="1">
      <alignment vertical="center"/>
      <protection locked="0"/>
    </xf>
    <xf numFmtId="0" fontId="10" fillId="0" borderId="8" xfId="2" applyFont="1" applyBorder="1" applyAlignment="1">
      <alignment horizontal="center" vertical="center" wrapText="1" shrinkToFi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2" borderId="12" xfId="2" applyFont="1" applyFill="1" applyBorder="1" applyAlignment="1">
      <alignment horizontal="center" vertical="center"/>
    </xf>
    <xf numFmtId="0" fontId="10" fillId="2" borderId="15" xfId="2" applyFont="1" applyFill="1" applyBorder="1" applyAlignment="1">
      <alignment horizontal="center" vertical="center"/>
    </xf>
    <xf numFmtId="0" fontId="31" fillId="0" borderId="9" xfId="0" applyFont="1" applyBorder="1" applyAlignment="1">
      <alignment horizontal="center" vertical="center"/>
    </xf>
    <xf numFmtId="0" fontId="31" fillId="0" borderId="11" xfId="0" applyFont="1" applyBorder="1" applyAlignment="1">
      <alignment horizontal="center" vertical="center"/>
    </xf>
    <xf numFmtId="0" fontId="31" fillId="0" borderId="13" xfId="0" applyFont="1" applyBorder="1" applyAlignment="1">
      <alignment horizontal="center" vertical="center"/>
    </xf>
    <xf numFmtId="0" fontId="31" fillId="0" borderId="1" xfId="0" applyFont="1" applyBorder="1" applyAlignment="1">
      <alignment horizontal="center" vertical="center" textRotation="255"/>
    </xf>
    <xf numFmtId="0" fontId="10" fillId="2" borderId="12" xfId="2" applyFont="1" applyFill="1" applyBorder="1" applyAlignment="1">
      <alignment horizontal="center" vertical="center" wrapText="1"/>
    </xf>
    <xf numFmtId="0" fontId="10" fillId="2" borderId="0" xfId="2" applyFont="1" applyFill="1" applyAlignment="1">
      <alignment horizontal="center" vertical="center" wrapText="1"/>
    </xf>
    <xf numFmtId="0" fontId="10" fillId="2" borderId="4" xfId="2" applyFont="1" applyFill="1" applyBorder="1" applyAlignment="1">
      <alignment horizontal="center" vertical="center" wrapText="1"/>
    </xf>
    <xf numFmtId="0" fontId="10" fillId="2" borderId="14" xfId="2" applyFont="1" applyFill="1" applyBorder="1" applyAlignment="1">
      <alignment horizontal="center" vertical="center"/>
    </xf>
    <xf numFmtId="0" fontId="10" fillId="0" borderId="1" xfId="2" applyFont="1" applyBorder="1" applyAlignment="1">
      <alignment horizontal="center" vertical="center" wrapText="1" shrinkToFit="1"/>
    </xf>
    <xf numFmtId="0" fontId="31" fillId="0" borderId="10" xfId="0" applyFont="1" applyBorder="1" applyAlignment="1">
      <alignment horizontal="right" vertical="center" shrinkToFit="1"/>
    </xf>
    <xf numFmtId="0" fontId="10" fillId="2" borderId="13" xfId="2" applyFont="1" applyFill="1" applyBorder="1" applyAlignment="1" applyProtection="1">
      <alignment horizontal="center" vertical="center" wrapText="1"/>
      <protection locked="0"/>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xf numFmtId="0" fontId="10" fillId="0" borderId="0" xfId="2" applyFont="1" applyAlignment="1">
      <alignment horizontal="center" vertical="center" wrapText="1"/>
    </xf>
    <xf numFmtId="0" fontId="10" fillId="2" borderId="1" xfId="2" applyFont="1" applyFill="1" applyBorder="1" applyAlignment="1" applyProtection="1">
      <alignment horizontal="center" vertical="center" wrapText="1"/>
      <protection locked="0"/>
    </xf>
    <xf numFmtId="0" fontId="10" fillId="2" borderId="2" xfId="2" applyFont="1" applyFill="1" applyBorder="1" applyAlignment="1">
      <alignment horizontal="center" vertical="center" wrapText="1"/>
    </xf>
    <xf numFmtId="0" fontId="31" fillId="0" borderId="3" xfId="0" applyFont="1" applyBorder="1" applyAlignment="1">
      <alignment horizontal="center" vertical="center"/>
    </xf>
    <xf numFmtId="0" fontId="31" fillId="0" borderId="8" xfId="0" applyFont="1" applyBorder="1" applyAlignment="1">
      <alignment horizontal="center" vertical="center"/>
    </xf>
    <xf numFmtId="0" fontId="35" fillId="2" borderId="1" xfId="2" applyFont="1" applyFill="1" applyBorder="1" applyAlignment="1">
      <alignment horizontal="center" vertical="center" wrapText="1"/>
    </xf>
    <xf numFmtId="0" fontId="35" fillId="2" borderId="1" xfId="2" applyFont="1" applyFill="1" applyBorder="1" applyAlignment="1">
      <alignment horizontal="center" vertical="center"/>
    </xf>
    <xf numFmtId="184" fontId="10" fillId="0" borderId="2" xfId="2" applyNumberFormat="1" applyFont="1" applyBorder="1" applyAlignment="1" applyProtection="1">
      <alignment horizontal="center" vertical="center"/>
      <protection locked="0"/>
    </xf>
    <xf numFmtId="184" fontId="10" fillId="0" borderId="8" xfId="2" applyNumberFormat="1" applyFont="1" applyBorder="1" applyAlignment="1" applyProtection="1">
      <alignment horizontal="center" vertical="center"/>
      <protection locked="0"/>
    </xf>
    <xf numFmtId="0" fontId="10" fillId="0" borderId="8" xfId="2" applyFont="1" applyBorder="1" applyAlignment="1" applyProtection="1">
      <alignment horizontal="center" vertical="center"/>
      <protection locked="0"/>
    </xf>
    <xf numFmtId="176" fontId="13" fillId="0" borderId="1" xfId="2" applyNumberFormat="1" applyBorder="1" applyAlignment="1">
      <alignment horizontal="center" vertical="center" shrinkToFit="1"/>
    </xf>
    <xf numFmtId="0" fontId="13" fillId="0" borderId="2" xfId="2" applyBorder="1" applyAlignment="1">
      <alignment vertical="center"/>
    </xf>
    <xf numFmtId="0" fontId="13" fillId="0" borderId="3" xfId="2" applyBorder="1" applyAlignment="1">
      <alignment vertical="center"/>
    </xf>
    <xf numFmtId="0" fontId="31" fillId="0" borderId="3" xfId="0" applyFont="1" applyBorder="1">
      <alignment vertical="center"/>
    </xf>
    <xf numFmtId="0" fontId="31" fillId="0" borderId="8" xfId="0" applyFont="1" applyBorder="1">
      <alignment vertical="center"/>
    </xf>
    <xf numFmtId="0" fontId="13" fillId="0" borderId="2" xfId="2" applyBorder="1" applyAlignment="1">
      <alignment vertical="center" wrapText="1"/>
    </xf>
    <xf numFmtId="0" fontId="13" fillId="0" borderId="1" xfId="2" applyBorder="1" applyAlignment="1">
      <alignment horizontal="center" vertical="center"/>
    </xf>
    <xf numFmtId="192" fontId="10" fillId="0" borderId="2" xfId="2" applyNumberFormat="1" applyFont="1" applyBorder="1" applyAlignment="1" applyProtection="1">
      <alignment horizontal="center" vertical="center"/>
      <protection locked="0"/>
    </xf>
    <xf numFmtId="192" fontId="10" fillId="0" borderId="8" xfId="2" applyNumberFormat="1" applyFont="1" applyBorder="1" applyAlignment="1" applyProtection="1">
      <alignment horizontal="center" vertical="center"/>
      <protection locked="0"/>
    </xf>
    <xf numFmtId="0" fontId="13" fillId="0" borderId="2" xfId="2" applyBorder="1" applyAlignment="1">
      <alignment horizontal="center" vertical="center"/>
    </xf>
    <xf numFmtId="0" fontId="13" fillId="0" borderId="8" xfId="2" applyBorder="1" applyAlignment="1">
      <alignment horizontal="center" vertical="center"/>
    </xf>
    <xf numFmtId="0" fontId="10" fillId="0" borderId="1" xfId="2" applyFont="1" applyBorder="1" applyAlignment="1" applyProtection="1">
      <alignment vertical="center"/>
      <protection locked="0"/>
    </xf>
    <xf numFmtId="176" fontId="13" fillId="0" borderId="1" xfId="2" applyNumberFormat="1" applyBorder="1" applyAlignment="1">
      <alignment horizontal="center" vertical="center"/>
    </xf>
    <xf numFmtId="0" fontId="10" fillId="2" borderId="14" xfId="2" applyFont="1" applyFill="1" applyBorder="1" applyAlignment="1">
      <alignment horizontal="centerContinuous"/>
    </xf>
    <xf numFmtId="0" fontId="28" fillId="0" borderId="14" xfId="2" applyFont="1" applyBorder="1" applyAlignment="1">
      <alignment horizontal="left" vertical="center"/>
    </xf>
    <xf numFmtId="0" fontId="28" fillId="0" borderId="1" xfId="2" applyFont="1" applyBorder="1" applyAlignment="1">
      <alignment horizontal="left" vertical="center" shrinkToFit="1"/>
    </xf>
    <xf numFmtId="176" fontId="28" fillId="0" borderId="6" xfId="2" applyNumberFormat="1" applyFont="1" applyBorder="1" applyAlignment="1">
      <alignment horizontal="center" vertical="center"/>
    </xf>
    <xf numFmtId="176" fontId="28" fillId="0" borderId="7" xfId="2" applyNumberFormat="1" applyFont="1" applyBorder="1" applyAlignment="1">
      <alignment horizontal="center" vertical="center"/>
    </xf>
    <xf numFmtId="176" fontId="28" fillId="0" borderId="5" xfId="2" applyNumberFormat="1" applyFont="1" applyBorder="1" applyAlignment="1">
      <alignment horizontal="center" vertical="center"/>
    </xf>
    <xf numFmtId="0" fontId="10" fillId="2" borderId="13" xfId="2" applyFont="1" applyFill="1" applyBorder="1" applyAlignment="1">
      <alignment horizontal="centerContinuous" vertical="center"/>
    </xf>
    <xf numFmtId="0" fontId="28" fillId="0" borderId="13" xfId="2" applyFont="1" applyBorder="1" applyAlignment="1">
      <alignment horizontal="left"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36" fillId="0" borderId="11" xfId="0" applyFont="1" applyBorder="1" applyAlignment="1">
      <alignment horizontal="center" vertical="center"/>
    </xf>
    <xf numFmtId="184" fontId="10" fillId="0" borderId="6" xfId="4" applyNumberFormat="1" applyFont="1" applyBorder="1" applyAlignment="1">
      <alignment horizontal="center" vertical="center" shrinkToFit="1"/>
    </xf>
    <xf numFmtId="184" fontId="10" fillId="0" borderId="5" xfId="4" applyNumberFormat="1" applyFont="1" applyBorder="1" applyAlignment="1">
      <alignment horizontal="center" vertical="center" shrinkToFit="1"/>
    </xf>
    <xf numFmtId="0" fontId="10" fillId="0" borderId="12" xfId="2" applyFont="1" applyBorder="1" applyAlignment="1" applyProtection="1">
      <alignment horizontal="center" vertical="center"/>
      <protection locked="0"/>
    </xf>
    <xf numFmtId="0" fontId="10" fillId="0" borderId="0" xfId="2" applyFont="1" applyAlignment="1" applyProtection="1">
      <alignment horizontal="center" vertical="center"/>
      <protection locked="0"/>
    </xf>
    <xf numFmtId="0" fontId="10" fillId="0" borderId="6" xfId="2" applyFont="1" applyBorder="1" applyAlignment="1" applyProtection="1">
      <alignment horizontal="center" vertical="center"/>
      <protection locked="0"/>
    </xf>
    <xf numFmtId="0" fontId="10" fillId="0" borderId="7" xfId="2" applyFont="1" applyBorder="1" applyAlignment="1" applyProtection="1">
      <alignment horizontal="center" vertical="center"/>
      <protection locked="0"/>
    </xf>
    <xf numFmtId="0" fontId="10" fillId="0" borderId="5" xfId="2" applyFont="1" applyBorder="1" applyAlignment="1" applyProtection="1">
      <alignment horizontal="center" vertical="center"/>
      <protection locked="0"/>
    </xf>
    <xf numFmtId="184" fontId="10" fillId="0" borderId="9" xfId="4" applyNumberFormat="1" applyFont="1" applyBorder="1" applyAlignment="1">
      <alignment horizontal="center" vertical="center" shrinkToFit="1"/>
    </xf>
    <xf numFmtId="184" fontId="10" fillId="0" borderId="11" xfId="4" applyNumberFormat="1" applyFont="1" applyBorder="1" applyAlignment="1">
      <alignment horizontal="center" vertical="center" shrinkToFit="1"/>
    </xf>
    <xf numFmtId="0" fontId="10" fillId="0" borderId="4" xfId="2" applyFont="1" applyBorder="1" applyAlignment="1" applyProtection="1">
      <alignment horizontal="center" vertical="center"/>
      <protection locked="0"/>
    </xf>
    <xf numFmtId="0" fontId="10" fillId="0" borderId="12" xfId="4" applyFont="1" applyBorder="1" applyAlignment="1">
      <alignment horizontal="center" vertical="center" shrinkToFit="1"/>
    </xf>
    <xf numFmtId="0" fontId="10" fillId="0" borderId="4" xfId="4" applyFont="1" applyBorder="1" applyAlignment="1">
      <alignment horizontal="center" vertical="center" shrinkToFit="1"/>
    </xf>
    <xf numFmtId="0" fontId="10" fillId="0" borderId="9" xfId="4" applyFont="1" applyBorder="1" applyAlignment="1">
      <alignment horizontal="center" vertical="center" shrinkToFit="1"/>
    </xf>
    <xf numFmtId="0" fontId="10" fillId="0" borderId="11" xfId="4" applyFont="1" applyBorder="1" applyAlignment="1">
      <alignment horizontal="center" vertical="center" shrinkToFit="1"/>
    </xf>
    <xf numFmtId="192" fontId="10" fillId="0" borderId="6" xfId="4" applyNumberFormat="1" applyFont="1" applyBorder="1" applyAlignment="1">
      <alignment horizontal="center" vertical="center" shrinkToFit="1"/>
    </xf>
    <xf numFmtId="192" fontId="10" fillId="0" borderId="5" xfId="4" applyNumberFormat="1" applyFont="1" applyBorder="1" applyAlignment="1">
      <alignment horizontal="center" vertical="center" shrinkToFit="1"/>
    </xf>
    <xf numFmtId="192" fontId="10" fillId="0" borderId="9" xfId="4" applyNumberFormat="1" applyFont="1" applyBorder="1" applyAlignment="1">
      <alignment horizontal="center" vertical="center" shrinkToFit="1"/>
    </xf>
    <xf numFmtId="192" fontId="10" fillId="0" borderId="11" xfId="4" applyNumberFormat="1" applyFont="1" applyBorder="1" applyAlignment="1">
      <alignment horizontal="center" vertical="center" shrinkToFit="1"/>
    </xf>
    <xf numFmtId="0" fontId="10" fillId="0" borderId="2" xfId="4" applyFont="1" applyBorder="1" applyAlignment="1">
      <alignment horizontal="center" vertical="center" shrinkToFit="1"/>
    </xf>
    <xf numFmtId="0" fontId="10" fillId="0" borderId="8" xfId="4" applyFont="1" applyBorder="1" applyAlignment="1">
      <alignment horizontal="center" vertical="center" shrinkToFit="1"/>
    </xf>
    <xf numFmtId="0" fontId="15" fillId="5" borderId="2" xfId="4" applyFont="1" applyFill="1" applyBorder="1" applyAlignment="1">
      <alignment horizontal="center" vertical="center"/>
    </xf>
    <xf numFmtId="0" fontId="15" fillId="5" borderId="8" xfId="4" applyFont="1" applyFill="1" applyBorder="1" applyAlignment="1">
      <alignment horizontal="center" vertical="center"/>
    </xf>
    <xf numFmtId="0" fontId="10" fillId="0" borderId="1" xfId="2" applyFont="1" applyBorder="1" applyAlignment="1" applyProtection="1">
      <alignment horizontal="center" vertical="center"/>
      <protection locked="0"/>
    </xf>
    <xf numFmtId="0" fontId="10" fillId="0" borderId="9" xfId="2" applyFont="1" applyBorder="1" applyAlignment="1" applyProtection="1">
      <alignment horizontal="center" vertical="center"/>
      <protection locked="0"/>
    </xf>
    <xf numFmtId="0" fontId="10" fillId="0" borderId="10" xfId="2" applyFont="1" applyBorder="1" applyAlignment="1" applyProtection="1">
      <alignment horizontal="center" vertical="center"/>
      <protection locked="0"/>
    </xf>
    <xf numFmtId="0" fontId="10" fillId="0" borderId="11" xfId="2" applyFont="1" applyBorder="1" applyAlignment="1" applyProtection="1">
      <alignment horizontal="center" vertical="center"/>
      <protection locked="0"/>
    </xf>
    <xf numFmtId="0" fontId="36" fillId="0" borderId="3" xfId="0" applyFont="1" applyBorder="1">
      <alignment vertical="center"/>
    </xf>
    <xf numFmtId="0" fontId="36" fillId="0" borderId="8" xfId="0" applyFont="1" applyBorder="1">
      <alignment vertical="center"/>
    </xf>
    <xf numFmtId="0" fontId="10" fillId="0" borderId="2" xfId="2" applyFont="1" applyBorder="1" applyAlignment="1" applyProtection="1">
      <alignment horizontal="left" vertical="center" shrinkToFit="1"/>
      <protection locked="0"/>
    </xf>
    <xf numFmtId="0" fontId="10" fillId="0" borderId="3" xfId="2" applyFont="1" applyBorder="1" applyAlignment="1" applyProtection="1">
      <alignment horizontal="left" vertical="center" shrinkToFit="1"/>
      <protection locked="0"/>
    </xf>
    <xf numFmtId="0" fontId="10" fillId="0" borderId="8" xfId="2" applyFont="1" applyBorder="1" applyAlignment="1" applyProtection="1">
      <alignment horizontal="left" vertical="center" shrinkToFit="1"/>
      <protection locked="0"/>
    </xf>
    <xf numFmtId="0" fontId="28" fillId="0" borderId="3" xfId="0" applyFont="1" applyBorder="1" applyAlignment="1">
      <alignment vertical="center" shrinkToFit="1"/>
    </xf>
    <xf numFmtId="0" fontId="28" fillId="0" borderId="8" xfId="0" applyFont="1" applyBorder="1" applyAlignment="1">
      <alignment vertical="center" shrinkToFit="1"/>
    </xf>
    <xf numFmtId="0" fontId="10" fillId="2" borderId="2" xfId="2" applyFont="1" applyFill="1" applyBorder="1" applyAlignment="1" applyProtection="1">
      <alignment horizontal="center" vertical="center" shrinkToFit="1"/>
      <protection locked="0"/>
    </xf>
    <xf numFmtId="0" fontId="10" fillId="2" borderId="8" xfId="2" applyFont="1" applyFill="1" applyBorder="1" applyAlignment="1" applyProtection="1">
      <alignment horizontal="center" vertical="center" shrinkToFit="1"/>
      <protection locked="0"/>
    </xf>
    <xf numFmtId="176" fontId="10" fillId="0" borderId="2" xfId="2" applyNumberFormat="1" applyFont="1" applyBorder="1" applyAlignment="1" applyProtection="1">
      <alignment horizontal="center" vertical="center" shrinkToFit="1"/>
      <protection locked="0"/>
    </xf>
    <xf numFmtId="176" fontId="10" fillId="0" borderId="3" xfId="2" applyNumberFormat="1" applyFont="1" applyBorder="1" applyAlignment="1" applyProtection="1">
      <alignment horizontal="center" vertical="center" shrinkToFit="1"/>
      <protection locked="0"/>
    </xf>
    <xf numFmtId="176" fontId="10" fillId="0" borderId="8" xfId="2" applyNumberFormat="1" applyFont="1" applyBorder="1" applyAlignment="1" applyProtection="1">
      <alignment horizontal="center" vertical="center" shrinkToFit="1"/>
      <protection locked="0"/>
    </xf>
    <xf numFmtId="0" fontId="10" fillId="0" borderId="2" xfId="4" applyFont="1" applyBorder="1" applyAlignment="1">
      <alignment horizontal="left" vertical="center" shrinkToFit="1"/>
    </xf>
    <xf numFmtId="0" fontId="10" fillId="0" borderId="3" xfId="4" applyFont="1" applyBorder="1" applyAlignment="1">
      <alignment horizontal="left" vertical="center" shrinkToFit="1"/>
    </xf>
    <xf numFmtId="0" fontId="10" fillId="0" borderId="8" xfId="4" applyFont="1" applyBorder="1" applyAlignment="1">
      <alignment horizontal="left" vertical="center" shrinkToFit="1"/>
    </xf>
    <xf numFmtId="0" fontId="10" fillId="6" borderId="2" xfId="2" applyFont="1" applyFill="1" applyBorder="1" applyAlignment="1">
      <alignment horizontal="center" vertical="center" shrinkToFit="1"/>
    </xf>
    <xf numFmtId="0" fontId="10" fillId="6" borderId="3" xfId="2" applyFont="1" applyFill="1" applyBorder="1" applyAlignment="1">
      <alignment horizontal="center" vertical="center" shrinkToFit="1"/>
    </xf>
    <xf numFmtId="0" fontId="28" fillId="0" borderId="1" xfId="0" applyFont="1" applyBorder="1" applyAlignment="1">
      <alignment horizontal="center" vertical="center" shrinkToFit="1"/>
    </xf>
    <xf numFmtId="0" fontId="10" fillId="0" borderId="7" xfId="2" applyFont="1" applyBorder="1" applyAlignment="1" applyProtection="1">
      <alignment vertical="center" wrapText="1"/>
      <protection locked="0"/>
    </xf>
    <xf numFmtId="0" fontId="28" fillId="0" borderId="7" xfId="0" applyFont="1" applyBorder="1" applyAlignment="1">
      <alignment vertical="center" wrapText="1"/>
    </xf>
    <xf numFmtId="0" fontId="5" fillId="0" borderId="0" xfId="2" applyFont="1" applyAlignment="1">
      <alignment vertical="center"/>
    </xf>
    <xf numFmtId="0" fontId="28" fillId="0" borderId="0" xfId="0" applyFont="1" applyAlignment="1">
      <alignment vertical="center" wrapText="1"/>
    </xf>
    <xf numFmtId="0" fontId="37" fillId="0" borderId="0" xfId="2" applyFont="1" applyAlignment="1" applyProtection="1">
      <alignment vertical="center"/>
      <protection locked="0"/>
    </xf>
    <xf numFmtId="0" fontId="34" fillId="0" borderId="0" xfId="4" applyFont="1">
      <alignment vertical="center"/>
    </xf>
    <xf numFmtId="0" fontId="11" fillId="0" borderId="0" xfId="4" applyFont="1">
      <alignment vertical="center"/>
    </xf>
    <xf numFmtId="0" fontId="10" fillId="0" borderId="0" xfId="4" applyFont="1">
      <alignment vertical="center"/>
    </xf>
    <xf numFmtId="0" fontId="10" fillId="5" borderId="14" xfId="4" applyFont="1" applyFill="1" applyBorder="1" applyAlignment="1">
      <alignment horizontal="center"/>
    </xf>
    <xf numFmtId="0" fontId="10" fillId="0" borderId="14" xfId="4" applyFont="1" applyBorder="1" applyAlignment="1">
      <alignment horizontal="left" vertical="center" shrinkToFit="1"/>
    </xf>
    <xf numFmtId="0" fontId="10" fillId="5" borderId="2" xfId="4" applyFont="1" applyFill="1" applyBorder="1" applyAlignment="1">
      <alignment horizontal="center" vertical="center"/>
    </xf>
    <xf numFmtId="0" fontId="10" fillId="5" borderId="3" xfId="4" applyFont="1" applyFill="1" applyBorder="1" applyAlignment="1">
      <alignment horizontal="center" vertical="center"/>
    </xf>
    <xf numFmtId="0" fontId="10" fillId="5" borderId="8" xfId="4" applyFont="1" applyFill="1" applyBorder="1" applyAlignment="1">
      <alignment horizontal="center" vertical="center"/>
    </xf>
    <xf numFmtId="0" fontId="5" fillId="5" borderId="1" xfId="2" applyFont="1" applyFill="1" applyBorder="1" applyAlignment="1">
      <alignment horizontal="center" vertical="center" shrinkToFit="1"/>
    </xf>
    <xf numFmtId="0" fontId="10" fillId="0" borderId="3" xfId="4" applyFont="1" applyBorder="1" applyAlignment="1">
      <alignment horizontal="center" vertical="center" shrinkToFit="1"/>
    </xf>
    <xf numFmtId="0" fontId="10" fillId="5" borderId="6" xfId="4" applyFont="1" applyFill="1" applyBorder="1" applyAlignment="1">
      <alignment horizontal="center" vertical="center" shrinkToFit="1"/>
    </xf>
    <xf numFmtId="0" fontId="10" fillId="5" borderId="5" xfId="4" applyFont="1" applyFill="1" applyBorder="1" applyAlignment="1">
      <alignment horizontal="center" vertical="center" shrinkToFit="1"/>
    </xf>
    <xf numFmtId="176" fontId="10" fillId="0" borderId="6" xfId="4" applyNumberFormat="1" applyFont="1" applyBorder="1" applyAlignment="1">
      <alignment horizontal="right" vertical="center" shrinkToFit="1"/>
    </xf>
    <xf numFmtId="176" fontId="10" fillId="0" borderId="7" xfId="4" applyNumberFormat="1" applyFont="1" applyBorder="1" applyAlignment="1">
      <alignment horizontal="right" vertical="center" shrinkToFit="1"/>
    </xf>
    <xf numFmtId="176" fontId="10" fillId="0" borderId="5" xfId="4" applyNumberFormat="1" applyFont="1" applyBorder="1" applyAlignment="1">
      <alignment horizontal="right" vertical="center" shrinkToFit="1"/>
    </xf>
    <xf numFmtId="0" fontId="10" fillId="5" borderId="13" xfId="4" applyFont="1" applyFill="1" applyBorder="1" applyAlignment="1">
      <alignment horizontal="center" vertical="center"/>
    </xf>
    <xf numFmtId="0" fontId="10" fillId="0" borderId="13" xfId="4" applyFont="1" applyBorder="1" applyAlignment="1">
      <alignment horizontal="left" vertical="center" shrinkToFit="1"/>
    </xf>
    <xf numFmtId="0" fontId="31" fillId="0" borderId="9" xfId="0" applyFont="1" applyBorder="1" applyAlignment="1">
      <alignment horizontal="center" vertical="center" shrinkToFit="1"/>
    </xf>
    <xf numFmtId="0" fontId="31" fillId="0" borderId="11" xfId="0" applyFont="1" applyBorder="1" applyAlignment="1">
      <alignment horizontal="center" vertical="center" shrinkToFit="1"/>
    </xf>
    <xf numFmtId="184" fontId="10" fillId="0" borderId="1" xfId="4" applyNumberFormat="1" applyFont="1" applyBorder="1" applyAlignment="1">
      <alignment vertical="center" shrinkToFit="1"/>
    </xf>
    <xf numFmtId="0" fontId="10" fillId="0" borderId="1" xfId="4" applyFont="1" applyBorder="1" applyAlignment="1">
      <alignment horizontal="center" vertical="center" shrinkToFit="1"/>
    </xf>
    <xf numFmtId="0" fontId="10" fillId="0" borderId="1" xfId="4" applyFont="1" applyBorder="1" applyAlignment="1">
      <alignment vertical="center" shrinkToFit="1"/>
    </xf>
    <xf numFmtId="0" fontId="10" fillId="5" borderId="1" xfId="4" applyFont="1" applyFill="1" applyBorder="1" applyAlignment="1">
      <alignment horizontal="center" vertical="center"/>
    </xf>
    <xf numFmtId="0" fontId="10" fillId="5" borderId="1" xfId="4" applyFont="1" applyFill="1" applyBorder="1" applyAlignment="1">
      <alignment horizontal="center" vertical="center"/>
    </xf>
    <xf numFmtId="0" fontId="10" fillId="0" borderId="1" xfId="4" applyFont="1" applyBorder="1" applyAlignment="1">
      <alignment horizontal="center" vertical="center" shrinkToFit="1"/>
    </xf>
    <xf numFmtId="0" fontId="15" fillId="0" borderId="13" xfId="4" applyFont="1" applyBorder="1" applyAlignment="1">
      <alignment horizontal="center" vertical="center" wrapText="1"/>
    </xf>
    <xf numFmtId="0" fontId="15" fillId="0" borderId="1" xfId="4" applyFont="1" applyBorder="1" applyAlignment="1">
      <alignment horizontal="center" vertical="center"/>
    </xf>
    <xf numFmtId="192" fontId="15" fillId="0" borderId="0" xfId="4" applyNumberFormat="1" applyFont="1" applyAlignment="1">
      <alignment horizontal="center" vertical="center" shrinkToFit="1"/>
    </xf>
    <xf numFmtId="192" fontId="15" fillId="0" borderId="4" xfId="4" applyNumberFormat="1" applyFont="1" applyBorder="1" applyAlignment="1">
      <alignment horizontal="center" vertical="center" shrinkToFit="1"/>
    </xf>
    <xf numFmtId="0" fontId="40" fillId="0" borderId="0" xfId="4" applyFont="1">
      <alignment vertical="center"/>
    </xf>
    <xf numFmtId="0" fontId="15" fillId="0" borderId="1" xfId="4" applyFont="1" applyBorder="1" applyAlignment="1">
      <alignment horizontal="center" vertical="center" wrapText="1"/>
    </xf>
    <xf numFmtId="192" fontId="15" fillId="0" borderId="1" xfId="4" applyNumberFormat="1" applyFont="1" applyBorder="1" applyAlignment="1">
      <alignment horizontal="center" vertical="center" shrinkToFit="1"/>
    </xf>
    <xf numFmtId="0" fontId="15" fillId="0" borderId="0" xfId="4" applyFont="1" applyAlignment="1">
      <alignment horizontal="center" vertical="center" wrapText="1"/>
    </xf>
    <xf numFmtId="0" fontId="15" fillId="0" borderId="0" xfId="2" applyFont="1" applyAlignment="1" applyProtection="1">
      <alignment vertical="center"/>
      <protection locked="0"/>
    </xf>
    <xf numFmtId="0" fontId="15" fillId="0" borderId="0" xfId="4" applyFont="1" applyAlignment="1">
      <alignment horizontal="center" vertical="center"/>
    </xf>
    <xf numFmtId="192"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4" applyFont="1">
      <alignment vertical="center"/>
    </xf>
    <xf numFmtId="0" fontId="40" fillId="0" borderId="0" xfId="4" applyFont="1" applyAlignment="1">
      <alignment horizontal="left" vertical="center"/>
    </xf>
    <xf numFmtId="0" fontId="40" fillId="0" borderId="0" xfId="4" applyFont="1" applyAlignment="1">
      <alignment horizontal="center" vertical="center"/>
    </xf>
    <xf numFmtId="0" fontId="34" fillId="0" borderId="0" xfId="4" applyFont="1" applyAlignment="1">
      <alignment horizontal="left" vertical="center"/>
    </xf>
    <xf numFmtId="0" fontId="5" fillId="0" borderId="0" xfId="2" applyFont="1" applyProtection="1">
      <protection locked="0"/>
    </xf>
    <xf numFmtId="0" fontId="6" fillId="0" borderId="0" xfId="2" applyFont="1" applyAlignment="1">
      <alignment horizontal="left" vertical="center"/>
    </xf>
    <xf numFmtId="0" fontId="5" fillId="2" borderId="6" xfId="2" applyFont="1" applyFill="1" applyBorder="1" applyAlignment="1">
      <alignment horizontal="center" vertical="center"/>
    </xf>
    <xf numFmtId="0" fontId="5" fillId="2" borderId="8" xfId="2" applyFont="1" applyFill="1" applyBorder="1" applyAlignment="1">
      <alignment horizontal="center" vertical="center"/>
    </xf>
    <xf numFmtId="177" fontId="10" fillId="0" borderId="6" xfId="2" applyNumberFormat="1" applyFont="1" applyBorder="1" applyAlignment="1">
      <alignment horizontal="right" vertical="center" shrinkToFit="1"/>
    </xf>
    <xf numFmtId="177" fontId="10" fillId="0" borderId="7" xfId="2" applyNumberFormat="1" applyFont="1" applyBorder="1" applyAlignment="1">
      <alignment horizontal="right" vertical="center" shrinkToFit="1"/>
    </xf>
    <xf numFmtId="177" fontId="10" fillId="0" borderId="5" xfId="2" applyNumberFormat="1" applyFont="1" applyBorder="1" applyAlignment="1">
      <alignment horizontal="right" vertical="center" shrinkToFit="1"/>
    </xf>
    <xf numFmtId="0" fontId="5" fillId="2" borderId="9" xfId="2" applyFont="1" applyFill="1" applyBorder="1" applyAlignment="1">
      <alignment horizontal="center" vertical="center"/>
    </xf>
    <xf numFmtId="0" fontId="5" fillId="2" borderId="8" xfId="2" applyFont="1" applyFill="1" applyBorder="1" applyAlignment="1">
      <alignment horizontal="center" vertical="center" wrapText="1"/>
    </xf>
    <xf numFmtId="0" fontId="31" fillId="0" borderId="10" xfId="0" applyFont="1" applyBorder="1" applyAlignment="1">
      <alignment horizontal="center" vertical="center" shrinkToFit="1"/>
    </xf>
    <xf numFmtId="0" fontId="36" fillId="0" borderId="9" xfId="0" applyFont="1" applyBorder="1" applyAlignment="1">
      <alignment horizontal="right" vertical="center" shrinkToFit="1"/>
    </xf>
    <xf numFmtId="0" fontId="36" fillId="0" borderId="10" xfId="0" applyFont="1" applyBorder="1" applyAlignment="1">
      <alignment horizontal="right" vertical="center" shrinkToFit="1"/>
    </xf>
    <xf numFmtId="0" fontId="36" fillId="0" borderId="11" xfId="0" applyFont="1" applyBorder="1" applyAlignment="1">
      <alignment horizontal="right" vertical="center" shrinkToFit="1"/>
    </xf>
    <xf numFmtId="0" fontId="5" fillId="2" borderId="15" xfId="2" applyFont="1" applyFill="1" applyBorder="1" applyAlignment="1">
      <alignment vertical="center" textRotation="255"/>
    </xf>
    <xf numFmtId="0" fontId="41" fillId="0" borderId="12" xfId="2" applyFont="1" applyBorder="1" applyAlignment="1" applyProtection="1">
      <alignment horizontal="center"/>
      <protection locked="0"/>
    </xf>
    <xf numFmtId="0" fontId="41" fillId="0" borderId="0" xfId="2" applyFont="1" applyAlignment="1" applyProtection="1">
      <alignment horizontal="center"/>
      <protection locked="0"/>
    </xf>
    <xf numFmtId="0" fontId="41" fillId="0" borderId="4" xfId="2" applyFont="1" applyBorder="1" applyAlignment="1" applyProtection="1">
      <alignment horizontal="center"/>
      <protection locked="0"/>
    </xf>
    <xf numFmtId="0" fontId="5" fillId="0" borderId="12" xfId="2" applyFont="1" applyBorder="1" applyAlignment="1" applyProtection="1">
      <alignment horizontal="center" vertical="center"/>
      <protection locked="0"/>
    </xf>
    <xf numFmtId="0" fontId="5" fillId="0" borderId="0" xfId="2" applyFont="1" applyAlignment="1" applyProtection="1">
      <alignment horizontal="center" vertical="center"/>
      <protection locked="0"/>
    </xf>
    <xf numFmtId="0" fontId="5" fillId="0" borderId="4" xfId="2" applyFont="1" applyBorder="1" applyAlignment="1" applyProtection="1">
      <alignment horizontal="center" vertical="center"/>
      <protection locked="0"/>
    </xf>
    <xf numFmtId="0" fontId="5" fillId="2" borderId="13" xfId="2" applyFont="1" applyFill="1" applyBorder="1" applyAlignment="1">
      <alignment vertical="center" textRotation="255"/>
    </xf>
    <xf numFmtId="0" fontId="5" fillId="0" borderId="9"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5" fillId="0" borderId="10" xfId="2" applyFont="1" applyBorder="1" applyProtection="1">
      <protection locked="0"/>
    </xf>
    <xf numFmtId="0" fontId="24" fillId="0" borderId="10" xfId="2" applyFont="1" applyBorder="1" applyAlignment="1" applyProtection="1">
      <alignment horizontal="left" vertical="center" wrapText="1"/>
      <protection locked="0"/>
    </xf>
    <xf numFmtId="0" fontId="24" fillId="0" borderId="11" xfId="2" applyFont="1" applyBorder="1" applyAlignment="1" applyProtection="1">
      <alignment horizontal="left" vertical="center" wrapText="1"/>
      <protection locked="0"/>
    </xf>
    <xf numFmtId="0" fontId="10" fillId="0" borderId="0" xfId="2" applyFont="1" applyAlignment="1" applyProtection="1">
      <alignment horizontal="center"/>
      <protection locked="0"/>
    </xf>
    <xf numFmtId="0" fontId="13" fillId="0" borderId="0" xfId="2" applyAlignment="1">
      <alignment vertical="center"/>
    </xf>
    <xf numFmtId="0" fontId="42" fillId="0" borderId="0" xfId="2" applyFont="1" applyAlignment="1">
      <alignment vertical="center" wrapText="1"/>
    </xf>
    <xf numFmtId="0" fontId="10" fillId="2" borderId="27" xfId="2" applyFont="1" applyFill="1" applyBorder="1" applyAlignment="1">
      <alignment horizontal="center" vertical="center" wrapText="1"/>
    </xf>
    <xf numFmtId="0" fontId="10" fillId="2" borderId="28" xfId="2" applyFont="1" applyFill="1" applyBorder="1" applyAlignment="1">
      <alignment horizontal="center" vertical="center" wrapText="1"/>
    </xf>
    <xf numFmtId="0" fontId="10" fillId="2" borderId="27" xfId="2" applyFont="1" applyFill="1" applyBorder="1" applyAlignment="1">
      <alignment horizontal="center" vertical="center"/>
    </xf>
    <xf numFmtId="0" fontId="10" fillId="2" borderId="29" xfId="2" applyFont="1" applyFill="1" applyBorder="1" applyAlignment="1">
      <alignment vertical="center"/>
    </xf>
    <xf numFmtId="0" fontId="10" fillId="2" borderId="28" xfId="2" applyFont="1" applyFill="1" applyBorder="1" applyAlignment="1">
      <alignment vertical="center"/>
    </xf>
    <xf numFmtId="0" fontId="13" fillId="0" borderId="1" xfId="2" applyBorder="1" applyAlignment="1">
      <alignment horizontal="center" vertical="center" wrapText="1"/>
    </xf>
    <xf numFmtId="0" fontId="10" fillId="2" borderId="27" xfId="2" applyFont="1" applyFill="1" applyBorder="1" applyAlignment="1">
      <alignment horizontal="center" vertical="center" shrinkToFit="1"/>
    </xf>
    <xf numFmtId="0" fontId="10" fillId="2" borderId="29" xfId="2" applyFont="1" applyFill="1" applyBorder="1" applyAlignment="1">
      <alignment horizontal="center" vertical="center" shrinkToFit="1"/>
    </xf>
    <xf numFmtId="0" fontId="10" fillId="2" borderId="28" xfId="2" applyFont="1" applyFill="1" applyBorder="1" applyAlignment="1">
      <alignment horizontal="center" vertical="center" shrinkToFit="1"/>
    </xf>
    <xf numFmtId="0" fontId="10" fillId="2" borderId="30" xfId="2" applyFont="1" applyFill="1" applyBorder="1" applyAlignment="1">
      <alignment vertical="center" wrapText="1"/>
    </xf>
    <xf numFmtId="0" fontId="10" fillId="2" borderId="31" xfId="2" applyFont="1" applyFill="1" applyBorder="1" applyAlignment="1">
      <alignment vertical="center" wrapText="1"/>
    </xf>
    <xf numFmtId="0" fontId="10" fillId="2" borderId="30" xfId="2" applyFont="1" applyFill="1" applyBorder="1" applyAlignment="1">
      <alignment horizontal="center" vertical="center" shrinkToFit="1"/>
    </xf>
    <xf numFmtId="0" fontId="10" fillId="2" borderId="31" xfId="2" applyFont="1" applyFill="1" applyBorder="1" applyAlignment="1">
      <alignment horizontal="center" vertical="center" shrinkToFit="1"/>
    </xf>
    <xf numFmtId="0" fontId="10"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10" fillId="2" borderId="31" xfId="2" applyFont="1" applyFill="1" applyBorder="1" applyAlignment="1">
      <alignment horizontal="center" vertical="center"/>
    </xf>
    <xf numFmtId="0" fontId="10" fillId="0" borderId="7" xfId="0" applyFont="1" applyBorder="1" applyAlignment="1">
      <alignment horizontal="right" vertical="center" shrinkToFit="1"/>
    </xf>
    <xf numFmtId="0" fontId="10" fillId="0" borderId="5" xfId="0" applyFont="1" applyBorder="1" applyAlignment="1">
      <alignment horizontal="right" vertical="center" shrinkToFit="1"/>
    </xf>
    <xf numFmtId="0" fontId="13" fillId="0" borderId="1" xfId="2" applyBorder="1" applyAlignment="1">
      <alignment horizontal="center" vertical="center"/>
    </xf>
    <xf numFmtId="0" fontId="10" fillId="2" borderId="32" xfId="2" applyFont="1" applyFill="1" applyBorder="1" applyAlignment="1">
      <alignment horizontal="center" vertical="center"/>
    </xf>
    <xf numFmtId="0" fontId="10" fillId="2" borderId="33" xfId="2" applyFont="1" applyFill="1" applyBorder="1" applyAlignment="1">
      <alignment horizontal="center" vertical="center"/>
    </xf>
    <xf numFmtId="0" fontId="10" fillId="2" borderId="34" xfId="2" applyFont="1" applyFill="1" applyBorder="1" applyAlignment="1">
      <alignment horizontal="center" vertical="center"/>
    </xf>
    <xf numFmtId="0" fontId="10" fillId="2" borderId="35" xfId="2" applyFont="1" applyFill="1" applyBorder="1" applyAlignment="1">
      <alignment horizontal="center" vertical="center"/>
    </xf>
    <xf numFmtId="0" fontId="10" fillId="2" borderId="36" xfId="2" applyFont="1" applyFill="1" applyBorder="1" applyAlignment="1">
      <alignment horizontal="center" vertical="center"/>
    </xf>
    <xf numFmtId="0" fontId="10" fillId="0" borderId="9" xfId="0" applyFont="1" applyBorder="1" applyAlignment="1">
      <alignment horizontal="right" vertical="center" shrinkToFit="1"/>
    </xf>
    <xf numFmtId="0" fontId="10" fillId="0" borderId="10" xfId="0" applyFont="1" applyBorder="1" applyAlignment="1">
      <alignment horizontal="right" vertical="center" shrinkToFit="1"/>
    </xf>
    <xf numFmtId="0" fontId="10" fillId="0" borderId="11" xfId="0" applyFont="1" applyBorder="1" applyAlignment="1">
      <alignment horizontal="right" vertical="center" shrinkToFit="1"/>
    </xf>
    <xf numFmtId="184" fontId="13" fillId="0" borderId="1" xfId="2" applyNumberFormat="1" applyBorder="1" applyAlignment="1">
      <alignment vertical="center"/>
    </xf>
    <xf numFmtId="193" fontId="13" fillId="0" borderId="1" xfId="2" applyNumberFormat="1" applyBorder="1" applyAlignment="1">
      <alignment vertical="center" shrinkToFit="1"/>
    </xf>
    <xf numFmtId="194" fontId="13" fillId="0" borderId="1" xfId="2" applyNumberFormat="1" applyBorder="1" applyAlignment="1">
      <alignment vertical="center"/>
    </xf>
    <xf numFmtId="183" fontId="13" fillId="0" borderId="1" xfId="2" applyNumberFormat="1" applyBorder="1" applyAlignment="1">
      <alignment horizontal="center" vertical="center" shrinkToFit="1"/>
    </xf>
    <xf numFmtId="183" fontId="13" fillId="0" borderId="1" xfId="2" applyNumberFormat="1" applyBorder="1" applyAlignment="1">
      <alignment vertical="center" shrinkToFit="1"/>
    </xf>
    <xf numFmtId="195" fontId="13" fillId="0" borderId="1" xfId="2" applyNumberFormat="1" applyBorder="1" applyAlignment="1">
      <alignment vertical="center" shrinkToFit="1"/>
    </xf>
    <xf numFmtId="0" fontId="10" fillId="2" borderId="14" xfId="2" applyFont="1" applyFill="1" applyBorder="1" applyAlignment="1">
      <alignment vertical="center" textRotation="255"/>
    </xf>
    <xf numFmtId="0" fontId="10" fillId="0" borderId="6" xfId="2" applyFont="1" applyBorder="1" applyAlignment="1" applyProtection="1">
      <alignment horizontal="center"/>
      <protection locked="0"/>
    </xf>
    <xf numFmtId="0" fontId="10" fillId="0" borderId="7" xfId="2" applyFont="1" applyBorder="1" applyAlignment="1" applyProtection="1">
      <alignment horizontal="center"/>
      <protection locked="0"/>
    </xf>
    <xf numFmtId="0" fontId="10" fillId="0" borderId="0" xfId="2" applyFont="1" applyAlignment="1" applyProtection="1">
      <alignment horizontal="center"/>
      <protection locked="0"/>
    </xf>
    <xf numFmtId="0" fontId="10" fillId="0" borderId="4" xfId="2" applyFont="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10" fillId="0" borderId="12" xfId="2" applyFont="1" applyBorder="1" applyAlignment="1" applyProtection="1">
      <alignment horizontal="center"/>
      <protection locked="0"/>
    </xf>
    <xf numFmtId="0" fontId="15" fillId="2" borderId="2" xfId="2" applyFont="1" applyFill="1" applyBorder="1" applyAlignment="1" applyProtection="1">
      <alignment horizontal="center" vertical="center" wrapText="1"/>
      <protection locked="0"/>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184" fontId="15" fillId="0" borderId="2" xfId="2" applyNumberFormat="1" applyFont="1" applyBorder="1" applyAlignment="1" applyProtection="1">
      <alignment horizontal="center" vertical="center" shrinkToFit="1"/>
      <protection locked="0"/>
    </xf>
    <xf numFmtId="184" fontId="15" fillId="0" borderId="3" xfId="2" applyNumberFormat="1" applyFont="1" applyBorder="1" applyAlignment="1" applyProtection="1">
      <alignment horizontal="center" vertical="center" shrinkToFit="1"/>
      <protection locked="0"/>
    </xf>
    <xf numFmtId="193" fontId="15" fillId="0" borderId="2" xfId="2" applyNumberFormat="1" applyFont="1" applyBorder="1" applyAlignment="1" applyProtection="1">
      <alignment horizontal="center" vertical="center" shrinkToFit="1"/>
      <protection locked="0"/>
    </xf>
    <xf numFmtId="193" fontId="15" fillId="0" borderId="3" xfId="2" applyNumberFormat="1" applyFont="1" applyBorder="1" applyAlignment="1" applyProtection="1">
      <alignment horizontal="center" vertical="center" shrinkToFit="1"/>
      <protection locked="0"/>
    </xf>
    <xf numFmtId="193" fontId="15" fillId="0" borderId="8" xfId="2" applyNumberFormat="1" applyFont="1" applyBorder="1" applyAlignment="1" applyProtection="1">
      <alignment horizontal="center" vertical="center" shrinkToFit="1"/>
      <protection locked="0"/>
    </xf>
    <xf numFmtId="0" fontId="15" fillId="2" borderId="6"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31" fillId="0" borderId="7" xfId="0" applyFont="1" applyBorder="1" applyAlignment="1">
      <alignment horizontal="center" vertical="center" wrapText="1"/>
    </xf>
    <xf numFmtId="0" fontId="31" fillId="0" borderId="5" xfId="0" applyFont="1" applyBorder="1" applyAlignment="1">
      <alignment horizontal="center" vertical="center" wrapText="1"/>
    </xf>
    <xf numFmtId="0" fontId="13" fillId="0" borderId="0" xfId="2" applyAlignment="1">
      <alignment horizontal="center" vertical="center"/>
    </xf>
    <xf numFmtId="0" fontId="15" fillId="2" borderId="12" xfId="2" applyFont="1" applyFill="1" applyBorder="1" applyAlignment="1" applyProtection="1">
      <alignment horizontal="center" vertical="center" wrapText="1"/>
      <protection locked="0"/>
    </xf>
    <xf numFmtId="0" fontId="15" fillId="2" borderId="4"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15" fillId="2" borderId="0" xfId="2" applyFont="1" applyFill="1" applyAlignment="1" applyProtection="1">
      <alignment horizontal="center" vertical="center" wrapText="1"/>
      <protection locked="0"/>
    </xf>
    <xf numFmtId="0" fontId="31" fillId="0" borderId="0" xfId="0" applyFont="1" applyAlignment="1">
      <alignment horizontal="center" vertical="center" wrapText="1"/>
    </xf>
    <xf numFmtId="0" fontId="31" fillId="0" borderId="4" xfId="0" applyFont="1" applyBorder="1" applyAlignment="1">
      <alignment horizontal="center" vertical="center" wrapText="1"/>
    </xf>
    <xf numFmtId="0" fontId="32" fillId="2" borderId="8" xfId="2" applyFont="1" applyFill="1" applyBorder="1" applyAlignment="1">
      <alignment horizontal="center" vertical="center" wrapText="1"/>
    </xf>
    <xf numFmtId="0" fontId="32" fillId="2" borderId="1" xfId="2" applyFont="1" applyFill="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5" fillId="0" borderId="1" xfId="2" applyFont="1" applyBorder="1" applyAlignment="1" applyProtection="1">
      <alignment vertical="center" shrinkToFit="1"/>
      <protection locked="0"/>
    </xf>
    <xf numFmtId="0" fontId="15" fillId="0" borderId="2" xfId="2" applyFont="1" applyBorder="1" applyAlignment="1" applyProtection="1">
      <alignment horizontal="center" vertical="center" shrinkToFit="1"/>
      <protection locked="0"/>
    </xf>
    <xf numFmtId="0" fontId="15" fillId="0" borderId="8" xfId="2" applyFont="1" applyBorder="1" applyAlignment="1" applyProtection="1">
      <alignment horizontal="center" vertical="center" shrinkToFit="1"/>
      <protection locked="0"/>
    </xf>
    <xf numFmtId="0" fontId="15" fillId="0" borderId="1" xfId="2" applyFont="1" applyBorder="1" applyAlignment="1" applyProtection="1">
      <alignment horizontal="center" vertical="center" shrinkToFit="1"/>
      <protection locked="0"/>
    </xf>
    <xf numFmtId="0" fontId="15" fillId="0" borderId="3" xfId="2" applyFont="1" applyBorder="1" applyAlignment="1" applyProtection="1">
      <alignment horizontal="center" vertical="center" shrinkToFit="1"/>
      <protection locked="0"/>
    </xf>
    <xf numFmtId="0" fontId="15" fillId="0" borderId="1" xfId="2" applyFont="1" applyBorder="1" applyAlignment="1" applyProtection="1">
      <alignment horizontal="center" vertical="center" shrinkToFit="1"/>
      <protection locked="0"/>
    </xf>
    <xf numFmtId="196" fontId="15" fillId="0" borderId="1" xfId="2" applyNumberFormat="1" applyFont="1" applyBorder="1" applyAlignment="1" applyProtection="1">
      <alignment horizontal="center" vertical="center" shrinkToFit="1"/>
      <protection locked="0"/>
    </xf>
    <xf numFmtId="0" fontId="15" fillId="0" borderId="2" xfId="2" applyFont="1" applyBorder="1" applyAlignment="1" applyProtection="1">
      <alignment horizontal="left" vertical="center" shrinkToFit="1"/>
      <protection locked="0"/>
    </xf>
    <xf numFmtId="0" fontId="15" fillId="0" borderId="3" xfId="2" applyFont="1" applyBorder="1" applyAlignment="1" applyProtection="1">
      <alignment horizontal="left" vertical="center" shrinkToFit="1"/>
      <protection locked="0"/>
    </xf>
    <xf numFmtId="0" fontId="44" fillId="0" borderId="3" xfId="0" applyFont="1" applyBorder="1" applyAlignment="1">
      <alignment horizontal="left" vertical="center" shrinkToFit="1"/>
    </xf>
    <xf numFmtId="0" fontId="44" fillId="0" borderId="8" xfId="0" applyFont="1" applyBorder="1" applyAlignment="1">
      <alignment horizontal="left" vertical="center" shrinkToFit="1"/>
    </xf>
    <xf numFmtId="0" fontId="13" fillId="0" borderId="1" xfId="2" applyBorder="1" applyAlignment="1">
      <alignment vertical="center"/>
    </xf>
    <xf numFmtId="195" fontId="15" fillId="0" borderId="1" xfId="2" applyNumberFormat="1" applyFont="1" applyBorder="1" applyAlignment="1">
      <alignment horizontal="right" vertical="center" shrinkToFit="1"/>
    </xf>
    <xf numFmtId="0" fontId="15" fillId="0" borderId="1" xfId="2" applyFont="1" applyBorder="1" applyAlignment="1">
      <alignment horizontal="center" vertical="center" wrapText="1"/>
    </xf>
    <xf numFmtId="0" fontId="15" fillId="2" borderId="37" xfId="2" applyFont="1" applyFill="1" applyBorder="1" applyAlignment="1" applyProtection="1">
      <alignment horizontal="center" vertical="center" wrapText="1"/>
      <protection locked="0"/>
    </xf>
    <xf numFmtId="0" fontId="15" fillId="2" borderId="38" xfId="2" applyFont="1" applyFill="1" applyBorder="1" applyAlignment="1" applyProtection="1">
      <alignment horizontal="center" vertical="center" wrapText="1"/>
      <protection locked="0"/>
    </xf>
    <xf numFmtId="0" fontId="15" fillId="2" borderId="39" xfId="2" applyFont="1" applyFill="1" applyBorder="1" applyAlignment="1" applyProtection="1">
      <alignment horizontal="center" vertical="center" wrapText="1"/>
      <protection locked="0"/>
    </xf>
    <xf numFmtId="0" fontId="15" fillId="0" borderId="2" xfId="2" applyFont="1" applyBorder="1" applyAlignment="1">
      <alignment horizontal="center" vertical="center" wrapText="1"/>
    </xf>
    <xf numFmtId="0" fontId="15" fillId="0" borderId="3" xfId="2" applyFont="1" applyBorder="1" applyAlignment="1">
      <alignment horizontal="center" vertical="center" wrapText="1"/>
    </xf>
    <xf numFmtId="0" fontId="15" fillId="0" borderId="8" xfId="2" applyFont="1" applyBorder="1" applyAlignment="1">
      <alignment horizontal="center" vertical="center" wrapText="1"/>
    </xf>
    <xf numFmtId="0" fontId="15" fillId="2" borderId="40" xfId="2" applyFont="1" applyFill="1" applyBorder="1" applyAlignment="1" applyProtection="1">
      <alignment horizontal="center" vertical="center" wrapText="1"/>
      <protection locked="0"/>
    </xf>
    <xf numFmtId="0" fontId="15" fillId="2" borderId="41" xfId="2" applyFont="1" applyFill="1" applyBorder="1" applyAlignment="1" applyProtection="1">
      <alignment horizontal="center" vertical="center" wrapText="1"/>
      <protection locked="0"/>
    </xf>
    <xf numFmtId="0" fontId="15" fillId="2" borderId="42"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194" fontId="13" fillId="0" borderId="2" xfId="2" applyNumberFormat="1" applyBorder="1" applyAlignment="1">
      <alignment vertical="center" shrinkToFit="1"/>
    </xf>
    <xf numFmtId="0" fontId="13" fillId="0" borderId="8" xfId="2" applyBorder="1" applyAlignment="1">
      <alignment vertical="center" shrinkToFit="1"/>
    </xf>
    <xf numFmtId="194" fontId="13" fillId="0" borderId="2" xfId="2" applyNumberFormat="1" applyBorder="1" applyAlignment="1">
      <alignment horizontal="center" vertical="center"/>
    </xf>
    <xf numFmtId="194" fontId="13" fillId="0" borderId="8" xfId="2" applyNumberFormat="1" applyBorder="1" applyAlignment="1">
      <alignment horizontal="center" vertical="center"/>
    </xf>
    <xf numFmtId="0" fontId="13" fillId="0" borderId="1" xfId="2" applyBorder="1" applyAlignment="1">
      <alignment horizontal="center" vertical="center" shrinkToFit="1"/>
    </xf>
    <xf numFmtId="0" fontId="15" fillId="2" borderId="43" xfId="2" applyFont="1" applyFill="1" applyBorder="1" applyAlignment="1" applyProtection="1">
      <alignment horizontal="center" vertical="center" wrapText="1"/>
      <protection locked="0"/>
    </xf>
    <xf numFmtId="0" fontId="15" fillId="2" borderId="44" xfId="2" applyFont="1" applyFill="1" applyBorder="1" applyAlignment="1" applyProtection="1">
      <alignment horizontal="center" vertical="center" wrapText="1"/>
      <protection locked="0"/>
    </xf>
    <xf numFmtId="0" fontId="15" fillId="2" borderId="45" xfId="2" applyFont="1" applyFill="1" applyBorder="1" applyAlignment="1" applyProtection="1">
      <alignment horizontal="center" vertical="center" wrapText="1"/>
      <protection locked="0"/>
    </xf>
    <xf numFmtId="0" fontId="15" fillId="0" borderId="1" xfId="2" applyFont="1" applyBorder="1" applyAlignment="1" applyProtection="1">
      <alignment horizontal="left" vertical="center" wrapText="1"/>
      <protection locked="0"/>
    </xf>
    <xf numFmtId="0" fontId="15" fillId="0" borderId="14" xfId="2" applyFont="1" applyBorder="1" applyAlignment="1" applyProtection="1">
      <alignment horizontal="left" vertical="center" shrinkToFit="1"/>
      <protection locked="0"/>
    </xf>
    <xf numFmtId="0" fontId="15" fillId="0" borderId="15" xfId="2" applyFont="1" applyBorder="1" applyAlignment="1" applyProtection="1">
      <alignment horizontal="left" vertical="center" shrinkToFit="1"/>
      <protection locked="0"/>
    </xf>
    <xf numFmtId="0" fontId="15" fillId="0" borderId="12" xfId="2" applyFont="1" applyBorder="1" applyAlignment="1" applyProtection="1">
      <alignment horizontal="left" vertical="center"/>
      <protection locked="0"/>
    </xf>
    <xf numFmtId="0" fontId="15" fillId="0" borderId="0" xfId="2" applyFont="1" applyAlignment="1" applyProtection="1">
      <alignment horizontal="left" vertical="center"/>
      <protection locked="0"/>
    </xf>
    <xf numFmtId="0" fontId="15" fillId="0" borderId="4" xfId="2" applyFont="1" applyBorder="1" applyAlignment="1" applyProtection="1">
      <alignment horizontal="left" vertical="center"/>
      <protection locked="0"/>
    </xf>
    <xf numFmtId="0" fontId="15" fillId="0" borderId="9" xfId="2" applyFont="1" applyBorder="1" applyAlignment="1" applyProtection="1">
      <alignment horizontal="left" vertical="center"/>
      <protection locked="0"/>
    </xf>
    <xf numFmtId="0" fontId="15" fillId="0" borderId="10" xfId="2" applyFont="1" applyBorder="1" applyAlignment="1" applyProtection="1">
      <alignment horizontal="left" vertical="center"/>
      <protection locked="0"/>
    </xf>
    <xf numFmtId="0" fontId="15" fillId="0" borderId="11" xfId="2" applyFont="1" applyBorder="1" applyAlignment="1" applyProtection="1">
      <alignment horizontal="left" vertical="center"/>
      <protection locked="0"/>
    </xf>
    <xf numFmtId="0" fontId="10" fillId="0" borderId="9" xfId="2" applyFont="1" applyBorder="1" applyAlignment="1" applyProtection="1">
      <alignment horizontal="center"/>
      <protection locked="0"/>
    </xf>
    <xf numFmtId="0" fontId="10" fillId="0" borderId="10" xfId="2" applyFont="1" applyBorder="1" applyAlignment="1" applyProtection="1">
      <alignment horizontal="center"/>
      <protection locked="0"/>
    </xf>
    <xf numFmtId="0" fontId="10" fillId="0" borderId="11" xfId="2" applyFont="1" applyBorder="1" applyAlignment="1" applyProtection="1">
      <alignment horizontal="center"/>
      <protection locked="0"/>
    </xf>
    <xf numFmtId="0" fontId="15" fillId="0" borderId="9" xfId="2" applyFont="1" applyBorder="1" applyAlignment="1" applyProtection="1">
      <alignment horizontal="left" vertical="center" shrinkToFit="1"/>
      <protection locked="0"/>
    </xf>
    <xf numFmtId="0" fontId="15" fillId="0" borderId="10" xfId="2" applyFont="1" applyBorder="1" applyAlignment="1" applyProtection="1">
      <alignment horizontal="left" vertical="center" shrinkToFit="1"/>
      <protection locked="0"/>
    </xf>
    <xf numFmtId="0" fontId="15" fillId="0" borderId="11" xfId="2" applyFont="1" applyBorder="1" applyAlignment="1" applyProtection="1">
      <alignment horizontal="left" vertical="center" shrinkToFit="1"/>
      <protection locked="0"/>
    </xf>
    <xf numFmtId="0" fontId="45" fillId="0" borderId="0" xfId="0" applyFont="1">
      <alignment vertical="center"/>
    </xf>
    <xf numFmtId="0" fontId="40" fillId="0" borderId="0" xfId="0" applyFont="1">
      <alignment vertical="center"/>
    </xf>
    <xf numFmtId="0" fontId="34" fillId="2" borderId="6" xfId="0" applyFont="1" applyFill="1" applyBorder="1" applyAlignment="1">
      <alignment horizontal="center" vertical="center" shrinkToFit="1"/>
    </xf>
    <xf numFmtId="0" fontId="34" fillId="2" borderId="7" xfId="0" applyFont="1" applyFill="1" applyBorder="1" applyAlignment="1">
      <alignment horizontal="center" vertical="center" shrinkToFit="1"/>
    </xf>
    <xf numFmtId="0" fontId="34" fillId="2" borderId="5" xfId="0" applyFont="1" applyFill="1" applyBorder="1" applyAlignment="1">
      <alignment horizontal="center" vertical="center" shrinkToFit="1"/>
    </xf>
    <xf numFmtId="0" fontId="34" fillId="0" borderId="6" xfId="0" applyFont="1" applyBorder="1" applyAlignment="1">
      <alignment horizontal="left" shrinkToFit="1"/>
    </xf>
    <xf numFmtId="0" fontId="34" fillId="0" borderId="7" xfId="0" applyFont="1" applyBorder="1" applyAlignment="1">
      <alignment horizontal="left" shrinkToFit="1"/>
    </xf>
    <xf numFmtId="0" fontId="34" fillId="0" borderId="5" xfId="0" applyFont="1" applyBorder="1" applyAlignment="1">
      <alignment horizontal="left" shrinkToFit="1"/>
    </xf>
    <xf numFmtId="0" fontId="34" fillId="2" borderId="2" xfId="0" applyFont="1" applyFill="1" applyBorder="1" applyAlignment="1">
      <alignment horizontal="center" vertical="center"/>
    </xf>
    <xf numFmtId="0" fontId="34" fillId="2" borderId="3" xfId="0" applyFont="1" applyFill="1" applyBorder="1" applyAlignment="1">
      <alignment horizontal="center" vertical="center"/>
    </xf>
    <xf numFmtId="0" fontId="34" fillId="0" borderId="6" xfId="0" applyFont="1" applyBorder="1" applyAlignment="1">
      <alignment horizontal="left" vertical="center" shrinkToFit="1"/>
    </xf>
    <xf numFmtId="0" fontId="34" fillId="0" borderId="7" xfId="0" applyFont="1" applyBorder="1" applyAlignment="1">
      <alignment horizontal="left" vertical="center" shrinkToFit="1"/>
    </xf>
    <xf numFmtId="0" fontId="34" fillId="0" borderId="5" xfId="0" applyFont="1" applyBorder="1" applyAlignment="1">
      <alignment horizontal="left" vertical="center" shrinkToFit="1"/>
    </xf>
    <xf numFmtId="0" fontId="34"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34" fillId="2" borderId="6" xfId="0" applyFont="1" applyFill="1" applyBorder="1" applyAlignment="1">
      <alignment horizontal="center" vertical="center"/>
    </xf>
    <xf numFmtId="0" fontId="34" fillId="2" borderId="7" xfId="0" applyFont="1" applyFill="1" applyBorder="1" applyAlignment="1">
      <alignment horizontal="center" vertical="center"/>
    </xf>
    <xf numFmtId="0" fontId="34" fillId="2" borderId="5" xfId="0" applyFont="1" applyFill="1" applyBorder="1" applyAlignment="1">
      <alignment horizontal="center" vertical="center"/>
    </xf>
    <xf numFmtId="177" fontId="34" fillId="0" borderId="6" xfId="0" applyNumberFormat="1" applyFont="1" applyBorder="1" applyAlignment="1">
      <alignment horizontal="right" vertical="center" shrinkToFit="1"/>
    </xf>
    <xf numFmtId="177" fontId="34" fillId="0" borderId="7" xfId="0" applyNumberFormat="1" applyFont="1" applyBorder="1" applyAlignment="1">
      <alignment horizontal="right" vertical="center" shrinkToFit="1"/>
    </xf>
    <xf numFmtId="177" fontId="34" fillId="0" borderId="5" xfId="0" applyNumberFormat="1" applyFont="1" applyBorder="1" applyAlignment="1">
      <alignment horizontal="right" vertical="center" shrinkToFit="1"/>
    </xf>
    <xf numFmtId="0" fontId="46" fillId="0" borderId="0" xfId="0" applyFont="1">
      <alignment vertical="center"/>
    </xf>
    <xf numFmtId="0" fontId="34" fillId="2" borderId="9" xfId="0" applyFont="1" applyFill="1" applyBorder="1" applyAlignment="1">
      <alignment horizontal="center" vertical="center" shrinkToFit="1"/>
    </xf>
    <xf numFmtId="0" fontId="34" fillId="2" borderId="10" xfId="0" applyFont="1" applyFill="1" applyBorder="1" applyAlignment="1">
      <alignment horizontal="center" vertical="center" shrinkToFit="1"/>
    </xf>
    <xf numFmtId="0" fontId="34" fillId="2" borderId="11" xfId="0" applyFont="1" applyFill="1" applyBorder="1" applyAlignment="1">
      <alignment horizontal="center" vertical="center" shrinkToFit="1"/>
    </xf>
    <xf numFmtId="0" fontId="34" fillId="0" borderId="12" xfId="0" applyFont="1" applyBorder="1" applyAlignment="1">
      <alignment horizontal="left" shrinkToFit="1"/>
    </xf>
    <xf numFmtId="0" fontId="34" fillId="0" borderId="0" xfId="0" applyFont="1" applyAlignment="1">
      <alignment horizontal="left" shrinkToFit="1"/>
    </xf>
    <xf numFmtId="0" fontId="34" fillId="0" borderId="4" xfId="0" applyFont="1" applyBorder="1" applyAlignment="1">
      <alignment horizontal="left" shrinkToFit="1"/>
    </xf>
    <xf numFmtId="0" fontId="34" fillId="0" borderId="9" xfId="0" applyFont="1" applyBorder="1" applyAlignment="1">
      <alignment horizontal="left" vertical="center" shrinkToFit="1"/>
    </xf>
    <xf numFmtId="0" fontId="34" fillId="0" borderId="10" xfId="0" applyFont="1" applyBorder="1" applyAlignment="1">
      <alignment horizontal="left" vertical="center" shrinkToFit="1"/>
    </xf>
    <xf numFmtId="0" fontId="34" fillId="0" borderId="11" xfId="0" applyFont="1" applyBorder="1" applyAlignment="1">
      <alignment horizontal="left"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34" fillId="2" borderId="9" xfId="0" applyFont="1" applyFill="1" applyBorder="1" applyAlignment="1">
      <alignment horizontal="center" vertical="center"/>
    </xf>
    <xf numFmtId="0" fontId="34" fillId="2" borderId="10" xfId="0" applyFont="1" applyFill="1" applyBorder="1" applyAlignment="1">
      <alignment horizontal="center" vertical="center"/>
    </xf>
    <xf numFmtId="0" fontId="34" fillId="2" borderId="11" xfId="0" applyFont="1" applyFill="1" applyBorder="1" applyAlignment="1">
      <alignment horizontal="center" vertical="center"/>
    </xf>
    <xf numFmtId="177" fontId="34" fillId="0" borderId="9" xfId="0" applyNumberFormat="1" applyFont="1" applyBorder="1" applyAlignment="1">
      <alignment horizontal="right" vertical="center" shrinkToFit="1"/>
    </xf>
    <xf numFmtId="177" fontId="34" fillId="0" borderId="10" xfId="0" applyNumberFormat="1" applyFont="1" applyBorder="1" applyAlignment="1">
      <alignment horizontal="right" vertical="center" shrinkToFit="1"/>
    </xf>
    <xf numFmtId="177" fontId="34" fillId="0" borderId="11" xfId="0" applyNumberFormat="1" applyFont="1" applyBorder="1" applyAlignment="1">
      <alignment horizontal="right" vertical="center" shrinkToFit="1"/>
    </xf>
    <xf numFmtId="0" fontId="34" fillId="2" borderId="2" xfId="0" applyFont="1" applyFill="1" applyBorder="1" applyAlignment="1">
      <alignment vertical="center" wrapText="1"/>
    </xf>
    <xf numFmtId="0" fontId="34" fillId="2" borderId="3" xfId="0" applyFont="1" applyFill="1" applyBorder="1">
      <alignment vertical="center"/>
    </xf>
    <xf numFmtId="0" fontId="34" fillId="2" borderId="8" xfId="0" applyFont="1" applyFill="1" applyBorder="1">
      <alignment vertical="center"/>
    </xf>
    <xf numFmtId="0" fontId="34" fillId="2" borderId="2" xfId="0" applyFont="1" applyFill="1" applyBorder="1">
      <alignment vertical="center"/>
    </xf>
    <xf numFmtId="0" fontId="34" fillId="2" borderId="8" xfId="0" applyFont="1" applyFill="1" applyBorder="1" applyAlignment="1">
      <alignment horizontal="center" vertical="center"/>
    </xf>
    <xf numFmtId="0" fontId="47" fillId="0" borderId="0" xfId="0" applyFont="1">
      <alignment vertical="center"/>
    </xf>
    <xf numFmtId="0" fontId="34" fillId="0" borderId="2" xfId="0" applyFont="1" applyBorder="1" applyAlignment="1">
      <alignment horizontal="left" vertical="center" shrinkToFit="1"/>
    </xf>
    <xf numFmtId="0" fontId="34" fillId="0" borderId="3" xfId="0" applyFont="1" applyBorder="1" applyAlignment="1">
      <alignment horizontal="left" vertical="center" shrinkToFit="1"/>
    </xf>
    <xf numFmtId="0" fontId="34" fillId="0" borderId="8" xfId="0" applyFont="1" applyBorder="1" applyAlignment="1">
      <alignment horizontal="left" vertical="center" shrinkToFit="1"/>
    </xf>
    <xf numFmtId="0" fontId="34" fillId="0" borderId="1" xfId="0" applyFont="1" applyBorder="1" applyAlignment="1">
      <alignment horizontal="left" vertical="center" shrinkToFi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8" xfId="0" applyFont="1" applyBorder="1" applyAlignment="1">
      <alignment horizontal="left" vertical="center" wrapText="1"/>
    </xf>
    <xf numFmtId="0" fontId="48" fillId="0" borderId="0" xfId="0" applyFont="1">
      <alignment vertical="center"/>
    </xf>
    <xf numFmtId="0" fontId="10" fillId="0" borderId="0" xfId="0" applyFont="1">
      <alignment vertical="center"/>
    </xf>
    <xf numFmtId="0" fontId="49" fillId="0" borderId="0" xfId="12" applyFont="1">
      <alignment vertical="center"/>
    </xf>
    <xf numFmtId="0" fontId="11" fillId="0" borderId="0" xfId="12" applyFont="1" applyAlignment="1">
      <alignment horizontal="left" vertical="center"/>
    </xf>
    <xf numFmtId="0" fontId="10" fillId="0" borderId="0" xfId="12" applyFont="1" applyAlignment="1">
      <alignment horizontal="center" vertical="center"/>
    </xf>
    <xf numFmtId="0" fontId="10" fillId="0" borderId="0" xfId="12" applyFont="1">
      <alignment vertical="center"/>
    </xf>
    <xf numFmtId="0" fontId="10" fillId="2" borderId="14" xfId="12" applyFont="1" applyFill="1" applyBorder="1" applyAlignment="1">
      <alignment horizontal="center" vertical="center"/>
    </xf>
    <xf numFmtId="0" fontId="10" fillId="0" borderId="14" xfId="12" applyFont="1" applyBorder="1" applyAlignment="1">
      <alignment horizontal="left" vertical="center" shrinkToFit="1"/>
    </xf>
    <xf numFmtId="0" fontId="10" fillId="2" borderId="14" xfId="12" applyFont="1" applyFill="1" applyBorder="1" applyAlignment="1">
      <alignment horizontal="center" vertical="center" shrinkToFit="1"/>
    </xf>
    <xf numFmtId="0" fontId="10" fillId="0" borderId="14" xfId="12" applyFont="1" applyBorder="1" applyAlignment="1">
      <alignment horizontal="center" vertical="center" shrinkToFit="1"/>
    </xf>
    <xf numFmtId="0" fontId="10" fillId="2" borderId="1" xfId="12" applyFont="1" applyFill="1" applyBorder="1" applyAlignment="1">
      <alignment horizontal="center" vertical="center" shrinkToFit="1"/>
    </xf>
    <xf numFmtId="177" fontId="10" fillId="0" borderId="1" xfId="12" applyNumberFormat="1" applyFont="1" applyBorder="1" applyAlignment="1">
      <alignment horizontal="right" vertical="center" shrinkToFit="1"/>
    </xf>
    <xf numFmtId="0" fontId="10" fillId="2" borderId="13" xfId="12" applyFont="1" applyFill="1" applyBorder="1" applyAlignment="1">
      <alignment horizontal="center" vertical="center"/>
    </xf>
    <xf numFmtId="0" fontId="10" fillId="0" borderId="13" xfId="12" applyFont="1" applyBorder="1" applyAlignment="1">
      <alignment horizontal="left" vertical="center" shrinkToFit="1"/>
    </xf>
    <xf numFmtId="0" fontId="10" fillId="2" borderId="13" xfId="12" applyFont="1" applyFill="1" applyBorder="1" applyAlignment="1">
      <alignment horizontal="center" vertical="center" shrinkToFit="1"/>
    </xf>
    <xf numFmtId="0" fontId="10" fillId="0" borderId="13" xfId="12" applyFont="1" applyBorder="1" applyAlignment="1">
      <alignment horizontal="center" vertical="center" shrinkToFit="1"/>
    </xf>
    <xf numFmtId="0" fontId="28" fillId="0" borderId="1" xfId="0" applyFont="1" applyBorder="1" applyAlignment="1">
      <alignment horizontal="center" vertical="center"/>
    </xf>
    <xf numFmtId="0" fontId="28" fillId="0" borderId="1" xfId="0" applyFont="1" applyBorder="1" applyAlignment="1">
      <alignment horizontal="right" vertical="center" shrinkToFit="1"/>
    </xf>
    <xf numFmtId="0" fontId="10" fillId="0" borderId="46" xfId="12" applyFont="1" applyBorder="1" applyAlignment="1">
      <alignment horizontal="center" vertical="center"/>
    </xf>
    <xf numFmtId="0" fontId="10" fillId="0" borderId="15" xfId="12" applyFont="1" applyBorder="1" applyAlignment="1">
      <alignment horizontal="center" vertical="center"/>
    </xf>
    <xf numFmtId="0" fontId="10" fillId="2" borderId="12" xfId="12" applyFont="1" applyFill="1" applyBorder="1" applyAlignment="1">
      <alignment horizontal="center" vertical="center" wrapText="1"/>
    </xf>
    <xf numFmtId="0" fontId="10" fillId="2" borderId="0" xfId="12" applyFont="1" applyFill="1" applyAlignment="1">
      <alignment horizontal="center" vertical="center"/>
    </xf>
    <xf numFmtId="0" fontId="10" fillId="2" borderId="4" xfId="12" applyFont="1" applyFill="1" applyBorder="1" applyAlignment="1">
      <alignment horizontal="center" vertical="center"/>
    </xf>
    <xf numFmtId="177" fontId="50" fillId="0" borderId="12" xfId="2" applyNumberFormat="1" applyFont="1" applyBorder="1" applyAlignment="1">
      <alignment horizontal="center" vertical="center" shrinkToFit="1"/>
    </xf>
    <xf numFmtId="0" fontId="50" fillId="0" borderId="0" xfId="2" applyFont="1" applyAlignment="1">
      <alignment horizontal="center" vertical="center" shrinkToFit="1"/>
    </xf>
    <xf numFmtId="0" fontId="50" fillId="0" borderId="47" xfId="2" applyFont="1" applyBorder="1" applyAlignment="1">
      <alignment horizontal="center" vertical="center" shrinkToFit="1"/>
    </xf>
    <xf numFmtId="0" fontId="10" fillId="0" borderId="48" xfId="12" applyFont="1" applyBorder="1" applyAlignment="1">
      <alignment horizontal="center" vertical="center"/>
    </xf>
    <xf numFmtId="0" fontId="10" fillId="0" borderId="49" xfId="12" applyFont="1" applyBorder="1" applyAlignment="1">
      <alignment horizontal="center" vertical="center"/>
    </xf>
    <xf numFmtId="0" fontId="10" fillId="2" borderId="50" xfId="12" applyFont="1" applyFill="1" applyBorder="1" applyAlignment="1">
      <alignment horizontal="center" vertical="center"/>
    </xf>
    <xf numFmtId="0" fontId="10" fillId="2" borderId="51" xfId="12" applyFont="1" applyFill="1" applyBorder="1" applyAlignment="1">
      <alignment horizontal="center" vertical="center"/>
    </xf>
    <xf numFmtId="0" fontId="10" fillId="2" borderId="52" xfId="12" applyFont="1" applyFill="1" applyBorder="1" applyAlignment="1">
      <alignment horizontal="center" vertical="center"/>
    </xf>
    <xf numFmtId="0" fontId="50" fillId="0" borderId="50" xfId="2" applyFont="1" applyBorder="1" applyAlignment="1">
      <alignment horizontal="center" vertical="center" shrinkToFit="1"/>
    </xf>
    <xf numFmtId="0" fontId="50" fillId="0" borderId="51" xfId="2" applyFont="1" applyBorder="1" applyAlignment="1">
      <alignment horizontal="center" vertical="center" shrinkToFit="1"/>
    </xf>
    <xf numFmtId="0" fontId="50" fillId="0" borderId="53" xfId="2" applyFont="1" applyBorder="1" applyAlignment="1">
      <alignment horizontal="center" vertical="center" shrinkToFit="1"/>
    </xf>
    <xf numFmtId="0" fontId="15" fillId="2" borderId="54" xfId="12" applyFont="1" applyFill="1" applyBorder="1" applyAlignment="1">
      <alignment horizontal="center" vertical="center" wrapText="1"/>
    </xf>
    <xf numFmtId="0" fontId="33" fillId="2" borderId="55" xfId="12" applyFont="1" applyFill="1" applyBorder="1" applyAlignment="1">
      <alignment horizontal="center" vertical="center" wrapText="1"/>
    </xf>
    <xf numFmtId="0" fontId="15" fillId="2" borderId="56" xfId="12" applyFont="1" applyFill="1" applyBorder="1" applyAlignment="1">
      <alignment horizontal="center" vertical="center"/>
    </xf>
    <xf numFmtId="0" fontId="15" fillId="2" borderId="57" xfId="12" applyFont="1" applyFill="1" applyBorder="1" applyAlignment="1">
      <alignment horizontal="center" vertical="center"/>
    </xf>
    <xf numFmtId="0" fontId="15" fillId="2" borderId="58" xfId="12" applyFont="1" applyFill="1" applyBorder="1" applyAlignment="1">
      <alignment horizontal="center" vertical="center"/>
    </xf>
    <xf numFmtId="0" fontId="15" fillId="2" borderId="0" xfId="12" applyFont="1" applyFill="1" applyAlignment="1">
      <alignment horizontal="center" vertical="center" wrapText="1"/>
    </xf>
    <xf numFmtId="0" fontId="15" fillId="2" borderId="27" xfId="12" applyFont="1" applyFill="1" applyBorder="1" applyAlignment="1">
      <alignment horizontal="center" vertical="center"/>
    </xf>
    <xf numFmtId="0" fontId="15" fillId="2" borderId="29" xfId="12" applyFont="1" applyFill="1" applyBorder="1" applyAlignment="1">
      <alignment horizontal="center" vertical="center"/>
    </xf>
    <xf numFmtId="0" fontId="15" fillId="2" borderId="28" xfId="12" applyFont="1" applyFill="1" applyBorder="1" applyAlignment="1">
      <alignment horizontal="center" vertical="center"/>
    </xf>
    <xf numFmtId="0" fontId="10" fillId="2" borderId="14" xfId="2" applyFont="1" applyFill="1" applyBorder="1" applyAlignment="1">
      <alignment vertical="center" wrapText="1"/>
    </xf>
    <xf numFmtId="0" fontId="15" fillId="2" borderId="46" xfId="12" applyFont="1" applyFill="1" applyBorder="1" applyAlignment="1">
      <alignment horizontal="center" vertical="center" wrapText="1"/>
    </xf>
    <xf numFmtId="0" fontId="33" fillId="2" borderId="59" xfId="12" applyFont="1" applyFill="1" applyBorder="1" applyAlignment="1">
      <alignment horizontal="center" vertical="center" wrapText="1"/>
    </xf>
    <xf numFmtId="0" fontId="15" fillId="2" borderId="60" xfId="12" applyFont="1" applyFill="1" applyBorder="1" applyAlignment="1">
      <alignment horizontal="center" vertical="center"/>
    </xf>
    <xf numFmtId="0" fontId="15" fillId="2" borderId="3" xfId="12" applyFont="1" applyFill="1" applyBorder="1" applyAlignment="1">
      <alignment horizontal="center" vertical="center"/>
    </xf>
    <xf numFmtId="0" fontId="15" fillId="2" borderId="8" xfId="12" applyFont="1" applyFill="1" applyBorder="1" applyAlignment="1">
      <alignment horizontal="center" vertical="center"/>
    </xf>
    <xf numFmtId="0" fontId="15" fillId="2" borderId="61" xfId="12" applyFont="1" applyFill="1" applyBorder="1" applyAlignment="1">
      <alignment horizontal="center" vertical="center"/>
    </xf>
    <xf numFmtId="0" fontId="15" fillId="2" borderId="10" xfId="12" applyFont="1" applyFill="1" applyBorder="1" applyAlignment="1">
      <alignment horizontal="center" vertical="center" wrapText="1"/>
    </xf>
    <xf numFmtId="0" fontId="15" fillId="2" borderId="30" xfId="12" applyFont="1" applyFill="1" applyBorder="1" applyAlignment="1">
      <alignment horizontal="center" vertical="center"/>
    </xf>
    <xf numFmtId="0" fontId="15" fillId="2" borderId="1" xfId="12" applyFont="1" applyFill="1" applyBorder="1" applyAlignment="1">
      <alignment horizontal="center" vertical="center"/>
    </xf>
    <xf numFmtId="0" fontId="15" fillId="2" borderId="31" xfId="12" applyFont="1" applyFill="1" applyBorder="1" applyAlignment="1">
      <alignment horizontal="center" vertical="center"/>
    </xf>
    <xf numFmtId="0" fontId="13" fillId="2" borderId="15" xfId="2" applyFill="1" applyBorder="1" applyAlignment="1">
      <alignment vertical="center" wrapText="1"/>
    </xf>
    <xf numFmtId="0" fontId="15" fillId="2" borderId="7" xfId="12" applyFont="1" applyFill="1" applyBorder="1" applyAlignment="1">
      <alignment horizontal="center" vertical="center" shrinkToFit="1"/>
    </xf>
    <xf numFmtId="0" fontId="15" fillId="2" borderId="14" xfId="12" applyFont="1" applyFill="1" applyBorder="1" applyAlignment="1">
      <alignment horizontal="center" vertical="center" shrinkToFit="1"/>
    </xf>
    <xf numFmtId="0" fontId="49" fillId="0" borderId="0" xfId="12" applyFont="1" applyAlignment="1">
      <alignment horizontal="center" vertical="center"/>
    </xf>
    <xf numFmtId="0" fontId="15" fillId="2" borderId="62" xfId="12" applyFont="1" applyFill="1" applyBorder="1" applyAlignment="1">
      <alignment horizontal="center" vertical="center" wrapText="1"/>
    </xf>
    <xf numFmtId="0" fontId="33" fillId="2" borderId="63" xfId="12" applyFont="1" applyFill="1" applyBorder="1" applyAlignment="1">
      <alignment horizontal="center" vertical="center" wrapText="1"/>
    </xf>
    <xf numFmtId="0" fontId="15" fillId="2" borderId="60" xfId="12" applyFont="1" applyFill="1" applyBorder="1" applyAlignment="1">
      <alignment horizontal="center" vertical="center"/>
    </xf>
    <xf numFmtId="0" fontId="15" fillId="2" borderId="1" xfId="12" applyFont="1" applyFill="1" applyBorder="1" applyAlignment="1">
      <alignment horizontal="center" vertical="center"/>
    </xf>
    <xf numFmtId="0" fontId="15" fillId="2" borderId="8" xfId="12" applyFont="1" applyFill="1" applyBorder="1" applyAlignment="1">
      <alignment horizontal="center" vertical="center"/>
    </xf>
    <xf numFmtId="0" fontId="15" fillId="2" borderId="3" xfId="12" applyFont="1" applyFill="1" applyBorder="1" applyAlignment="1">
      <alignment horizontal="center" vertical="center"/>
    </xf>
    <xf numFmtId="0" fontId="15" fillId="2" borderId="61" xfId="12" applyFont="1" applyFill="1" applyBorder="1" applyAlignment="1">
      <alignment horizontal="center" vertical="center"/>
    </xf>
    <xf numFmtId="0" fontId="15" fillId="2" borderId="10" xfId="12" applyFont="1" applyFill="1" applyBorder="1" applyAlignment="1">
      <alignment horizontal="center" vertical="center" shrinkToFit="1"/>
    </xf>
    <xf numFmtId="0" fontId="15" fillId="2" borderId="13" xfId="12" applyFont="1" applyFill="1" applyBorder="1" applyAlignment="1">
      <alignment horizontal="center" vertical="center" shrinkToFit="1"/>
    </xf>
    <xf numFmtId="0" fontId="15" fillId="2" borderId="2" xfId="12" applyFont="1" applyFill="1" applyBorder="1" applyAlignment="1">
      <alignment horizontal="center" vertical="center"/>
    </xf>
    <xf numFmtId="0" fontId="13" fillId="2" borderId="13" xfId="2" applyFill="1" applyBorder="1" applyAlignment="1">
      <alignment vertical="center" wrapText="1"/>
    </xf>
    <xf numFmtId="184" fontId="15" fillId="0" borderId="30" xfId="12" applyNumberFormat="1" applyFont="1" applyBorder="1" applyAlignment="1">
      <alignment horizontal="center" vertical="center" shrinkToFit="1"/>
    </xf>
    <xf numFmtId="191" fontId="15" fillId="0" borderId="61" xfId="12" applyNumberFormat="1" applyFont="1" applyBorder="1" applyAlignment="1">
      <alignment horizontal="center" vertical="center" shrinkToFit="1"/>
    </xf>
    <xf numFmtId="0" fontId="15" fillId="0" borderId="60" xfId="12" applyFont="1" applyBorder="1" applyAlignment="1">
      <alignment vertical="center" shrinkToFit="1"/>
    </xf>
    <xf numFmtId="0" fontId="15" fillId="0" borderId="1" xfId="12" applyFont="1" applyBorder="1" applyAlignment="1">
      <alignment vertical="center" shrinkToFit="1"/>
    </xf>
    <xf numFmtId="0" fontId="15" fillId="0" borderId="61" xfId="12" applyFont="1" applyBorder="1" applyAlignment="1">
      <alignment vertical="center" shrinkToFit="1"/>
    </xf>
    <xf numFmtId="0" fontId="15" fillId="0" borderId="3" xfId="12" applyFont="1" applyBorder="1" applyAlignment="1">
      <alignment horizontal="center" vertical="center" shrinkToFit="1"/>
    </xf>
    <xf numFmtId="0" fontId="15" fillId="0" borderId="1" xfId="12" applyFont="1" applyBorder="1" applyAlignment="1">
      <alignment horizontal="center" vertical="center" shrinkToFit="1"/>
    </xf>
    <xf numFmtId="191" fontId="15" fillId="0" borderId="60" xfId="12" applyNumberFormat="1" applyFont="1" applyBorder="1" applyAlignment="1">
      <alignment vertical="center" shrinkToFit="1"/>
    </xf>
    <xf numFmtId="191" fontId="15" fillId="0" borderId="1" xfId="12" applyNumberFormat="1" applyFont="1" applyBorder="1" applyAlignment="1">
      <alignment vertical="center" shrinkToFit="1"/>
    </xf>
    <xf numFmtId="191" fontId="15" fillId="0" borderId="8" xfId="12" applyNumberFormat="1" applyFont="1" applyBorder="1" applyAlignment="1">
      <alignment vertical="center" shrinkToFit="1"/>
    </xf>
    <xf numFmtId="2" fontId="15" fillId="0" borderId="1" xfId="12" applyNumberFormat="1" applyFont="1" applyBorder="1" applyAlignment="1">
      <alignment vertical="center" shrinkToFit="1"/>
    </xf>
    <xf numFmtId="2" fontId="15" fillId="0" borderId="61" xfId="12" applyNumberFormat="1" applyFont="1" applyBorder="1" applyAlignment="1">
      <alignment vertical="center" shrinkToFit="1"/>
    </xf>
    <xf numFmtId="0" fontId="10" fillId="0" borderId="1" xfId="2" applyFont="1" applyBorder="1" applyAlignment="1">
      <alignment vertical="center"/>
    </xf>
    <xf numFmtId="2" fontId="15" fillId="0" borderId="2" xfId="12" applyNumberFormat="1" applyFont="1" applyBorder="1" applyAlignment="1">
      <alignment vertical="center" shrinkToFit="1"/>
    </xf>
    <xf numFmtId="0" fontId="15" fillId="0" borderId="8" xfId="12" applyFont="1" applyBorder="1" applyAlignment="1">
      <alignment vertical="center" shrinkToFit="1"/>
    </xf>
    <xf numFmtId="0" fontId="15" fillId="0" borderId="3" xfId="12" applyFont="1" applyBorder="1" applyAlignment="1">
      <alignment vertical="center" shrinkToFit="1"/>
    </xf>
    <xf numFmtId="184" fontId="15" fillId="0" borderId="64" xfId="12" applyNumberFormat="1" applyFont="1" applyBorder="1" applyAlignment="1">
      <alignment horizontal="center" vertical="center" shrinkToFit="1"/>
    </xf>
    <xf numFmtId="0" fontId="15" fillId="0" borderId="65" xfId="12" applyFont="1" applyBorder="1" applyAlignment="1">
      <alignment vertical="center" shrinkToFit="1"/>
    </xf>
    <xf numFmtId="0" fontId="15" fillId="0" borderId="14" xfId="12" applyFont="1" applyBorder="1" applyAlignment="1">
      <alignment vertical="center" shrinkToFit="1"/>
    </xf>
    <xf numFmtId="0" fontId="15" fillId="0" borderId="5" xfId="12" applyFont="1" applyBorder="1" applyAlignment="1">
      <alignment vertical="center" shrinkToFit="1"/>
    </xf>
    <xf numFmtId="0" fontId="15" fillId="0" borderId="7" xfId="12" applyFont="1" applyBorder="1" applyAlignment="1">
      <alignment vertical="center" shrinkToFit="1"/>
    </xf>
    <xf numFmtId="0" fontId="15" fillId="0" borderId="66" xfId="12" applyFont="1" applyBorder="1" applyAlignment="1">
      <alignment vertical="center" shrinkToFit="1"/>
    </xf>
    <xf numFmtId="0" fontId="15" fillId="0" borderId="7" xfId="12" applyFont="1" applyBorder="1" applyAlignment="1">
      <alignment horizontal="center" vertical="center" shrinkToFit="1"/>
    </xf>
    <xf numFmtId="0" fontId="15" fillId="0" borderId="14" xfId="12" applyFont="1" applyBorder="1" applyAlignment="1">
      <alignment horizontal="center" vertical="center" shrinkToFit="1"/>
    </xf>
    <xf numFmtId="191" fontId="15" fillId="0" borderId="65" xfId="12" applyNumberFormat="1" applyFont="1" applyBorder="1" applyAlignment="1">
      <alignment vertical="center" shrinkToFit="1"/>
    </xf>
    <xf numFmtId="191" fontId="15" fillId="0" borderId="14" xfId="12" applyNumberFormat="1" applyFont="1" applyBorder="1" applyAlignment="1">
      <alignment vertical="center" shrinkToFit="1"/>
    </xf>
    <xf numFmtId="191" fontId="15" fillId="0" borderId="5" xfId="12" applyNumberFormat="1" applyFont="1" applyBorder="1" applyAlignment="1">
      <alignment vertical="center" shrinkToFit="1"/>
    </xf>
    <xf numFmtId="2" fontId="15" fillId="0" borderId="6" xfId="12" applyNumberFormat="1" applyFont="1" applyBorder="1" applyAlignment="1">
      <alignment vertical="center" shrinkToFit="1"/>
    </xf>
    <xf numFmtId="2" fontId="15" fillId="0" borderId="14" xfId="12" applyNumberFormat="1" applyFont="1" applyBorder="1" applyAlignment="1">
      <alignment vertical="center" shrinkToFit="1"/>
    </xf>
    <xf numFmtId="2" fontId="15" fillId="0" borderId="66" xfId="12" applyNumberFormat="1" applyFont="1" applyBorder="1" applyAlignment="1">
      <alignment vertical="center" shrinkToFit="1"/>
    </xf>
    <xf numFmtId="0" fontId="10" fillId="0" borderId="67" xfId="12" applyFont="1" applyBorder="1" applyAlignment="1">
      <alignment horizontal="center" vertical="center" shrinkToFit="1"/>
    </xf>
    <xf numFmtId="0" fontId="10" fillId="0" borderId="68" xfId="12" applyFont="1" applyBorder="1" applyAlignment="1">
      <alignment horizontal="center" vertical="center" shrinkToFit="1"/>
    </xf>
    <xf numFmtId="0" fontId="10" fillId="0" borderId="67" xfId="12" applyFont="1" applyBorder="1" applyAlignment="1">
      <alignment vertical="center" shrinkToFit="1"/>
    </xf>
    <xf numFmtId="0" fontId="10" fillId="0" borderId="69" xfId="12" applyFont="1" applyBorder="1" applyAlignment="1">
      <alignment vertical="center" shrinkToFit="1"/>
    </xf>
    <xf numFmtId="0" fontId="10" fillId="0" borderId="70" xfId="12" applyFont="1" applyBorder="1" applyAlignment="1">
      <alignment vertical="center" shrinkToFit="1"/>
    </xf>
    <xf numFmtId="0" fontId="10" fillId="0" borderId="71" xfId="12" applyFont="1" applyBorder="1" applyAlignment="1">
      <alignment vertical="center" shrinkToFit="1"/>
    </xf>
    <xf numFmtId="0" fontId="10" fillId="0" borderId="68" xfId="12" applyFont="1" applyBorder="1" applyAlignment="1">
      <alignment vertical="center" shrinkToFit="1"/>
    </xf>
    <xf numFmtId="0" fontId="10" fillId="2" borderId="71" xfId="12" applyFont="1" applyFill="1" applyBorder="1" applyAlignment="1">
      <alignment horizontal="center" vertical="center" shrinkToFit="1"/>
    </xf>
    <xf numFmtId="0" fontId="10" fillId="2" borderId="69" xfId="12" applyFont="1" applyFill="1" applyBorder="1" applyAlignment="1">
      <alignment horizontal="center" vertical="center" shrinkToFit="1"/>
    </xf>
    <xf numFmtId="191" fontId="10" fillId="0" borderId="67" xfId="12" applyNumberFormat="1" applyFont="1" applyBorder="1" applyAlignment="1">
      <alignment vertical="center" shrinkToFit="1"/>
    </xf>
    <xf numFmtId="191" fontId="10" fillId="0" borderId="69" xfId="12" applyNumberFormat="1" applyFont="1" applyBorder="1" applyAlignment="1">
      <alignment vertical="center" shrinkToFit="1"/>
    </xf>
    <xf numFmtId="191" fontId="10" fillId="0" borderId="70" xfId="12" applyNumberFormat="1" applyFont="1" applyBorder="1" applyAlignment="1">
      <alignment vertical="center" shrinkToFit="1"/>
    </xf>
    <xf numFmtId="2" fontId="10" fillId="0" borderId="72" xfId="12" applyNumberFormat="1" applyFont="1" applyBorder="1" applyAlignment="1">
      <alignment vertical="center" shrinkToFit="1"/>
    </xf>
    <xf numFmtId="2" fontId="10" fillId="0" borderId="69" xfId="12" applyNumberFormat="1" applyFont="1" applyBorder="1" applyAlignment="1">
      <alignment vertical="center" shrinkToFit="1"/>
    </xf>
    <xf numFmtId="2" fontId="10" fillId="0" borderId="68" xfId="12" applyNumberFormat="1" applyFont="1" applyBorder="1" applyAlignment="1">
      <alignment vertical="center" shrinkToFit="1"/>
    </xf>
    <xf numFmtId="0" fontId="10" fillId="0" borderId="73" xfId="2" applyFont="1" applyBorder="1" applyAlignment="1">
      <alignment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桁区切り 3 2 2" xfId="13" xr:uid="{CBC4CADD-F7F3-4E77-8C5C-8524FB5DBDFB}"/>
    <cellStyle name="桁区切り 3 3" xfId="11" xr:uid="{A6C8A119-4309-4793-97E4-F3EFEBF31763}"/>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2" xr:uid="{1B345807-A025-417D-9CB4-FE1D903402E8}"/>
    <cellStyle name="標準 4 3" xfId="10" xr:uid="{0074300A-BFBB-41CE-8CF9-5376A719CE69}"/>
    <cellStyle name="標準_021220点検表修正案" xfId="7" xr:uid="{00000000-0005-0000-0000-000009000000}"/>
  </cellStyles>
  <dxfs count="522">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EBEBFF"/>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worksheet" Target="worksheets/sheet237.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201" Type="http://schemas.openxmlformats.org/officeDocument/2006/relationships/worksheet" Target="worksheets/sheet201.xml"/><Relationship Id="rId222" Type="http://schemas.openxmlformats.org/officeDocument/2006/relationships/worksheet" Target="worksheets/sheet222.xml"/><Relationship Id="rId243" Type="http://schemas.openxmlformats.org/officeDocument/2006/relationships/theme" Target="theme/theme1.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82" Type="http://schemas.openxmlformats.org/officeDocument/2006/relationships/worksheet" Target="worksheets/sheet182.xml"/><Relationship Id="rId187" Type="http://schemas.openxmlformats.org/officeDocument/2006/relationships/worksheet" Target="worksheets/sheet187.xml"/><Relationship Id="rId217" Type="http://schemas.openxmlformats.org/officeDocument/2006/relationships/worksheet" Target="worksheets/sheet217.xml"/><Relationship Id="rId1" Type="http://schemas.openxmlformats.org/officeDocument/2006/relationships/worksheet" Target="worksheets/sheet1.xml"/><Relationship Id="rId6" Type="http://schemas.openxmlformats.org/officeDocument/2006/relationships/worksheet" Target="worksheets/sheet6.xml"/><Relationship Id="rId212" Type="http://schemas.openxmlformats.org/officeDocument/2006/relationships/worksheet" Target="worksheets/sheet212.xml"/><Relationship Id="rId233" Type="http://schemas.openxmlformats.org/officeDocument/2006/relationships/worksheet" Target="worksheets/sheet233.xml"/><Relationship Id="rId238" Type="http://schemas.openxmlformats.org/officeDocument/2006/relationships/externalLink" Target="externalLinks/externalLink1.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172" Type="http://schemas.openxmlformats.org/officeDocument/2006/relationships/worksheet" Target="worksheets/sheet172.xml"/><Relationship Id="rId193" Type="http://schemas.openxmlformats.org/officeDocument/2006/relationships/worksheet" Target="worksheets/sheet193.xml"/><Relationship Id="rId202" Type="http://schemas.openxmlformats.org/officeDocument/2006/relationships/worksheet" Target="worksheets/sheet202.xml"/><Relationship Id="rId207" Type="http://schemas.openxmlformats.org/officeDocument/2006/relationships/worksheet" Target="worksheets/sheet207.xml"/><Relationship Id="rId223" Type="http://schemas.openxmlformats.org/officeDocument/2006/relationships/worksheet" Target="worksheets/sheet223.xml"/><Relationship Id="rId228" Type="http://schemas.openxmlformats.org/officeDocument/2006/relationships/worksheet" Target="worksheets/sheet228.xml"/><Relationship Id="rId244" Type="http://schemas.openxmlformats.org/officeDocument/2006/relationships/styles" Target="styl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13" Type="http://schemas.openxmlformats.org/officeDocument/2006/relationships/worksheet" Target="worksheets/sheet213.xml"/><Relationship Id="rId218" Type="http://schemas.openxmlformats.org/officeDocument/2006/relationships/worksheet" Target="worksheets/sheet218.xml"/><Relationship Id="rId234" Type="http://schemas.openxmlformats.org/officeDocument/2006/relationships/worksheet" Target="worksheets/sheet234.xml"/><Relationship Id="rId239" Type="http://schemas.openxmlformats.org/officeDocument/2006/relationships/externalLink" Target="externalLinks/externalLink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worksheet" Target="worksheets/sheet208.xml"/><Relationship Id="rId229" Type="http://schemas.openxmlformats.org/officeDocument/2006/relationships/worksheet" Target="worksheets/sheet229.xml"/><Relationship Id="rId19" Type="http://schemas.openxmlformats.org/officeDocument/2006/relationships/worksheet" Target="worksheets/sheet19.xml"/><Relationship Id="rId224" Type="http://schemas.openxmlformats.org/officeDocument/2006/relationships/worksheet" Target="worksheets/sheet224.xml"/><Relationship Id="rId240" Type="http://schemas.openxmlformats.org/officeDocument/2006/relationships/externalLink" Target="externalLinks/externalLink3.xml"/><Relationship Id="rId245" Type="http://schemas.openxmlformats.org/officeDocument/2006/relationships/sharedStrings" Target="sharedStrings.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30" Type="http://schemas.openxmlformats.org/officeDocument/2006/relationships/worksheet" Target="worksheets/sheet230.xml"/><Relationship Id="rId235" Type="http://schemas.openxmlformats.org/officeDocument/2006/relationships/worksheet" Target="worksheets/sheet235.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241" Type="http://schemas.openxmlformats.org/officeDocument/2006/relationships/externalLink" Target="externalLinks/externalLink4.xml"/><Relationship Id="rId246"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worksheet" Target="worksheets/sheet236.xml"/><Relationship Id="rId26" Type="http://schemas.openxmlformats.org/officeDocument/2006/relationships/worksheet" Target="worksheets/sheet26.xml"/><Relationship Id="rId231" Type="http://schemas.openxmlformats.org/officeDocument/2006/relationships/worksheet" Target="worksheets/sheet23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242" Type="http://schemas.openxmlformats.org/officeDocument/2006/relationships/externalLink" Target="externalLinks/externalLink5.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3" Type="http://schemas.openxmlformats.org/officeDocument/2006/relationships/image" Target="../media/image3.emf"/><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emf"/><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emf"/><Relationship Id="rId10" Type="http://schemas.openxmlformats.org/officeDocument/2006/relationships/image" Target="../media/image10.png"/><Relationship Id="rId4" Type="http://schemas.openxmlformats.org/officeDocument/2006/relationships/image" Target="../media/image4.emf"/><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jpg"/><Relationship Id="rId13" Type="http://schemas.openxmlformats.org/officeDocument/2006/relationships/image" Target="../media/image26.jpg"/><Relationship Id="rId18" Type="http://schemas.openxmlformats.org/officeDocument/2006/relationships/image" Target="../media/image31.jpg"/><Relationship Id="rId3" Type="http://schemas.openxmlformats.org/officeDocument/2006/relationships/image" Target="../media/image16.jpg"/><Relationship Id="rId7" Type="http://schemas.openxmlformats.org/officeDocument/2006/relationships/image" Target="../media/image20.jpg"/><Relationship Id="rId12" Type="http://schemas.openxmlformats.org/officeDocument/2006/relationships/image" Target="../media/image25.jpg"/><Relationship Id="rId17" Type="http://schemas.openxmlformats.org/officeDocument/2006/relationships/image" Target="../media/image30.jpg"/><Relationship Id="rId2" Type="http://schemas.openxmlformats.org/officeDocument/2006/relationships/image" Target="../media/image15.jpg"/><Relationship Id="rId16" Type="http://schemas.openxmlformats.org/officeDocument/2006/relationships/image" Target="../media/image29.jpg"/><Relationship Id="rId1" Type="http://schemas.openxmlformats.org/officeDocument/2006/relationships/image" Target="../media/image14.png"/><Relationship Id="rId6" Type="http://schemas.openxmlformats.org/officeDocument/2006/relationships/image" Target="../media/image19.jpg"/><Relationship Id="rId11" Type="http://schemas.openxmlformats.org/officeDocument/2006/relationships/image" Target="../media/image24.jpg"/><Relationship Id="rId5" Type="http://schemas.openxmlformats.org/officeDocument/2006/relationships/image" Target="../media/image18.jpg"/><Relationship Id="rId15" Type="http://schemas.openxmlformats.org/officeDocument/2006/relationships/image" Target="../media/image28.jpg"/><Relationship Id="rId10" Type="http://schemas.openxmlformats.org/officeDocument/2006/relationships/image" Target="../media/image23.jpg"/><Relationship Id="rId4" Type="http://schemas.openxmlformats.org/officeDocument/2006/relationships/image" Target="../media/image17.jpg"/><Relationship Id="rId9" Type="http://schemas.openxmlformats.org/officeDocument/2006/relationships/image" Target="../media/image22.jpg"/><Relationship Id="rId14" Type="http://schemas.openxmlformats.org/officeDocument/2006/relationships/image" Target="../media/image27.jpg"/></Relationships>
</file>

<file path=xl/drawings/_rels/drawing3.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png"/><Relationship Id="rId4" Type="http://schemas.openxmlformats.org/officeDocument/2006/relationships/image" Target="../media/image35.jpg"/></Relationships>
</file>

<file path=xl/drawings/_rels/drawing4.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s>
</file>

<file path=xl/drawings/_rels/drawing5.xml.rels><?xml version="1.0" encoding="UTF-8" standalone="yes"?>
<Relationships xmlns="http://schemas.openxmlformats.org/package/2006/relationships"><Relationship Id="rId2" Type="http://schemas.openxmlformats.org/officeDocument/2006/relationships/image" Target="../media/image40.jpg"/><Relationship Id="rId1" Type="http://schemas.openxmlformats.org/officeDocument/2006/relationships/image" Target="../media/image39.jpg"/></Relationships>
</file>

<file path=xl/drawings/_rels/drawing6.xml.rels><?xml version="1.0" encoding="UTF-8" standalone="yes"?>
<Relationships xmlns="http://schemas.openxmlformats.org/package/2006/relationships"><Relationship Id="rId1" Type="http://schemas.openxmlformats.org/officeDocument/2006/relationships/image" Target="../media/image41.jpg"/></Relationships>
</file>

<file path=xl/drawings/_rels/drawing7.xml.rels><?xml version="1.0" encoding="UTF-8" standalone="yes"?>
<Relationships xmlns="http://schemas.openxmlformats.org/package/2006/relationships"><Relationship Id="rId3" Type="http://schemas.openxmlformats.org/officeDocument/2006/relationships/image" Target="../media/image44.jpg"/><Relationship Id="rId2" Type="http://schemas.openxmlformats.org/officeDocument/2006/relationships/image" Target="../media/image43.jpg"/><Relationship Id="rId1" Type="http://schemas.openxmlformats.org/officeDocument/2006/relationships/image" Target="../media/image42.jpg"/></Relationships>
</file>

<file path=xl/drawings/_rels/drawing8.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s>
</file>

<file path=xl/drawings/_rels/drawing9.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4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5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52.jpg"/></Relationships>
</file>

<file path=xl/drawings/_rels/drawing12.xml.rels><?xml version="1.0" encoding="UTF-8" standalone="yes"?>
<Relationships xmlns="http://schemas.openxmlformats.org/package/2006/relationships"><Relationship Id="rId2" Type="http://schemas.openxmlformats.org/officeDocument/2006/relationships/image" Target="../media/image54.jpg"/><Relationship Id="rId1" Type="http://schemas.openxmlformats.org/officeDocument/2006/relationships/image" Target="../media/image53.jpg"/></Relationships>
</file>

<file path=xl/drawings/_rels/drawing13.xml.rels><?xml version="1.0" encoding="UTF-8" standalone="yes"?>
<Relationships xmlns="http://schemas.openxmlformats.org/package/2006/relationships"><Relationship Id="rId1" Type="http://schemas.openxmlformats.org/officeDocument/2006/relationships/image" Target="../media/image55.jpg"/></Relationships>
</file>

<file path=xl/drawings/_rels/drawing14.xml.rels><?xml version="1.0" encoding="UTF-8" standalone="yes"?>
<Relationships xmlns="http://schemas.openxmlformats.org/package/2006/relationships"><Relationship Id="rId2" Type="http://schemas.openxmlformats.org/officeDocument/2006/relationships/image" Target="../media/image57.jpg"/><Relationship Id="rId1" Type="http://schemas.openxmlformats.org/officeDocument/2006/relationships/image" Target="../media/image56.jpg"/></Relationships>
</file>

<file path=xl/drawings/_rels/drawing15.xml.rels><?xml version="1.0" encoding="UTF-8" standalone="yes"?>
<Relationships xmlns="http://schemas.openxmlformats.org/package/2006/relationships"><Relationship Id="rId1" Type="http://schemas.openxmlformats.org/officeDocument/2006/relationships/image" Target="../media/image58.jpg"/></Relationships>
</file>

<file path=xl/drawings/_rels/drawing16.xml.rels><?xml version="1.0" encoding="UTF-8" standalone="yes"?>
<Relationships xmlns="http://schemas.openxmlformats.org/package/2006/relationships"><Relationship Id="rId2" Type="http://schemas.openxmlformats.org/officeDocument/2006/relationships/image" Target="../media/image60.jpg"/><Relationship Id="rId1" Type="http://schemas.openxmlformats.org/officeDocument/2006/relationships/image" Target="../media/image59.jpg"/></Relationships>
</file>

<file path=xl/drawings/_rels/drawing17.xml.rels><?xml version="1.0" encoding="UTF-8" standalone="yes"?>
<Relationships xmlns="http://schemas.openxmlformats.org/package/2006/relationships"><Relationship Id="rId1" Type="http://schemas.openxmlformats.org/officeDocument/2006/relationships/image" Target="../media/image61.jpg"/></Relationships>
</file>

<file path=xl/drawings/_rels/drawing18.xml.rels><?xml version="1.0" encoding="UTF-8" standalone="yes"?>
<Relationships xmlns="http://schemas.openxmlformats.org/package/2006/relationships"><Relationship Id="rId3" Type="http://schemas.openxmlformats.org/officeDocument/2006/relationships/image" Target="../media/image64.jpg"/><Relationship Id="rId2" Type="http://schemas.openxmlformats.org/officeDocument/2006/relationships/image" Target="../media/image63.jpg"/><Relationship Id="rId1" Type="http://schemas.openxmlformats.org/officeDocument/2006/relationships/image" Target="../media/image62.jpg"/></Relationships>
</file>

<file path=xl/drawings/_rels/drawing19.xml.rels><?xml version="1.0" encoding="UTF-8" standalone="yes"?>
<Relationships xmlns="http://schemas.openxmlformats.org/package/2006/relationships"><Relationship Id="rId3" Type="http://schemas.openxmlformats.org/officeDocument/2006/relationships/image" Target="../media/image67.jpg"/><Relationship Id="rId2" Type="http://schemas.openxmlformats.org/officeDocument/2006/relationships/image" Target="../media/image66.jpg"/><Relationship Id="rId1" Type="http://schemas.openxmlformats.org/officeDocument/2006/relationships/image" Target="../media/image65.jpg"/></Relationships>
</file>

<file path=xl/drawings/_rels/drawing20.xml.rels><?xml version="1.0" encoding="UTF-8" standalone="yes"?>
<Relationships xmlns="http://schemas.openxmlformats.org/package/2006/relationships"><Relationship Id="rId1" Type="http://schemas.openxmlformats.org/officeDocument/2006/relationships/image" Target="../media/image68.jpg"/></Relationships>
</file>

<file path=xl/drawings/_rels/drawing21.xml.rels><?xml version="1.0" encoding="UTF-8" standalone="yes"?>
<Relationships xmlns="http://schemas.openxmlformats.org/package/2006/relationships"><Relationship Id="rId1" Type="http://schemas.openxmlformats.org/officeDocument/2006/relationships/image" Target="../media/image69.jpg"/></Relationships>
</file>

<file path=xl/drawings/_rels/drawing22.xml.rels><?xml version="1.0" encoding="UTF-8" standalone="yes"?>
<Relationships xmlns="http://schemas.openxmlformats.org/package/2006/relationships"><Relationship Id="rId2" Type="http://schemas.openxmlformats.org/officeDocument/2006/relationships/image" Target="../media/image71.jpg"/><Relationship Id="rId1" Type="http://schemas.openxmlformats.org/officeDocument/2006/relationships/image" Target="../media/image70.jpg"/></Relationships>
</file>

<file path=xl/drawings/_rels/drawing23.xml.rels><?xml version="1.0" encoding="UTF-8" standalone="yes"?>
<Relationships xmlns="http://schemas.openxmlformats.org/package/2006/relationships"><Relationship Id="rId1" Type="http://schemas.openxmlformats.org/officeDocument/2006/relationships/image" Target="../media/image72.jpg"/></Relationships>
</file>

<file path=xl/drawings/_rels/drawing24.xml.rels><?xml version="1.0" encoding="UTF-8" standalone="yes"?>
<Relationships xmlns="http://schemas.openxmlformats.org/package/2006/relationships"><Relationship Id="rId3" Type="http://schemas.openxmlformats.org/officeDocument/2006/relationships/image" Target="../media/image75.jpg"/><Relationship Id="rId2" Type="http://schemas.openxmlformats.org/officeDocument/2006/relationships/image" Target="../media/image74.jpg"/><Relationship Id="rId1" Type="http://schemas.openxmlformats.org/officeDocument/2006/relationships/image" Target="../media/image73.jpg"/></Relationships>
</file>

<file path=xl/drawings/_rels/drawing25.xml.rels><?xml version="1.0" encoding="UTF-8" standalone="yes"?>
<Relationships xmlns="http://schemas.openxmlformats.org/package/2006/relationships"><Relationship Id="rId1" Type="http://schemas.openxmlformats.org/officeDocument/2006/relationships/image" Target="../media/image76.jpg"/></Relationships>
</file>

<file path=xl/drawings/_rels/drawing26.xml.rels><?xml version="1.0" encoding="UTF-8" standalone="yes"?>
<Relationships xmlns="http://schemas.openxmlformats.org/package/2006/relationships"><Relationship Id="rId1" Type="http://schemas.openxmlformats.org/officeDocument/2006/relationships/image" Target="../media/image77.jpg"/></Relationships>
</file>

<file path=xl/drawings/_rels/drawing27.xml.rels><?xml version="1.0" encoding="UTF-8" standalone="yes"?>
<Relationships xmlns="http://schemas.openxmlformats.org/package/2006/relationships"><Relationship Id="rId1" Type="http://schemas.openxmlformats.org/officeDocument/2006/relationships/image" Target="../media/image78.jpg"/></Relationships>
</file>

<file path=xl/drawings/_rels/drawing28.xml.rels><?xml version="1.0" encoding="UTF-8" standalone="yes"?>
<Relationships xmlns="http://schemas.openxmlformats.org/package/2006/relationships"><Relationship Id="rId1" Type="http://schemas.openxmlformats.org/officeDocument/2006/relationships/image" Target="../media/image79.jpg"/></Relationships>
</file>

<file path=xl/drawings/_rels/drawing29.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g"/><Relationship Id="rId1" Type="http://schemas.openxmlformats.org/officeDocument/2006/relationships/image" Target="../media/image80.jpg"/></Relationships>
</file>

<file path=xl/drawings/_rels/drawing30.xml.rels><?xml version="1.0" encoding="UTF-8" standalone="yes"?>
<Relationships xmlns="http://schemas.openxmlformats.org/package/2006/relationships"><Relationship Id="rId3" Type="http://schemas.openxmlformats.org/officeDocument/2006/relationships/image" Target="../media/image85.jpg"/><Relationship Id="rId2" Type="http://schemas.openxmlformats.org/officeDocument/2006/relationships/image" Target="../media/image84.jpg"/><Relationship Id="rId1" Type="http://schemas.openxmlformats.org/officeDocument/2006/relationships/image" Target="../media/image83.jpg"/></Relationships>
</file>

<file path=xl/drawings/_rels/drawing31.xml.rels><?xml version="1.0" encoding="UTF-8" standalone="yes"?>
<Relationships xmlns="http://schemas.openxmlformats.org/package/2006/relationships"><Relationship Id="rId3" Type="http://schemas.openxmlformats.org/officeDocument/2006/relationships/image" Target="../media/image88.jpg"/><Relationship Id="rId2" Type="http://schemas.openxmlformats.org/officeDocument/2006/relationships/image" Target="../media/image87.jpg"/><Relationship Id="rId1" Type="http://schemas.openxmlformats.org/officeDocument/2006/relationships/image" Target="../media/image86.jpg"/><Relationship Id="rId4" Type="http://schemas.openxmlformats.org/officeDocument/2006/relationships/image" Target="../media/image89.jpg"/></Relationships>
</file>

<file path=xl/drawings/_rels/drawing32.xml.rels><?xml version="1.0" encoding="UTF-8" standalone="yes"?>
<Relationships xmlns="http://schemas.openxmlformats.org/package/2006/relationships"><Relationship Id="rId2" Type="http://schemas.openxmlformats.org/officeDocument/2006/relationships/image" Target="../media/image91.jpg"/><Relationship Id="rId1" Type="http://schemas.openxmlformats.org/officeDocument/2006/relationships/image" Target="../media/image90.jpg"/></Relationships>
</file>

<file path=xl/drawings/_rels/drawing33.xml.rels><?xml version="1.0" encoding="UTF-8" standalone="yes"?>
<Relationships xmlns="http://schemas.openxmlformats.org/package/2006/relationships"><Relationship Id="rId3" Type="http://schemas.openxmlformats.org/officeDocument/2006/relationships/image" Target="../media/image94.jpg"/><Relationship Id="rId2" Type="http://schemas.openxmlformats.org/officeDocument/2006/relationships/image" Target="../media/image93.jpg"/><Relationship Id="rId1" Type="http://schemas.openxmlformats.org/officeDocument/2006/relationships/image" Target="../media/image92.jpg"/><Relationship Id="rId4" Type="http://schemas.openxmlformats.org/officeDocument/2006/relationships/image" Target="../media/image95.jpg"/></Relationships>
</file>

<file path=xl/drawings/_rels/drawing34.xml.rels><?xml version="1.0" encoding="UTF-8" standalone="yes"?>
<Relationships xmlns="http://schemas.openxmlformats.org/package/2006/relationships"><Relationship Id="rId3" Type="http://schemas.openxmlformats.org/officeDocument/2006/relationships/image" Target="../media/image98.jpg"/><Relationship Id="rId2" Type="http://schemas.openxmlformats.org/officeDocument/2006/relationships/image" Target="../media/image97.jpg"/><Relationship Id="rId1" Type="http://schemas.openxmlformats.org/officeDocument/2006/relationships/image" Target="../media/image96.jpg"/><Relationship Id="rId4" Type="http://schemas.openxmlformats.org/officeDocument/2006/relationships/image" Target="../media/image99.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02.jpg"/><Relationship Id="rId2" Type="http://schemas.openxmlformats.org/officeDocument/2006/relationships/image" Target="../media/image101.jpg"/><Relationship Id="rId1" Type="http://schemas.openxmlformats.org/officeDocument/2006/relationships/image" Target="../media/image100.jpg"/><Relationship Id="rId4" Type="http://schemas.openxmlformats.org/officeDocument/2006/relationships/image" Target="../media/image103.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04.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07.jpg"/><Relationship Id="rId2" Type="http://schemas.openxmlformats.org/officeDocument/2006/relationships/image" Target="../media/image106.jpg"/><Relationship Id="rId1" Type="http://schemas.openxmlformats.org/officeDocument/2006/relationships/image" Target="../media/image105.jpg"/><Relationship Id="rId4" Type="http://schemas.openxmlformats.org/officeDocument/2006/relationships/image" Target="../media/image108.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11.jpg"/><Relationship Id="rId2" Type="http://schemas.openxmlformats.org/officeDocument/2006/relationships/image" Target="../media/image110.jpg"/><Relationship Id="rId1" Type="http://schemas.openxmlformats.org/officeDocument/2006/relationships/image" Target="../media/image109.jpg"/><Relationship Id="rId4" Type="http://schemas.openxmlformats.org/officeDocument/2006/relationships/image" Target="../media/image11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13.jpg"/></Relationships>
</file>

<file path=xl/drawings/_rels/drawing40.xml.rels><?xml version="1.0" encoding="UTF-8" standalone="yes"?>
<Relationships xmlns="http://schemas.openxmlformats.org/package/2006/relationships"><Relationship Id="rId2" Type="http://schemas.openxmlformats.org/officeDocument/2006/relationships/image" Target="../media/image115.jpg"/><Relationship Id="rId1" Type="http://schemas.openxmlformats.org/officeDocument/2006/relationships/image" Target="../media/image114.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18.jpg"/><Relationship Id="rId2" Type="http://schemas.openxmlformats.org/officeDocument/2006/relationships/image" Target="../media/image117.jpg"/><Relationship Id="rId1" Type="http://schemas.openxmlformats.org/officeDocument/2006/relationships/image" Target="../media/image116.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21.jpg"/><Relationship Id="rId2" Type="http://schemas.openxmlformats.org/officeDocument/2006/relationships/image" Target="../media/image120.jpg"/><Relationship Id="rId1" Type="http://schemas.openxmlformats.org/officeDocument/2006/relationships/image" Target="../media/image119.jpg"/><Relationship Id="rId4" Type="http://schemas.openxmlformats.org/officeDocument/2006/relationships/image" Target="../media/image12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23.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26.jpg"/><Relationship Id="rId2" Type="http://schemas.openxmlformats.org/officeDocument/2006/relationships/image" Target="../media/image125.jpg"/><Relationship Id="rId1" Type="http://schemas.openxmlformats.org/officeDocument/2006/relationships/image" Target="../media/image124.jpg"/></Relationships>
</file>

<file path=xl/drawings/_rels/drawing45.xml.rels><?xml version="1.0" encoding="UTF-8" standalone="yes"?>
<Relationships xmlns="http://schemas.openxmlformats.org/package/2006/relationships"><Relationship Id="rId2" Type="http://schemas.openxmlformats.org/officeDocument/2006/relationships/image" Target="../media/image128.jpg"/><Relationship Id="rId1" Type="http://schemas.openxmlformats.org/officeDocument/2006/relationships/image" Target="../media/image127.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31.jpg"/><Relationship Id="rId2" Type="http://schemas.openxmlformats.org/officeDocument/2006/relationships/image" Target="../media/image130.jpg"/><Relationship Id="rId1" Type="http://schemas.openxmlformats.org/officeDocument/2006/relationships/image" Target="../media/image129.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34.jpg"/><Relationship Id="rId2" Type="http://schemas.openxmlformats.org/officeDocument/2006/relationships/image" Target="../media/image133.jpg"/><Relationship Id="rId1" Type="http://schemas.openxmlformats.org/officeDocument/2006/relationships/image" Target="../media/image13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50.xml.rels><?xml version="1.0" encoding="UTF-8" standalone="yes"?>
<Relationships xmlns="http://schemas.openxmlformats.org/package/2006/relationships"><Relationship Id="rId2" Type="http://schemas.openxmlformats.org/officeDocument/2006/relationships/image" Target="../media/image138.jpg"/><Relationship Id="rId1" Type="http://schemas.openxmlformats.org/officeDocument/2006/relationships/image" Target="../media/image137.jpg"/></Relationships>
</file>

<file path=xl/drawings/_rels/drawing51.xml.rels><?xml version="1.0" encoding="UTF-8" standalone="yes"?>
<Relationships xmlns="http://schemas.openxmlformats.org/package/2006/relationships"><Relationship Id="rId2" Type="http://schemas.openxmlformats.org/officeDocument/2006/relationships/image" Target="../media/image140.jpg"/><Relationship Id="rId1" Type="http://schemas.openxmlformats.org/officeDocument/2006/relationships/image" Target="../media/image139.jpg"/></Relationships>
</file>

<file path=xl/drawings/_rels/drawing52.xml.rels><?xml version="1.0" encoding="UTF-8" standalone="yes"?>
<Relationships xmlns="http://schemas.openxmlformats.org/package/2006/relationships"><Relationship Id="rId2" Type="http://schemas.openxmlformats.org/officeDocument/2006/relationships/image" Target="../media/image142.jpg"/><Relationship Id="rId1" Type="http://schemas.openxmlformats.org/officeDocument/2006/relationships/image" Target="../media/image14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55.xml.rels><?xml version="1.0" encoding="UTF-8" standalone="yes"?>
<Relationships xmlns="http://schemas.openxmlformats.org/package/2006/relationships"><Relationship Id="rId3" Type="http://schemas.openxmlformats.org/officeDocument/2006/relationships/image" Target="../media/image147.jpg"/><Relationship Id="rId2" Type="http://schemas.openxmlformats.org/officeDocument/2006/relationships/image" Target="../media/image146.jpg"/><Relationship Id="rId1" Type="http://schemas.openxmlformats.org/officeDocument/2006/relationships/image" Target="../media/image145.jpg"/><Relationship Id="rId4" Type="http://schemas.openxmlformats.org/officeDocument/2006/relationships/image" Target="../media/image148.jpg"/></Relationships>
</file>

<file path=xl/drawings/_rels/drawing56.xml.rels><?xml version="1.0" encoding="UTF-8" standalone="yes"?>
<Relationships xmlns="http://schemas.openxmlformats.org/package/2006/relationships"><Relationship Id="rId2" Type="http://schemas.openxmlformats.org/officeDocument/2006/relationships/image" Target="../media/image150.jpg"/><Relationship Id="rId1" Type="http://schemas.openxmlformats.org/officeDocument/2006/relationships/image" Target="../media/image149.jpg"/></Relationships>
</file>

<file path=xl/drawings/_rels/drawing57.xml.rels><?xml version="1.0" encoding="UTF-8" standalone="yes"?>
<Relationships xmlns="http://schemas.openxmlformats.org/package/2006/relationships"><Relationship Id="rId2" Type="http://schemas.openxmlformats.org/officeDocument/2006/relationships/image" Target="../media/image152.jpg"/><Relationship Id="rId1" Type="http://schemas.openxmlformats.org/officeDocument/2006/relationships/image" Target="../media/image15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53.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54.jpg"/></Relationships>
</file>

<file path=xl/drawings/_rels/drawing60.xml.rels><?xml version="1.0" encoding="UTF-8" standalone="yes"?>
<Relationships xmlns="http://schemas.openxmlformats.org/package/2006/relationships"><Relationship Id="rId2" Type="http://schemas.openxmlformats.org/officeDocument/2006/relationships/image" Target="../media/image156.jpg"/><Relationship Id="rId1" Type="http://schemas.openxmlformats.org/officeDocument/2006/relationships/image" Target="../media/image155.jpg"/></Relationships>
</file>

<file path=xl/drawings/_rels/drawing61.xml.rels><?xml version="1.0" encoding="UTF-8" standalone="yes"?>
<Relationships xmlns="http://schemas.openxmlformats.org/package/2006/relationships"><Relationship Id="rId3" Type="http://schemas.openxmlformats.org/officeDocument/2006/relationships/image" Target="../media/image159.jpg"/><Relationship Id="rId2" Type="http://schemas.openxmlformats.org/officeDocument/2006/relationships/image" Target="../media/image158.jpg"/><Relationship Id="rId1" Type="http://schemas.openxmlformats.org/officeDocument/2006/relationships/image" Target="../media/image157.jpg"/></Relationships>
</file>

<file path=xl/drawings/_rels/drawing62.xml.rels><?xml version="1.0" encoding="UTF-8" standalone="yes"?>
<Relationships xmlns="http://schemas.openxmlformats.org/package/2006/relationships"><Relationship Id="rId3" Type="http://schemas.openxmlformats.org/officeDocument/2006/relationships/image" Target="../media/image162.jpg"/><Relationship Id="rId2" Type="http://schemas.openxmlformats.org/officeDocument/2006/relationships/image" Target="../media/image161.jpg"/><Relationship Id="rId1" Type="http://schemas.openxmlformats.org/officeDocument/2006/relationships/image" Target="../media/image160.jpg"/><Relationship Id="rId4" Type="http://schemas.openxmlformats.org/officeDocument/2006/relationships/image" Target="../media/image163.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64.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65.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66.jpg"/></Relationships>
</file>

<file path=xl/drawings/_rels/drawing66.xml.rels><?xml version="1.0" encoding="UTF-8" standalone="yes"?>
<Relationships xmlns="http://schemas.openxmlformats.org/package/2006/relationships"><Relationship Id="rId3" Type="http://schemas.openxmlformats.org/officeDocument/2006/relationships/image" Target="../media/image169.jpg"/><Relationship Id="rId2" Type="http://schemas.openxmlformats.org/officeDocument/2006/relationships/image" Target="../media/image168.jpg"/><Relationship Id="rId1" Type="http://schemas.openxmlformats.org/officeDocument/2006/relationships/image" Target="../media/image167.jpg"/><Relationship Id="rId4" Type="http://schemas.openxmlformats.org/officeDocument/2006/relationships/image" Target="../media/image170.jpg"/></Relationships>
</file>

<file path=xl/drawings/_rels/drawing67.xml.rels><?xml version="1.0" encoding="UTF-8" standalone="yes"?>
<Relationships xmlns="http://schemas.openxmlformats.org/package/2006/relationships"><Relationship Id="rId3" Type="http://schemas.openxmlformats.org/officeDocument/2006/relationships/image" Target="../media/image173.jpg"/><Relationship Id="rId2" Type="http://schemas.openxmlformats.org/officeDocument/2006/relationships/image" Target="../media/image172.jpg"/><Relationship Id="rId1" Type="http://schemas.openxmlformats.org/officeDocument/2006/relationships/image" Target="../media/image171.jpg"/></Relationships>
</file>

<file path=xl/drawings/_rels/drawing68.xml.rels><?xml version="1.0" encoding="UTF-8" standalone="yes"?>
<Relationships xmlns="http://schemas.openxmlformats.org/package/2006/relationships"><Relationship Id="rId3" Type="http://schemas.openxmlformats.org/officeDocument/2006/relationships/image" Target="../media/image176.jpg"/><Relationship Id="rId2" Type="http://schemas.openxmlformats.org/officeDocument/2006/relationships/image" Target="../media/image175.jpg"/><Relationship Id="rId1" Type="http://schemas.openxmlformats.org/officeDocument/2006/relationships/image" Target="../media/image174.jpg"/><Relationship Id="rId4" Type="http://schemas.openxmlformats.org/officeDocument/2006/relationships/image" Target="../media/image177.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78.jpg"/></Relationships>
</file>

<file path=xl/drawings/_rels/drawing70.xml.rels><?xml version="1.0" encoding="UTF-8" standalone="yes"?>
<Relationships xmlns="http://schemas.openxmlformats.org/package/2006/relationships"><Relationship Id="rId3" Type="http://schemas.openxmlformats.org/officeDocument/2006/relationships/image" Target="../media/image181.jpg"/><Relationship Id="rId2" Type="http://schemas.openxmlformats.org/officeDocument/2006/relationships/image" Target="../media/image180.jpg"/><Relationship Id="rId1" Type="http://schemas.openxmlformats.org/officeDocument/2006/relationships/image" Target="../media/image179.jpg"/></Relationships>
</file>

<file path=xl/drawings/_rels/drawing71.xml.rels><?xml version="1.0" encoding="UTF-8" standalone="yes"?>
<Relationships xmlns="http://schemas.openxmlformats.org/package/2006/relationships"><Relationship Id="rId3" Type="http://schemas.openxmlformats.org/officeDocument/2006/relationships/image" Target="../media/image184.jpg"/><Relationship Id="rId2" Type="http://schemas.openxmlformats.org/officeDocument/2006/relationships/image" Target="../media/image183.jpg"/><Relationship Id="rId1" Type="http://schemas.openxmlformats.org/officeDocument/2006/relationships/image" Target="../media/image182.jpg"/><Relationship Id="rId4" Type="http://schemas.openxmlformats.org/officeDocument/2006/relationships/image" Target="../media/image185.jpg"/></Relationships>
</file>

<file path=xl/drawings/_rels/drawing72.xml.rels><?xml version="1.0" encoding="UTF-8" standalone="yes"?>
<Relationships xmlns="http://schemas.openxmlformats.org/package/2006/relationships"><Relationship Id="rId2" Type="http://schemas.openxmlformats.org/officeDocument/2006/relationships/image" Target="../media/image187.jpg"/><Relationship Id="rId1" Type="http://schemas.openxmlformats.org/officeDocument/2006/relationships/image" Target="../media/image186.jpg"/></Relationships>
</file>

<file path=xl/drawings/_rels/drawing73.xml.rels><?xml version="1.0" encoding="UTF-8" standalone="yes"?>
<Relationships xmlns="http://schemas.openxmlformats.org/package/2006/relationships"><Relationship Id="rId2" Type="http://schemas.openxmlformats.org/officeDocument/2006/relationships/image" Target="../media/image189.jpg"/><Relationship Id="rId1" Type="http://schemas.openxmlformats.org/officeDocument/2006/relationships/image" Target="../media/image188.jpg"/></Relationships>
</file>

<file path=xl/drawings/_rels/drawing74.xml.rels><?xml version="1.0" encoding="UTF-8" standalone="yes"?>
<Relationships xmlns="http://schemas.openxmlformats.org/package/2006/relationships"><Relationship Id="rId2" Type="http://schemas.openxmlformats.org/officeDocument/2006/relationships/image" Target="../media/image191.jpg"/><Relationship Id="rId1" Type="http://schemas.openxmlformats.org/officeDocument/2006/relationships/image" Target="../media/image190.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76.xml.rels><?xml version="1.0" encoding="UTF-8" standalone="yes"?>
<Relationships xmlns="http://schemas.openxmlformats.org/package/2006/relationships"><Relationship Id="rId3" Type="http://schemas.openxmlformats.org/officeDocument/2006/relationships/image" Target="../media/image195.jpg"/><Relationship Id="rId2" Type="http://schemas.openxmlformats.org/officeDocument/2006/relationships/image" Target="../media/image194.jpg"/><Relationship Id="rId1" Type="http://schemas.openxmlformats.org/officeDocument/2006/relationships/image" Target="../media/image193.jpg"/><Relationship Id="rId4" Type="http://schemas.openxmlformats.org/officeDocument/2006/relationships/image" Target="../media/image196.jpg"/></Relationships>
</file>

<file path=xl/drawings/_rels/drawing77.xml.rels><?xml version="1.0" encoding="UTF-8" standalone="yes"?>
<Relationships xmlns="http://schemas.openxmlformats.org/package/2006/relationships"><Relationship Id="rId3" Type="http://schemas.openxmlformats.org/officeDocument/2006/relationships/image" Target="../media/image199.jpg"/><Relationship Id="rId2" Type="http://schemas.openxmlformats.org/officeDocument/2006/relationships/image" Target="../media/image198.jpg"/><Relationship Id="rId1" Type="http://schemas.openxmlformats.org/officeDocument/2006/relationships/image" Target="../media/image197.jpg"/><Relationship Id="rId4" Type="http://schemas.openxmlformats.org/officeDocument/2006/relationships/image" Target="../media/image200.jpg"/></Relationships>
</file>

<file path=xl/drawings/_rels/drawing78.xml.rels><?xml version="1.0" encoding="UTF-8" standalone="yes"?>
<Relationships xmlns="http://schemas.openxmlformats.org/package/2006/relationships"><Relationship Id="rId3" Type="http://schemas.openxmlformats.org/officeDocument/2006/relationships/image" Target="../media/image203.jpg"/><Relationship Id="rId2" Type="http://schemas.openxmlformats.org/officeDocument/2006/relationships/image" Target="../media/image202.jpg"/><Relationship Id="rId1" Type="http://schemas.openxmlformats.org/officeDocument/2006/relationships/image" Target="../media/image201.jpg"/><Relationship Id="rId4" Type="http://schemas.openxmlformats.org/officeDocument/2006/relationships/image" Target="../media/image204.jpg"/></Relationships>
</file>

<file path=xl/drawings/_rels/drawing79.xml.rels><?xml version="1.0" encoding="UTF-8" standalone="yes"?>
<Relationships xmlns="http://schemas.openxmlformats.org/package/2006/relationships"><Relationship Id="rId2" Type="http://schemas.openxmlformats.org/officeDocument/2006/relationships/image" Target="../media/image206.jpg"/><Relationship Id="rId1" Type="http://schemas.openxmlformats.org/officeDocument/2006/relationships/image" Target="../media/image205.jpg"/></Relationships>
</file>

<file path=xl/drawings/_rels/drawing80.xml.rels><?xml version="1.0" encoding="UTF-8" standalone="yes"?>
<Relationships xmlns="http://schemas.openxmlformats.org/package/2006/relationships"><Relationship Id="rId3" Type="http://schemas.openxmlformats.org/officeDocument/2006/relationships/image" Target="../media/image209.jpg"/><Relationship Id="rId2" Type="http://schemas.openxmlformats.org/officeDocument/2006/relationships/image" Target="../media/image208.jpg"/><Relationship Id="rId1" Type="http://schemas.openxmlformats.org/officeDocument/2006/relationships/image" Target="../media/image207.jpg"/><Relationship Id="rId4" Type="http://schemas.openxmlformats.org/officeDocument/2006/relationships/image" Target="../media/image210.jpg"/></Relationships>
</file>

<file path=xl/drawings/_rels/drawing81.xml.rels><?xml version="1.0" encoding="UTF-8" standalone="yes"?>
<Relationships xmlns="http://schemas.openxmlformats.org/package/2006/relationships"><Relationship Id="rId3" Type="http://schemas.openxmlformats.org/officeDocument/2006/relationships/image" Target="../media/image213.jpg"/><Relationship Id="rId2" Type="http://schemas.openxmlformats.org/officeDocument/2006/relationships/image" Target="../media/image212.jpg"/><Relationship Id="rId1" Type="http://schemas.openxmlformats.org/officeDocument/2006/relationships/image" Target="../media/image211.jpg"/><Relationship Id="rId4" Type="http://schemas.openxmlformats.org/officeDocument/2006/relationships/image" Target="../media/image214.jpg"/></Relationships>
</file>

<file path=xl/drawings/_rels/drawing82.xml.rels><?xml version="1.0" encoding="UTF-8" standalone="yes"?>
<Relationships xmlns="http://schemas.openxmlformats.org/package/2006/relationships"><Relationship Id="rId2" Type="http://schemas.openxmlformats.org/officeDocument/2006/relationships/image" Target="../media/image216.jpg"/><Relationship Id="rId1" Type="http://schemas.openxmlformats.org/officeDocument/2006/relationships/image" Target="../media/image215.jpg"/></Relationships>
</file>

<file path=xl/drawings/_rels/drawing83.xml.rels><?xml version="1.0" encoding="UTF-8" standalone="yes"?>
<Relationships xmlns="http://schemas.openxmlformats.org/package/2006/relationships"><Relationship Id="rId2" Type="http://schemas.openxmlformats.org/officeDocument/2006/relationships/image" Target="../media/image218.jpg"/><Relationship Id="rId1" Type="http://schemas.openxmlformats.org/officeDocument/2006/relationships/image" Target="../media/image217.jpg"/></Relationships>
</file>

<file path=xl/drawings/_rels/drawing84.xml.rels><?xml version="1.0" encoding="UTF-8" standalone="yes"?>
<Relationships xmlns="http://schemas.openxmlformats.org/package/2006/relationships"><Relationship Id="rId3" Type="http://schemas.openxmlformats.org/officeDocument/2006/relationships/image" Target="../media/image221.jpg"/><Relationship Id="rId2" Type="http://schemas.openxmlformats.org/officeDocument/2006/relationships/image" Target="../media/image220.jpg"/><Relationship Id="rId1" Type="http://schemas.openxmlformats.org/officeDocument/2006/relationships/image" Target="../media/image219.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86.xml.rels><?xml version="1.0" encoding="UTF-8" standalone="yes"?>
<Relationships xmlns="http://schemas.openxmlformats.org/package/2006/relationships"><Relationship Id="rId2" Type="http://schemas.openxmlformats.org/officeDocument/2006/relationships/image" Target="../media/image224.jpg"/><Relationship Id="rId1" Type="http://schemas.openxmlformats.org/officeDocument/2006/relationships/image" Target="../media/image223.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25.jpg"/></Relationships>
</file>

<file path=xl/drawings/_rels/drawing88.xml.rels><?xml version="1.0" encoding="UTF-8" standalone="yes"?>
<Relationships xmlns="http://schemas.openxmlformats.org/package/2006/relationships"><Relationship Id="rId3" Type="http://schemas.openxmlformats.org/officeDocument/2006/relationships/image" Target="../media/image228.jpg"/><Relationship Id="rId2" Type="http://schemas.openxmlformats.org/officeDocument/2006/relationships/image" Target="../media/image227.jpg"/><Relationship Id="rId1" Type="http://schemas.openxmlformats.org/officeDocument/2006/relationships/image" Target="../media/image226.jpg"/></Relationships>
</file>

<file path=xl/drawings/_rels/drawing89.xml.rels><?xml version="1.0" encoding="UTF-8" standalone="yes"?>
<Relationships xmlns="http://schemas.openxmlformats.org/package/2006/relationships"><Relationship Id="rId2" Type="http://schemas.openxmlformats.org/officeDocument/2006/relationships/image" Target="../media/image230.jpg"/><Relationship Id="rId1" Type="http://schemas.openxmlformats.org/officeDocument/2006/relationships/image" Target="../media/image229.jpg"/></Relationships>
</file>

<file path=xl/drawings/_rels/drawing90.xml.rels><?xml version="1.0" encoding="UTF-8" standalone="yes"?>
<Relationships xmlns="http://schemas.openxmlformats.org/package/2006/relationships"><Relationship Id="rId3" Type="http://schemas.openxmlformats.org/officeDocument/2006/relationships/image" Target="../media/image233.jpg"/><Relationship Id="rId2" Type="http://schemas.openxmlformats.org/officeDocument/2006/relationships/image" Target="../media/image232.jpg"/><Relationship Id="rId1" Type="http://schemas.openxmlformats.org/officeDocument/2006/relationships/image" Target="../media/image231.jpg"/></Relationships>
</file>

<file path=xl/drawings/_rels/drawing91.xml.rels><?xml version="1.0" encoding="UTF-8" standalone="yes"?>
<Relationships xmlns="http://schemas.openxmlformats.org/package/2006/relationships"><Relationship Id="rId2" Type="http://schemas.openxmlformats.org/officeDocument/2006/relationships/image" Target="../media/image235.jpg"/><Relationship Id="rId1" Type="http://schemas.openxmlformats.org/officeDocument/2006/relationships/image" Target="../media/image234.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36.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37.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38.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39.jpg"/></Relationships>
</file>

<file path=xl/drawings/_rels/drawing96.xml.rels><?xml version="1.0" encoding="UTF-8" standalone="yes"?>
<Relationships xmlns="http://schemas.openxmlformats.org/package/2006/relationships"><Relationship Id="rId2" Type="http://schemas.openxmlformats.org/officeDocument/2006/relationships/image" Target="../media/image241.jpg"/><Relationship Id="rId1" Type="http://schemas.openxmlformats.org/officeDocument/2006/relationships/image" Target="../media/image240.jpg"/></Relationships>
</file>

<file path=xl/drawings/_rels/drawing97.xml.rels><?xml version="1.0" encoding="UTF-8" standalone="yes"?>
<Relationships xmlns="http://schemas.openxmlformats.org/package/2006/relationships"><Relationship Id="rId2" Type="http://schemas.openxmlformats.org/officeDocument/2006/relationships/image" Target="../media/image243.jpg"/><Relationship Id="rId1" Type="http://schemas.openxmlformats.org/officeDocument/2006/relationships/image" Target="../media/image242.jpg"/></Relationships>
</file>

<file path=xl/drawings/_rels/drawing98.xml.rels><?xml version="1.0" encoding="UTF-8" standalone="yes"?>
<Relationships xmlns="http://schemas.openxmlformats.org/package/2006/relationships"><Relationship Id="rId3" Type="http://schemas.openxmlformats.org/officeDocument/2006/relationships/image" Target="../media/image246.jpg"/><Relationship Id="rId2" Type="http://schemas.openxmlformats.org/officeDocument/2006/relationships/image" Target="../media/image245.jpg"/><Relationship Id="rId1" Type="http://schemas.openxmlformats.org/officeDocument/2006/relationships/image" Target="../media/image244.jpg"/><Relationship Id="rId4" Type="http://schemas.openxmlformats.org/officeDocument/2006/relationships/image" Target="../media/image247.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48.jpg"/></Relationships>
</file>

<file path=xl/drawings/_rels/drawing100.xml.rels><?xml version="1.0" encoding="UTF-8" standalone="yes"?>
<Relationships xmlns="http://schemas.openxmlformats.org/package/2006/relationships"><Relationship Id="rId2" Type="http://schemas.openxmlformats.org/officeDocument/2006/relationships/image" Target="../media/image250.jpg"/><Relationship Id="rId1" Type="http://schemas.openxmlformats.org/officeDocument/2006/relationships/image" Target="../media/image249.jpg"/></Relationships>
</file>

<file path=xl/drawings/_rels/drawing101.xml.rels><?xml version="1.0" encoding="UTF-8" standalone="yes"?>
<Relationships xmlns="http://schemas.openxmlformats.org/package/2006/relationships"><Relationship Id="rId3" Type="http://schemas.openxmlformats.org/officeDocument/2006/relationships/image" Target="../media/image253.jpg"/><Relationship Id="rId2" Type="http://schemas.openxmlformats.org/officeDocument/2006/relationships/image" Target="../media/image252.jpg"/><Relationship Id="rId1" Type="http://schemas.openxmlformats.org/officeDocument/2006/relationships/image" Target="../media/image251.jpg"/><Relationship Id="rId4" Type="http://schemas.openxmlformats.org/officeDocument/2006/relationships/image" Target="../media/image254.jpg"/></Relationships>
</file>

<file path=xl/drawings/_rels/drawing102.xml.rels><?xml version="1.0" encoding="UTF-8" standalone="yes"?>
<Relationships xmlns="http://schemas.openxmlformats.org/package/2006/relationships"><Relationship Id="rId3" Type="http://schemas.openxmlformats.org/officeDocument/2006/relationships/image" Target="../media/image257.jpg"/><Relationship Id="rId2" Type="http://schemas.openxmlformats.org/officeDocument/2006/relationships/image" Target="../media/image256.jpg"/><Relationship Id="rId1" Type="http://schemas.openxmlformats.org/officeDocument/2006/relationships/image" Target="../media/image255.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58.jpg"/></Relationships>
</file>

<file path=xl/drawings/_rels/drawing104.xml.rels><?xml version="1.0" encoding="UTF-8" standalone="yes"?>
<Relationships xmlns="http://schemas.openxmlformats.org/package/2006/relationships"><Relationship Id="rId3" Type="http://schemas.openxmlformats.org/officeDocument/2006/relationships/image" Target="../media/image261.jpg"/><Relationship Id="rId2" Type="http://schemas.openxmlformats.org/officeDocument/2006/relationships/image" Target="../media/image260.jpg"/><Relationship Id="rId1" Type="http://schemas.openxmlformats.org/officeDocument/2006/relationships/image" Target="../media/image259.jpg"/><Relationship Id="rId4" Type="http://schemas.openxmlformats.org/officeDocument/2006/relationships/image" Target="../media/image262.jpg"/></Relationships>
</file>

<file path=xl/drawings/_rels/drawing105.xml.rels><?xml version="1.0" encoding="UTF-8" standalone="yes"?>
<Relationships xmlns="http://schemas.openxmlformats.org/package/2006/relationships"><Relationship Id="rId2" Type="http://schemas.openxmlformats.org/officeDocument/2006/relationships/image" Target="../media/image264.jpg"/><Relationship Id="rId1" Type="http://schemas.openxmlformats.org/officeDocument/2006/relationships/image" Target="../media/image263.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65.jpg"/></Relationships>
</file>

<file path=xl/drawings/_rels/drawing107.xml.rels><?xml version="1.0" encoding="UTF-8" standalone="yes"?>
<Relationships xmlns="http://schemas.openxmlformats.org/package/2006/relationships"><Relationship Id="rId2" Type="http://schemas.openxmlformats.org/officeDocument/2006/relationships/image" Target="../media/image267.jpg"/><Relationship Id="rId1" Type="http://schemas.openxmlformats.org/officeDocument/2006/relationships/image" Target="../media/image266.jpg"/></Relationships>
</file>

<file path=xl/drawings/_rels/drawing108.xml.rels><?xml version="1.0" encoding="UTF-8" standalone="yes"?>
<Relationships xmlns="http://schemas.openxmlformats.org/package/2006/relationships"><Relationship Id="rId2" Type="http://schemas.openxmlformats.org/officeDocument/2006/relationships/image" Target="../media/image269.jpg"/><Relationship Id="rId1" Type="http://schemas.openxmlformats.org/officeDocument/2006/relationships/image" Target="../media/image268.jpg"/></Relationships>
</file>

<file path=xl/drawings/_rels/drawing109.xml.rels><?xml version="1.0" encoding="UTF-8" standalone="yes"?>
<Relationships xmlns="http://schemas.openxmlformats.org/package/2006/relationships"><Relationship Id="rId8" Type="http://schemas.openxmlformats.org/officeDocument/2006/relationships/image" Target="../media/image277.jpg"/><Relationship Id="rId13" Type="http://schemas.openxmlformats.org/officeDocument/2006/relationships/image" Target="../media/image282.jpg"/><Relationship Id="rId3" Type="http://schemas.openxmlformats.org/officeDocument/2006/relationships/image" Target="../media/image272.jpg"/><Relationship Id="rId7" Type="http://schemas.openxmlformats.org/officeDocument/2006/relationships/image" Target="../media/image276.jpg"/><Relationship Id="rId12" Type="http://schemas.openxmlformats.org/officeDocument/2006/relationships/image" Target="../media/image281.jpg"/><Relationship Id="rId2" Type="http://schemas.openxmlformats.org/officeDocument/2006/relationships/image" Target="../media/image271.jpg"/><Relationship Id="rId1" Type="http://schemas.openxmlformats.org/officeDocument/2006/relationships/image" Target="../media/image270.jpg"/><Relationship Id="rId6" Type="http://schemas.openxmlformats.org/officeDocument/2006/relationships/image" Target="../media/image275.jpg"/><Relationship Id="rId11" Type="http://schemas.openxmlformats.org/officeDocument/2006/relationships/image" Target="../media/image280.jpg"/><Relationship Id="rId5" Type="http://schemas.openxmlformats.org/officeDocument/2006/relationships/image" Target="../media/image274.jpg"/><Relationship Id="rId10" Type="http://schemas.openxmlformats.org/officeDocument/2006/relationships/image" Target="../media/image279.jpg"/><Relationship Id="rId4" Type="http://schemas.openxmlformats.org/officeDocument/2006/relationships/image" Target="../media/image273.jpg"/><Relationship Id="rId9" Type="http://schemas.openxmlformats.org/officeDocument/2006/relationships/image" Target="../media/image278.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83.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84.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85.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86.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87.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88.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89.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90.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9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9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93.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94.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95.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96.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97.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98.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99.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300.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30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30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303.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304.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305.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306.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307.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308.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309.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310.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31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31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313.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314.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315.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316.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317.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318.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319.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320.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32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32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323.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324.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325.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326.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327.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328.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329.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330.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33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33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333.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334.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335.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336.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337.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338.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339.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340.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34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34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343.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344.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345.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346.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347.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348.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349.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350.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35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35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353.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354.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355.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356.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357.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358.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359.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360.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36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362.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363.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364.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365.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366.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367.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368.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369.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370.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37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372.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373.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374.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375.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376.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377.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378.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379.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380.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38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382.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383.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384.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385.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386.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387.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388.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389.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390.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39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392.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393.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394.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395.jpg"/></Relationships>
</file>

<file path=xl/drawings/_rels/drawing223.xml.rels><?xml version="1.0" encoding="UTF-8" standalone="yes"?>
<Relationships xmlns="http://schemas.openxmlformats.org/package/2006/relationships"><Relationship Id="rId1" Type="http://schemas.openxmlformats.org/officeDocument/2006/relationships/image" Target="../media/image396.jpg"/></Relationships>
</file>

<file path=xl/drawings/_rels/drawing224.xml.rels><?xml version="1.0" encoding="UTF-8" standalone="yes"?>
<Relationships xmlns="http://schemas.openxmlformats.org/package/2006/relationships"><Relationship Id="rId1" Type="http://schemas.openxmlformats.org/officeDocument/2006/relationships/image" Target="../media/image397.jpg"/></Relationships>
</file>

<file path=xl/drawings/_rels/drawing225.xml.rels><?xml version="1.0" encoding="UTF-8" standalone="yes"?>
<Relationships xmlns="http://schemas.openxmlformats.org/package/2006/relationships"><Relationship Id="rId1" Type="http://schemas.openxmlformats.org/officeDocument/2006/relationships/image" Target="../media/image398.jpg"/></Relationships>
</file>

<file path=xl/drawings/_rels/drawing226.xml.rels><?xml version="1.0" encoding="UTF-8" standalone="yes"?>
<Relationships xmlns="http://schemas.openxmlformats.org/package/2006/relationships"><Relationship Id="rId1" Type="http://schemas.openxmlformats.org/officeDocument/2006/relationships/image" Target="../media/image399.jpg"/></Relationships>
</file>

<file path=xl/drawings/_rels/drawing227.xml.rels><?xml version="1.0" encoding="UTF-8" standalone="yes"?>
<Relationships xmlns="http://schemas.openxmlformats.org/package/2006/relationships"><Relationship Id="rId1" Type="http://schemas.openxmlformats.org/officeDocument/2006/relationships/image" Target="../media/image400.jpg"/></Relationships>
</file>

<file path=xl/drawings/_rels/drawing228.xml.rels><?xml version="1.0" encoding="UTF-8" standalone="yes"?>
<Relationships xmlns="http://schemas.openxmlformats.org/package/2006/relationships"><Relationship Id="rId1" Type="http://schemas.openxmlformats.org/officeDocument/2006/relationships/image" Target="../media/image401.jpg"/></Relationships>
</file>

<file path=xl/drawings/drawing1.xml><?xml version="1.0" encoding="utf-8"?>
<xdr:wsDr xmlns:xdr="http://schemas.openxmlformats.org/drawingml/2006/spreadsheetDrawing" xmlns:a="http://schemas.openxmlformats.org/drawingml/2006/main">
  <xdr:twoCellAnchor editAs="oneCell">
    <xdr:from>
      <xdr:col>2</xdr:col>
      <xdr:colOff>84668</xdr:colOff>
      <xdr:row>5</xdr:row>
      <xdr:rowOff>74085</xdr:rowOff>
    </xdr:from>
    <xdr:to>
      <xdr:col>20</xdr:col>
      <xdr:colOff>72349</xdr:colOff>
      <xdr:row>17</xdr:row>
      <xdr:rowOff>601916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9168" y="1132418"/>
          <a:ext cx="5702681" cy="5755998"/>
        </a:xfrm>
        <a:prstGeom prst="rect">
          <a:avLst/>
        </a:prstGeom>
      </xdr:spPr>
    </xdr:pic>
    <xdr:clientData/>
  </xdr:twoCellAnchor>
  <xdr:twoCellAnchor>
    <xdr:from>
      <xdr:col>2</xdr:col>
      <xdr:colOff>190499</xdr:colOff>
      <xdr:row>28</xdr:row>
      <xdr:rowOff>372628</xdr:rowOff>
    </xdr:from>
    <xdr:to>
      <xdr:col>19</xdr:col>
      <xdr:colOff>57428</xdr:colOff>
      <xdr:row>34</xdr:row>
      <xdr:rowOff>636840</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926" t="5490" r="13005" b="4510"/>
        <a:stretch/>
      </xdr:blipFill>
      <xdr:spPr>
        <a:xfrm rot="16200000">
          <a:off x="1801608" y="9725852"/>
          <a:ext cx="2931212" cy="5264429"/>
        </a:xfrm>
        <a:prstGeom prst="rect">
          <a:avLst/>
        </a:prstGeom>
      </xdr:spPr>
    </xdr:pic>
    <xdr:clientData/>
  </xdr:twoCellAnchor>
  <xdr:twoCellAnchor>
    <xdr:from>
      <xdr:col>2</xdr:col>
      <xdr:colOff>203751</xdr:colOff>
      <xdr:row>22</xdr:row>
      <xdr:rowOff>42333</xdr:rowOff>
    </xdr:from>
    <xdr:to>
      <xdr:col>19</xdr:col>
      <xdr:colOff>80205</xdr:colOff>
      <xdr:row>29</xdr:row>
      <xdr:rowOff>3912</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2926" t="3859" r="15080" b="5978"/>
        <a:stretch/>
      </xdr:blipFill>
      <xdr:spPr>
        <a:xfrm rot="16200000">
          <a:off x="1801605" y="6847646"/>
          <a:ext cx="2967245" cy="5273954"/>
        </a:xfrm>
        <a:prstGeom prst="rect">
          <a:avLst/>
        </a:prstGeom>
      </xdr:spPr>
    </xdr:pic>
    <xdr:clientData/>
  </xdr:twoCellAnchor>
  <xdr:twoCellAnchor>
    <xdr:from>
      <xdr:col>23</xdr:col>
      <xdr:colOff>106268</xdr:colOff>
      <xdr:row>22</xdr:row>
      <xdr:rowOff>51857</xdr:rowOff>
    </xdr:from>
    <xdr:to>
      <xdr:col>32</xdr:col>
      <xdr:colOff>199696</xdr:colOff>
      <xdr:row>29</xdr:row>
      <xdr:rowOff>3912</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21" t="18207" r="7697" b="18044"/>
        <a:stretch/>
      </xdr:blipFill>
      <xdr:spPr>
        <a:xfrm rot="16200000">
          <a:off x="7214871" y="8013921"/>
          <a:ext cx="2957721" cy="2950928"/>
        </a:xfrm>
        <a:prstGeom prst="rect">
          <a:avLst/>
        </a:prstGeom>
      </xdr:spPr>
    </xdr:pic>
    <xdr:clientData/>
  </xdr:twoCellAnchor>
  <xdr:twoCellAnchor>
    <xdr:from>
      <xdr:col>23</xdr:col>
      <xdr:colOff>9969</xdr:colOff>
      <xdr:row>28</xdr:row>
      <xdr:rowOff>391675</xdr:rowOff>
    </xdr:from>
    <xdr:to>
      <xdr:col>32</xdr:col>
      <xdr:colOff>178076</xdr:colOff>
      <xdr:row>34</xdr:row>
      <xdr:rowOff>636839</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235" t="20000" r="5620" b="15435"/>
        <a:stretch/>
      </xdr:blipFill>
      <xdr:spPr>
        <a:xfrm rot="16200000">
          <a:off x="7178691" y="10854786"/>
          <a:ext cx="2912164" cy="3025607"/>
        </a:xfrm>
        <a:prstGeom prst="rect">
          <a:avLst/>
        </a:prstGeom>
      </xdr:spPr>
    </xdr:pic>
    <xdr:clientData/>
  </xdr:twoCellAnchor>
  <xdr:twoCellAnchor>
    <xdr:from>
      <xdr:col>4</xdr:col>
      <xdr:colOff>306916</xdr:colOff>
      <xdr:row>39</xdr:row>
      <xdr:rowOff>132366</xdr:rowOff>
    </xdr:from>
    <xdr:to>
      <xdr:col>31</xdr:col>
      <xdr:colOff>127000</xdr:colOff>
      <xdr:row>51</xdr:row>
      <xdr:rowOff>555311</xdr:rowOff>
    </xdr:to>
    <xdr:grpSp>
      <xdr:nvGrpSpPr>
        <xdr:cNvPr id="9" name="グループ化 8">
          <a:extLst>
            <a:ext uri="{FF2B5EF4-FFF2-40B4-BE49-F238E27FC236}">
              <a16:creationId xmlns:a16="http://schemas.microsoft.com/office/drawing/2014/main" id="{00000000-0008-0000-0400-000009000000}"/>
            </a:ext>
          </a:extLst>
        </xdr:cNvPr>
        <xdr:cNvGrpSpPr/>
      </xdr:nvGrpSpPr>
      <xdr:grpSpPr>
        <a:xfrm>
          <a:off x="1240789" y="15109899"/>
          <a:ext cx="7386744" cy="5689212"/>
          <a:chOff x="1400175" y="14830425"/>
          <a:chExt cx="7981949" cy="5572125"/>
        </a:xfrm>
      </xdr:grpSpPr>
      <xdr:grpSp>
        <xdr:nvGrpSpPr>
          <xdr:cNvPr id="10" name="グループ化 9">
            <a:extLst>
              <a:ext uri="{FF2B5EF4-FFF2-40B4-BE49-F238E27FC236}">
                <a16:creationId xmlns:a16="http://schemas.microsoft.com/office/drawing/2014/main" id="{00000000-0008-0000-0400-00000A000000}"/>
              </a:ext>
            </a:extLst>
          </xdr:cNvPr>
          <xdr:cNvGrpSpPr/>
        </xdr:nvGrpSpPr>
        <xdr:grpSpPr>
          <a:xfrm>
            <a:off x="1400175" y="14830425"/>
            <a:ext cx="7974778" cy="2388706"/>
            <a:chOff x="1400175" y="14478000"/>
            <a:chExt cx="7974778" cy="2741131"/>
          </a:xfrm>
        </xdr:grpSpPr>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8649" b="31597"/>
            <a:stretch/>
          </xdr:blipFill>
          <xdr:spPr>
            <a:xfrm>
              <a:off x="1400175" y="14830425"/>
              <a:ext cx="5900919" cy="2388706"/>
            </a:xfrm>
            <a:prstGeom prst="rect">
              <a:avLst/>
            </a:prstGeom>
          </xdr:spPr>
        </xdr:pic>
        <xdr:pic>
          <xdr:nvPicPr>
            <xdr:cNvPr id="14" name="図 13">
              <a:extLst>
                <a:ext uri="{FF2B5EF4-FFF2-40B4-BE49-F238E27FC236}">
                  <a16:creationId xmlns:a16="http://schemas.microsoft.com/office/drawing/2014/main" id="{00000000-0008-0000-0400-00000E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4643" t="9617" r="21184" b="30808"/>
            <a:stretch/>
          </xdr:blipFill>
          <xdr:spPr>
            <a:xfrm>
              <a:off x="3894602" y="14859000"/>
              <a:ext cx="5480351" cy="2360131"/>
            </a:xfrm>
            <a:prstGeom prst="rect">
              <a:avLst/>
            </a:prstGeom>
          </xdr:spPr>
        </xdr:pic>
      </xdr:grpSp>
      <xdr:pic>
        <xdr:nvPicPr>
          <xdr:cNvPr id="11" name="図 10">
            <a:extLst>
              <a:ext uri="{FF2B5EF4-FFF2-40B4-BE49-F238E27FC236}">
                <a16:creationId xmlns:a16="http://schemas.microsoft.com/office/drawing/2014/main" id="{00000000-0008-0000-0400-00000B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28665" y="17301504"/>
            <a:ext cx="5724116" cy="2910441"/>
          </a:xfrm>
          <a:prstGeom prst="rect">
            <a:avLst/>
          </a:prstGeom>
        </xdr:spPr>
      </xdr:pic>
      <xdr:pic>
        <xdr:nvPicPr>
          <xdr:cNvPr id="12" name="図 11">
            <a:extLst>
              <a:ext uri="{FF2B5EF4-FFF2-40B4-BE49-F238E27FC236}">
                <a16:creationId xmlns:a16="http://schemas.microsoft.com/office/drawing/2014/main" id="{00000000-0008-0000-0400-00000C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9356" r="20474"/>
          <a:stretch/>
        </xdr:blipFill>
        <xdr:spPr>
          <a:xfrm>
            <a:off x="4174347" y="17202281"/>
            <a:ext cx="5207777" cy="3200269"/>
          </a:xfrm>
          <a:prstGeom prst="rect">
            <a:avLst/>
          </a:prstGeom>
        </xdr:spPr>
      </xdr:pic>
    </xdr:grpSp>
    <xdr:clientData/>
  </xdr:twoCellAnchor>
  <xdr:twoCellAnchor>
    <xdr:from>
      <xdr:col>7</xdr:col>
      <xdr:colOff>179916</xdr:colOff>
      <xdr:row>56</xdr:row>
      <xdr:rowOff>126999</xdr:rowOff>
    </xdr:from>
    <xdr:to>
      <xdr:col>27</xdr:col>
      <xdr:colOff>103914</xdr:colOff>
      <xdr:row>68</xdr:row>
      <xdr:rowOff>560916</xdr:rowOff>
    </xdr:to>
    <xdr:grpSp>
      <xdr:nvGrpSpPr>
        <xdr:cNvPr id="16" name="グループ化 15">
          <a:extLst>
            <a:ext uri="{FF2B5EF4-FFF2-40B4-BE49-F238E27FC236}">
              <a16:creationId xmlns:a16="http://schemas.microsoft.com/office/drawing/2014/main" id="{00000000-0008-0000-0400-000010000000}"/>
            </a:ext>
          </a:extLst>
        </xdr:cNvPr>
        <xdr:cNvGrpSpPr/>
      </xdr:nvGrpSpPr>
      <xdr:grpSpPr>
        <a:xfrm>
          <a:off x="1974849" y="22055666"/>
          <a:ext cx="5511998" cy="5700183"/>
          <a:chOff x="1714499" y="21831300"/>
          <a:chExt cx="8348217" cy="8967537"/>
        </a:xfrm>
      </xdr:grpSpPr>
      <xdr:pic>
        <xdr:nvPicPr>
          <xdr:cNvPr id="17" name="図 16">
            <a:extLst>
              <a:ext uri="{FF2B5EF4-FFF2-40B4-BE49-F238E27FC236}">
                <a16:creationId xmlns:a16="http://schemas.microsoft.com/office/drawing/2014/main" id="{00000000-0008-0000-0400-000011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572" t="8331"/>
          <a:stretch/>
        </xdr:blipFill>
        <xdr:spPr>
          <a:xfrm>
            <a:off x="1760429" y="21831300"/>
            <a:ext cx="8128028" cy="5191124"/>
          </a:xfrm>
          <a:prstGeom prst="rect">
            <a:avLst/>
          </a:prstGeom>
        </xdr:spPr>
      </xdr:pic>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77111"/>
          <a:stretch/>
        </xdr:blipFill>
        <xdr:spPr>
          <a:xfrm>
            <a:off x="1714499" y="26103010"/>
            <a:ext cx="2256231" cy="4570497"/>
          </a:xfrm>
          <a:prstGeom prst="rect">
            <a:avLst/>
          </a:prstGeom>
        </xdr:spPr>
      </xdr:pic>
      <xdr:pic>
        <xdr:nvPicPr>
          <xdr:cNvPr id="19" name="図 18">
            <a:extLst>
              <a:ext uri="{FF2B5EF4-FFF2-40B4-BE49-F238E27FC236}">
                <a16:creationId xmlns:a16="http://schemas.microsoft.com/office/drawing/2014/main" id="{00000000-0008-0000-04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7833"/>
          <a:stretch/>
        </xdr:blipFill>
        <xdr:spPr>
          <a:xfrm>
            <a:off x="2042362" y="26113103"/>
            <a:ext cx="8020354" cy="4685734"/>
          </a:xfrm>
          <a:prstGeom prst="rect">
            <a:avLst/>
          </a:prstGeom>
        </xdr:spPr>
      </xdr:pic>
    </xdr:grpSp>
    <xdr:clientData/>
  </xdr:twoCellAnchor>
  <xdr:twoCellAnchor>
    <xdr:from>
      <xdr:col>22</xdr:col>
      <xdr:colOff>63500</xdr:colOff>
      <xdr:row>6</xdr:row>
      <xdr:rowOff>66828</xdr:rowOff>
    </xdr:from>
    <xdr:to>
      <xdr:col>33</xdr:col>
      <xdr:colOff>214220</xdr:colOff>
      <xdr:row>11</xdr:row>
      <xdr:rowOff>273141</xdr:rowOff>
    </xdr:to>
    <xdr:pic>
      <xdr:nvPicPr>
        <xdr:cNvPr id="20" name="図 19">
          <a:extLst>
            <a:ext uri="{FF2B5EF4-FFF2-40B4-BE49-F238E27FC236}">
              <a16:creationId xmlns:a16="http://schemas.microsoft.com/office/drawing/2014/main" id="{00000000-0008-0000-0400-000014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rcRect/>
        <a:stretch/>
      </xdr:blipFill>
      <xdr:spPr>
        <a:xfrm>
          <a:off x="6858000" y="1463828"/>
          <a:ext cx="3643220" cy="2428813"/>
        </a:xfrm>
        <a:prstGeom prst="rect">
          <a:avLst/>
        </a:prstGeom>
      </xdr:spPr>
    </xdr:pic>
    <xdr:clientData/>
  </xdr:twoCellAnchor>
  <xdr:twoCellAnchor>
    <xdr:from>
      <xdr:col>22</xdr:col>
      <xdr:colOff>44209</xdr:colOff>
      <xdr:row>12</xdr:row>
      <xdr:rowOff>296335</xdr:rowOff>
    </xdr:from>
    <xdr:to>
      <xdr:col>33</xdr:col>
      <xdr:colOff>226881</xdr:colOff>
      <xdr:row>17</xdr:row>
      <xdr:rowOff>523950</xdr:rowOff>
    </xdr:to>
    <xdr:pic>
      <xdr:nvPicPr>
        <xdr:cNvPr id="21" name="図 20">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rcRect/>
        <a:stretch/>
      </xdr:blipFill>
      <xdr:spPr>
        <a:xfrm>
          <a:off x="6838709" y="4360335"/>
          <a:ext cx="3675172" cy="2450115"/>
        </a:xfrm>
        <a:prstGeom prst="rect">
          <a:avLst/>
        </a:prstGeom>
      </xdr:spPr>
    </xdr:pic>
    <xdr:clientData/>
  </xdr:twoCellAnchor>
  <xdr:twoCellAnchor>
    <xdr:from>
      <xdr:col>26</xdr:col>
      <xdr:colOff>169335</xdr:colOff>
      <xdr:row>5</xdr:row>
      <xdr:rowOff>63501</xdr:rowOff>
    </xdr:from>
    <xdr:to>
      <xdr:col>29</xdr:col>
      <xdr:colOff>204610</xdr:colOff>
      <xdr:row>6</xdr:row>
      <xdr:rowOff>21167</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514168" y="1143001"/>
          <a:ext cx="903109" cy="28927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a:t>起点坑門</a:t>
          </a:r>
        </a:p>
      </xdr:txBody>
    </xdr:sp>
    <xdr:clientData/>
  </xdr:twoCellAnchor>
  <xdr:twoCellAnchor>
    <xdr:from>
      <xdr:col>26</xdr:col>
      <xdr:colOff>158749</xdr:colOff>
      <xdr:row>11</xdr:row>
      <xdr:rowOff>391589</xdr:rowOff>
    </xdr:from>
    <xdr:to>
      <xdr:col>29</xdr:col>
      <xdr:colOff>105832</xdr:colOff>
      <xdr:row>12</xdr:row>
      <xdr:rowOff>243422</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7503582" y="4060478"/>
          <a:ext cx="814917" cy="30338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a:t>終点坑門</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25</xdr:row>
      <xdr:rowOff>190500</xdr:rowOff>
    </xdr:from>
    <xdr:to>
      <xdr:col>13</xdr:col>
      <xdr:colOff>2470</xdr:colOff>
      <xdr:row>26</xdr:row>
      <xdr:rowOff>492125</xdr:rowOff>
    </xdr:to>
    <xdr:sp macro="" textlink="">
      <xdr:nvSpPr>
        <xdr:cNvPr id="2" name="Rectangle 22">
          <a:extLst>
            <a:ext uri="{FF2B5EF4-FFF2-40B4-BE49-F238E27FC236}">
              <a16:creationId xmlns:a16="http://schemas.microsoft.com/office/drawing/2014/main" id="{DC9C8304-8B8B-4E77-B52C-15AC3F8CE50F}"/>
            </a:ext>
          </a:extLst>
        </xdr:cNvPr>
        <xdr:cNvSpPr>
          <a:spLocks noChangeArrowheads="1"/>
        </xdr:cNvSpPr>
      </xdr:nvSpPr>
      <xdr:spPr bwMode="auto">
        <a:xfrm>
          <a:off x="701040" y="618744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29</xdr:col>
      <xdr:colOff>257735</xdr:colOff>
      <xdr:row>0</xdr:row>
      <xdr:rowOff>85915</xdr:rowOff>
    </xdr:from>
    <xdr:to>
      <xdr:col>37</xdr:col>
      <xdr:colOff>348918</xdr:colOff>
      <xdr:row>30</xdr:row>
      <xdr:rowOff>52917</xdr:rowOff>
    </xdr:to>
    <xdr:pic>
      <xdr:nvPicPr>
        <xdr:cNvPr id="3" name="図 2">
          <a:extLst>
            <a:ext uri="{FF2B5EF4-FFF2-40B4-BE49-F238E27FC236}">
              <a16:creationId xmlns:a16="http://schemas.microsoft.com/office/drawing/2014/main" id="{32126288-5294-4AEB-916A-1E70E07E954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a:ext>
          </a:extLst>
        </a:blip>
        <a:srcRect/>
        <a:stretch/>
      </xdr:blipFill>
      <xdr:spPr>
        <a:xfrm>
          <a:off x="10506635" y="85915"/>
          <a:ext cx="5028943" cy="7609862"/>
        </a:xfrm>
        <a:prstGeom prst="rect">
          <a:avLst/>
        </a:prstGeom>
      </xdr:spPr>
    </xdr:pic>
    <xdr:clientData/>
  </xdr:twoCellAnchor>
  <xdr:twoCellAnchor>
    <xdr:from>
      <xdr:col>29</xdr:col>
      <xdr:colOff>572751</xdr:colOff>
      <xdr:row>2</xdr:row>
      <xdr:rowOff>63504</xdr:rowOff>
    </xdr:from>
    <xdr:to>
      <xdr:col>36</xdr:col>
      <xdr:colOff>232216</xdr:colOff>
      <xdr:row>3</xdr:row>
      <xdr:rowOff>52298</xdr:rowOff>
    </xdr:to>
    <xdr:sp macro="" textlink="">
      <xdr:nvSpPr>
        <xdr:cNvPr id="4" name="正方形/長方形 3">
          <a:extLst>
            <a:ext uri="{FF2B5EF4-FFF2-40B4-BE49-F238E27FC236}">
              <a16:creationId xmlns:a16="http://schemas.microsoft.com/office/drawing/2014/main" id="{27FBA3DB-9480-41A2-87D6-C06C08C70706}"/>
            </a:ext>
          </a:extLst>
        </xdr:cNvPr>
        <xdr:cNvSpPr/>
      </xdr:nvSpPr>
      <xdr:spPr>
        <a:xfrm>
          <a:off x="10821651" y="528324"/>
          <a:ext cx="3980005" cy="2402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606369</xdr:colOff>
      <xdr:row>1</xdr:row>
      <xdr:rowOff>94630</xdr:rowOff>
    </xdr:from>
    <xdr:to>
      <xdr:col>30</xdr:col>
      <xdr:colOff>550339</xdr:colOff>
      <xdr:row>2</xdr:row>
      <xdr:rowOff>61012</xdr:rowOff>
    </xdr:to>
    <xdr:sp macro="" textlink="">
      <xdr:nvSpPr>
        <xdr:cNvPr id="5" name="テキスト ボックス 4">
          <a:extLst>
            <a:ext uri="{FF2B5EF4-FFF2-40B4-BE49-F238E27FC236}">
              <a16:creationId xmlns:a16="http://schemas.microsoft.com/office/drawing/2014/main" id="{CA9D987E-EA07-4813-A61F-791DF63E9A92}"/>
            </a:ext>
          </a:extLst>
        </xdr:cNvPr>
        <xdr:cNvSpPr txBox="1"/>
      </xdr:nvSpPr>
      <xdr:spPr>
        <a:xfrm>
          <a:off x="10855269" y="247030"/>
          <a:ext cx="561190" cy="27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29</xdr:col>
      <xdr:colOff>662398</xdr:colOff>
      <xdr:row>18</xdr:row>
      <xdr:rowOff>164360</xdr:rowOff>
    </xdr:from>
    <xdr:to>
      <xdr:col>36</xdr:col>
      <xdr:colOff>628780</xdr:colOff>
      <xdr:row>20</xdr:row>
      <xdr:rowOff>175566</xdr:rowOff>
    </xdr:to>
    <xdr:sp macro="" textlink="">
      <xdr:nvSpPr>
        <xdr:cNvPr id="6" name="正方形/長方形 5">
          <a:extLst>
            <a:ext uri="{FF2B5EF4-FFF2-40B4-BE49-F238E27FC236}">
              <a16:creationId xmlns:a16="http://schemas.microsoft.com/office/drawing/2014/main" id="{3D975449-50D5-410D-B10E-BAA3AB734315}"/>
            </a:ext>
          </a:extLst>
        </xdr:cNvPr>
        <xdr:cNvSpPr/>
      </xdr:nvSpPr>
      <xdr:spPr>
        <a:xfrm>
          <a:off x="10865578" y="2640860"/>
          <a:ext cx="4317402" cy="1017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56</xdr:row>
      <xdr:rowOff>190500</xdr:rowOff>
    </xdr:from>
    <xdr:to>
      <xdr:col>13</xdr:col>
      <xdr:colOff>2470</xdr:colOff>
      <xdr:row>57</xdr:row>
      <xdr:rowOff>492125</xdr:rowOff>
    </xdr:to>
    <xdr:sp macro="" textlink="">
      <xdr:nvSpPr>
        <xdr:cNvPr id="7" name="Rectangle 22">
          <a:extLst>
            <a:ext uri="{FF2B5EF4-FFF2-40B4-BE49-F238E27FC236}">
              <a16:creationId xmlns:a16="http://schemas.microsoft.com/office/drawing/2014/main" id="{1FA6849D-509E-4D3D-8A6F-B129290A2334}"/>
            </a:ext>
          </a:extLst>
        </xdr:cNvPr>
        <xdr:cNvSpPr>
          <a:spLocks noChangeArrowheads="1"/>
        </xdr:cNvSpPr>
      </xdr:nvSpPr>
      <xdr:spPr bwMode="auto">
        <a:xfrm>
          <a:off x="701040" y="1398270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87</xdr:row>
      <xdr:rowOff>190500</xdr:rowOff>
    </xdr:from>
    <xdr:to>
      <xdr:col>13</xdr:col>
      <xdr:colOff>2470</xdr:colOff>
      <xdr:row>88</xdr:row>
      <xdr:rowOff>492125</xdr:rowOff>
    </xdr:to>
    <xdr:sp macro="" textlink="">
      <xdr:nvSpPr>
        <xdr:cNvPr id="8" name="Rectangle 22">
          <a:extLst>
            <a:ext uri="{FF2B5EF4-FFF2-40B4-BE49-F238E27FC236}">
              <a16:creationId xmlns:a16="http://schemas.microsoft.com/office/drawing/2014/main" id="{29ED7E90-E3E4-44C8-8A42-7B19EC9A1FD4}"/>
            </a:ext>
          </a:extLst>
        </xdr:cNvPr>
        <xdr:cNvSpPr>
          <a:spLocks noChangeArrowheads="1"/>
        </xdr:cNvSpPr>
      </xdr:nvSpPr>
      <xdr:spPr bwMode="auto">
        <a:xfrm>
          <a:off x="701040" y="2177796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118</xdr:row>
      <xdr:rowOff>190500</xdr:rowOff>
    </xdr:from>
    <xdr:to>
      <xdr:col>13</xdr:col>
      <xdr:colOff>2470</xdr:colOff>
      <xdr:row>119</xdr:row>
      <xdr:rowOff>492125</xdr:rowOff>
    </xdr:to>
    <xdr:sp macro="" textlink="">
      <xdr:nvSpPr>
        <xdr:cNvPr id="9" name="Rectangle 22">
          <a:extLst>
            <a:ext uri="{FF2B5EF4-FFF2-40B4-BE49-F238E27FC236}">
              <a16:creationId xmlns:a16="http://schemas.microsoft.com/office/drawing/2014/main" id="{3B8FE243-093C-4271-9FDD-A358081B2A41}"/>
            </a:ext>
          </a:extLst>
        </xdr:cNvPr>
        <xdr:cNvSpPr>
          <a:spLocks noChangeArrowheads="1"/>
        </xdr:cNvSpPr>
      </xdr:nvSpPr>
      <xdr:spPr bwMode="auto">
        <a:xfrm>
          <a:off x="701040" y="2957322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149</xdr:row>
      <xdr:rowOff>190500</xdr:rowOff>
    </xdr:from>
    <xdr:to>
      <xdr:col>13</xdr:col>
      <xdr:colOff>2470</xdr:colOff>
      <xdr:row>150</xdr:row>
      <xdr:rowOff>492125</xdr:rowOff>
    </xdr:to>
    <xdr:sp macro="" textlink="">
      <xdr:nvSpPr>
        <xdr:cNvPr id="10" name="Rectangle 22">
          <a:extLst>
            <a:ext uri="{FF2B5EF4-FFF2-40B4-BE49-F238E27FC236}">
              <a16:creationId xmlns:a16="http://schemas.microsoft.com/office/drawing/2014/main" id="{B8988621-C732-4C74-9F58-D30AF4F0D214}"/>
            </a:ext>
          </a:extLst>
        </xdr:cNvPr>
        <xdr:cNvSpPr>
          <a:spLocks noChangeArrowheads="1"/>
        </xdr:cNvSpPr>
      </xdr:nvSpPr>
      <xdr:spPr bwMode="auto">
        <a:xfrm>
          <a:off x="701040" y="3736848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180</xdr:row>
      <xdr:rowOff>190500</xdr:rowOff>
    </xdr:from>
    <xdr:to>
      <xdr:col>13</xdr:col>
      <xdr:colOff>2470</xdr:colOff>
      <xdr:row>181</xdr:row>
      <xdr:rowOff>492125</xdr:rowOff>
    </xdr:to>
    <xdr:sp macro="" textlink="">
      <xdr:nvSpPr>
        <xdr:cNvPr id="11" name="Rectangle 22">
          <a:extLst>
            <a:ext uri="{FF2B5EF4-FFF2-40B4-BE49-F238E27FC236}">
              <a16:creationId xmlns:a16="http://schemas.microsoft.com/office/drawing/2014/main" id="{0945D318-E748-45AA-B395-14D26E71B117}"/>
            </a:ext>
          </a:extLst>
        </xdr:cNvPr>
        <xdr:cNvSpPr>
          <a:spLocks noChangeArrowheads="1"/>
        </xdr:cNvSpPr>
      </xdr:nvSpPr>
      <xdr:spPr bwMode="auto">
        <a:xfrm>
          <a:off x="701040" y="4516374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211</xdr:row>
      <xdr:rowOff>190500</xdr:rowOff>
    </xdr:from>
    <xdr:to>
      <xdr:col>13</xdr:col>
      <xdr:colOff>2470</xdr:colOff>
      <xdr:row>212</xdr:row>
      <xdr:rowOff>492125</xdr:rowOff>
    </xdr:to>
    <xdr:sp macro="" textlink="">
      <xdr:nvSpPr>
        <xdr:cNvPr id="12" name="Rectangle 22">
          <a:extLst>
            <a:ext uri="{FF2B5EF4-FFF2-40B4-BE49-F238E27FC236}">
              <a16:creationId xmlns:a16="http://schemas.microsoft.com/office/drawing/2014/main" id="{AE9085AB-9C7D-461B-836D-9F5AD0811CE6}"/>
            </a:ext>
          </a:extLst>
        </xdr:cNvPr>
        <xdr:cNvSpPr>
          <a:spLocks noChangeArrowheads="1"/>
        </xdr:cNvSpPr>
      </xdr:nvSpPr>
      <xdr:spPr bwMode="auto">
        <a:xfrm>
          <a:off x="701040" y="5295900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242</xdr:row>
      <xdr:rowOff>190500</xdr:rowOff>
    </xdr:from>
    <xdr:to>
      <xdr:col>13</xdr:col>
      <xdr:colOff>2470</xdr:colOff>
      <xdr:row>243</xdr:row>
      <xdr:rowOff>492125</xdr:rowOff>
    </xdr:to>
    <xdr:sp macro="" textlink="">
      <xdr:nvSpPr>
        <xdr:cNvPr id="13" name="Rectangle 22">
          <a:extLst>
            <a:ext uri="{FF2B5EF4-FFF2-40B4-BE49-F238E27FC236}">
              <a16:creationId xmlns:a16="http://schemas.microsoft.com/office/drawing/2014/main" id="{B9FC1F58-68A7-4BF8-884E-6DC1E4ED3327}"/>
            </a:ext>
          </a:extLst>
        </xdr:cNvPr>
        <xdr:cNvSpPr>
          <a:spLocks noChangeArrowheads="1"/>
        </xdr:cNvSpPr>
      </xdr:nvSpPr>
      <xdr:spPr bwMode="auto">
        <a:xfrm>
          <a:off x="701040" y="6075426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273</xdr:row>
      <xdr:rowOff>190500</xdr:rowOff>
    </xdr:from>
    <xdr:to>
      <xdr:col>13</xdr:col>
      <xdr:colOff>2470</xdr:colOff>
      <xdr:row>274</xdr:row>
      <xdr:rowOff>492125</xdr:rowOff>
    </xdr:to>
    <xdr:sp macro="" textlink="">
      <xdr:nvSpPr>
        <xdr:cNvPr id="14" name="Rectangle 22">
          <a:extLst>
            <a:ext uri="{FF2B5EF4-FFF2-40B4-BE49-F238E27FC236}">
              <a16:creationId xmlns:a16="http://schemas.microsoft.com/office/drawing/2014/main" id="{BE255CC2-0325-450A-BDAD-766E9BF2E948}"/>
            </a:ext>
          </a:extLst>
        </xdr:cNvPr>
        <xdr:cNvSpPr>
          <a:spLocks noChangeArrowheads="1"/>
        </xdr:cNvSpPr>
      </xdr:nvSpPr>
      <xdr:spPr bwMode="auto">
        <a:xfrm>
          <a:off x="701040" y="6854952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304</xdr:row>
      <xdr:rowOff>190500</xdr:rowOff>
    </xdr:from>
    <xdr:to>
      <xdr:col>13</xdr:col>
      <xdr:colOff>2470</xdr:colOff>
      <xdr:row>305</xdr:row>
      <xdr:rowOff>492125</xdr:rowOff>
    </xdr:to>
    <xdr:sp macro="" textlink="">
      <xdr:nvSpPr>
        <xdr:cNvPr id="15" name="Rectangle 22">
          <a:extLst>
            <a:ext uri="{FF2B5EF4-FFF2-40B4-BE49-F238E27FC236}">
              <a16:creationId xmlns:a16="http://schemas.microsoft.com/office/drawing/2014/main" id="{6873A0AE-8822-4005-84D3-446D60FB6C66}"/>
            </a:ext>
          </a:extLst>
        </xdr:cNvPr>
        <xdr:cNvSpPr>
          <a:spLocks noChangeArrowheads="1"/>
        </xdr:cNvSpPr>
      </xdr:nvSpPr>
      <xdr:spPr bwMode="auto">
        <a:xfrm>
          <a:off x="701040" y="7634478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335</xdr:row>
      <xdr:rowOff>190500</xdr:rowOff>
    </xdr:from>
    <xdr:to>
      <xdr:col>13</xdr:col>
      <xdr:colOff>2470</xdr:colOff>
      <xdr:row>336</xdr:row>
      <xdr:rowOff>492125</xdr:rowOff>
    </xdr:to>
    <xdr:sp macro="" textlink="">
      <xdr:nvSpPr>
        <xdr:cNvPr id="16" name="Rectangle 22">
          <a:extLst>
            <a:ext uri="{FF2B5EF4-FFF2-40B4-BE49-F238E27FC236}">
              <a16:creationId xmlns:a16="http://schemas.microsoft.com/office/drawing/2014/main" id="{CECA4CD5-C2FF-4DC5-B83B-86FEDF876B09}"/>
            </a:ext>
          </a:extLst>
        </xdr:cNvPr>
        <xdr:cNvSpPr>
          <a:spLocks noChangeArrowheads="1"/>
        </xdr:cNvSpPr>
      </xdr:nvSpPr>
      <xdr:spPr bwMode="auto">
        <a:xfrm>
          <a:off x="701040" y="8414004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366</xdr:row>
      <xdr:rowOff>190500</xdr:rowOff>
    </xdr:from>
    <xdr:to>
      <xdr:col>13</xdr:col>
      <xdr:colOff>2470</xdr:colOff>
      <xdr:row>367</xdr:row>
      <xdr:rowOff>492125</xdr:rowOff>
    </xdr:to>
    <xdr:sp macro="" textlink="">
      <xdr:nvSpPr>
        <xdr:cNvPr id="17" name="Rectangle 22">
          <a:extLst>
            <a:ext uri="{FF2B5EF4-FFF2-40B4-BE49-F238E27FC236}">
              <a16:creationId xmlns:a16="http://schemas.microsoft.com/office/drawing/2014/main" id="{2E069F5E-14E0-47A4-814E-D1FC07ACD1C9}"/>
            </a:ext>
          </a:extLst>
        </xdr:cNvPr>
        <xdr:cNvSpPr>
          <a:spLocks noChangeArrowheads="1"/>
        </xdr:cNvSpPr>
      </xdr:nvSpPr>
      <xdr:spPr bwMode="auto">
        <a:xfrm>
          <a:off x="701040" y="9193530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397</xdr:row>
      <xdr:rowOff>190500</xdr:rowOff>
    </xdr:from>
    <xdr:to>
      <xdr:col>13</xdr:col>
      <xdr:colOff>2470</xdr:colOff>
      <xdr:row>398</xdr:row>
      <xdr:rowOff>492125</xdr:rowOff>
    </xdr:to>
    <xdr:sp macro="" textlink="">
      <xdr:nvSpPr>
        <xdr:cNvPr id="18" name="Rectangle 22">
          <a:extLst>
            <a:ext uri="{FF2B5EF4-FFF2-40B4-BE49-F238E27FC236}">
              <a16:creationId xmlns:a16="http://schemas.microsoft.com/office/drawing/2014/main" id="{8E1C9546-0DB4-4D50-B6D1-BAF0A63DF33C}"/>
            </a:ext>
          </a:extLst>
        </xdr:cNvPr>
        <xdr:cNvSpPr>
          <a:spLocks noChangeArrowheads="1"/>
        </xdr:cNvSpPr>
      </xdr:nvSpPr>
      <xdr:spPr bwMode="auto">
        <a:xfrm>
          <a:off x="701040" y="9973056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428</xdr:row>
      <xdr:rowOff>190500</xdr:rowOff>
    </xdr:from>
    <xdr:to>
      <xdr:col>13</xdr:col>
      <xdr:colOff>2470</xdr:colOff>
      <xdr:row>429</xdr:row>
      <xdr:rowOff>492125</xdr:rowOff>
    </xdr:to>
    <xdr:sp macro="" textlink="">
      <xdr:nvSpPr>
        <xdr:cNvPr id="19" name="Rectangle 22">
          <a:extLst>
            <a:ext uri="{FF2B5EF4-FFF2-40B4-BE49-F238E27FC236}">
              <a16:creationId xmlns:a16="http://schemas.microsoft.com/office/drawing/2014/main" id="{6E6F83A0-8D87-4F47-A432-4586D4CADE3B}"/>
            </a:ext>
          </a:extLst>
        </xdr:cNvPr>
        <xdr:cNvSpPr>
          <a:spLocks noChangeArrowheads="1"/>
        </xdr:cNvSpPr>
      </xdr:nvSpPr>
      <xdr:spPr bwMode="auto">
        <a:xfrm>
          <a:off x="701040" y="10752582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459</xdr:row>
      <xdr:rowOff>190500</xdr:rowOff>
    </xdr:from>
    <xdr:to>
      <xdr:col>13</xdr:col>
      <xdr:colOff>2470</xdr:colOff>
      <xdr:row>460</xdr:row>
      <xdr:rowOff>492125</xdr:rowOff>
    </xdr:to>
    <xdr:sp macro="" textlink="">
      <xdr:nvSpPr>
        <xdr:cNvPr id="20" name="Rectangle 22">
          <a:extLst>
            <a:ext uri="{FF2B5EF4-FFF2-40B4-BE49-F238E27FC236}">
              <a16:creationId xmlns:a16="http://schemas.microsoft.com/office/drawing/2014/main" id="{F50EBCBF-FBEC-466D-BFB4-B667656F604E}"/>
            </a:ext>
          </a:extLst>
        </xdr:cNvPr>
        <xdr:cNvSpPr>
          <a:spLocks noChangeArrowheads="1"/>
        </xdr:cNvSpPr>
      </xdr:nvSpPr>
      <xdr:spPr bwMode="auto">
        <a:xfrm>
          <a:off x="701040" y="11532108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490</xdr:row>
      <xdr:rowOff>190500</xdr:rowOff>
    </xdr:from>
    <xdr:to>
      <xdr:col>13</xdr:col>
      <xdr:colOff>2470</xdr:colOff>
      <xdr:row>491</xdr:row>
      <xdr:rowOff>492125</xdr:rowOff>
    </xdr:to>
    <xdr:sp macro="" textlink="">
      <xdr:nvSpPr>
        <xdr:cNvPr id="21" name="Rectangle 22">
          <a:extLst>
            <a:ext uri="{FF2B5EF4-FFF2-40B4-BE49-F238E27FC236}">
              <a16:creationId xmlns:a16="http://schemas.microsoft.com/office/drawing/2014/main" id="{E53755D5-F18A-4A1D-8CF0-5B9CF6DA6B02}"/>
            </a:ext>
          </a:extLst>
        </xdr:cNvPr>
        <xdr:cNvSpPr>
          <a:spLocks noChangeArrowheads="1"/>
        </xdr:cNvSpPr>
      </xdr:nvSpPr>
      <xdr:spPr bwMode="auto">
        <a:xfrm>
          <a:off x="701040" y="12311634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521</xdr:row>
      <xdr:rowOff>190500</xdr:rowOff>
    </xdr:from>
    <xdr:to>
      <xdr:col>13</xdr:col>
      <xdr:colOff>2470</xdr:colOff>
      <xdr:row>522</xdr:row>
      <xdr:rowOff>492125</xdr:rowOff>
    </xdr:to>
    <xdr:sp macro="" textlink="">
      <xdr:nvSpPr>
        <xdr:cNvPr id="22" name="Rectangle 22">
          <a:extLst>
            <a:ext uri="{FF2B5EF4-FFF2-40B4-BE49-F238E27FC236}">
              <a16:creationId xmlns:a16="http://schemas.microsoft.com/office/drawing/2014/main" id="{B35D4538-596E-4C54-8079-C968E6684A13}"/>
            </a:ext>
          </a:extLst>
        </xdr:cNvPr>
        <xdr:cNvSpPr>
          <a:spLocks noChangeArrowheads="1"/>
        </xdr:cNvSpPr>
      </xdr:nvSpPr>
      <xdr:spPr bwMode="auto">
        <a:xfrm>
          <a:off x="701040" y="13091160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300475</xdr:colOff>
      <xdr:row>18</xdr:row>
      <xdr:rowOff>52918</xdr:rowOff>
    </xdr:from>
    <xdr:to>
      <xdr:col>23</xdr:col>
      <xdr:colOff>396970</xdr:colOff>
      <xdr:row>26</xdr:row>
      <xdr:rowOff>556917</xdr:rowOff>
    </xdr:to>
    <xdr:pic>
      <xdr:nvPicPr>
        <xdr:cNvPr id="23" name="図 22">
          <a:extLst>
            <a:ext uri="{FF2B5EF4-FFF2-40B4-BE49-F238E27FC236}">
              <a16:creationId xmlns:a16="http://schemas.microsoft.com/office/drawing/2014/main" id="{27B81674-6A70-42D9-B064-D7012012935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696715" y="2529418"/>
          <a:ext cx="8798535" cy="4527359"/>
        </a:xfrm>
        <a:prstGeom prst="rect">
          <a:avLst/>
        </a:prstGeom>
      </xdr:spPr>
    </xdr:pic>
    <xdr:clientData/>
  </xdr:twoCellAnchor>
  <xdr:twoCellAnchor>
    <xdr:from>
      <xdr:col>2</xdr:col>
      <xdr:colOff>301949</xdr:colOff>
      <xdr:row>49</xdr:row>
      <xdr:rowOff>52917</xdr:rowOff>
    </xdr:from>
    <xdr:to>
      <xdr:col>24</xdr:col>
      <xdr:colOff>127732</xdr:colOff>
      <xdr:row>57</xdr:row>
      <xdr:rowOff>556916</xdr:rowOff>
    </xdr:to>
    <xdr:pic>
      <xdr:nvPicPr>
        <xdr:cNvPr id="24" name="図 23">
          <a:extLst>
            <a:ext uri="{FF2B5EF4-FFF2-40B4-BE49-F238E27FC236}">
              <a16:creationId xmlns:a16="http://schemas.microsoft.com/office/drawing/2014/main" id="{80CB0FA0-7809-44F9-821F-DF58D52D9EF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a:ext>
          </a:extLst>
        </a:blip>
        <a:stretch>
          <a:fillRect/>
        </a:stretch>
      </xdr:blipFill>
      <xdr:spPr>
        <a:xfrm>
          <a:off x="698189" y="10324677"/>
          <a:ext cx="8992643" cy="4527359"/>
        </a:xfrm>
        <a:prstGeom prst="rect">
          <a:avLst/>
        </a:prstGeom>
      </xdr:spPr>
    </xdr:pic>
    <xdr:clientData/>
  </xdr:twoCellAnchor>
  <xdr:twoCellAnchor>
    <xdr:from>
      <xdr:col>2</xdr:col>
      <xdr:colOff>308002</xdr:colOff>
      <xdr:row>80</xdr:row>
      <xdr:rowOff>52919</xdr:rowOff>
    </xdr:from>
    <xdr:to>
      <xdr:col>24</xdr:col>
      <xdr:colOff>142839</xdr:colOff>
      <xdr:row>88</xdr:row>
      <xdr:rowOff>556918</xdr:rowOff>
    </xdr:to>
    <xdr:pic>
      <xdr:nvPicPr>
        <xdr:cNvPr id="25" name="図 24">
          <a:extLst>
            <a:ext uri="{FF2B5EF4-FFF2-40B4-BE49-F238E27FC236}">
              <a16:creationId xmlns:a16="http://schemas.microsoft.com/office/drawing/2014/main" id="{E883E130-4A9E-4F4E-9A43-51E1D91DCA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a:ext>
          </a:extLst>
        </a:blip>
        <a:stretch>
          <a:fillRect/>
        </a:stretch>
      </xdr:blipFill>
      <xdr:spPr>
        <a:xfrm>
          <a:off x="704242" y="18119939"/>
          <a:ext cx="9001697" cy="4527359"/>
        </a:xfrm>
        <a:prstGeom prst="rect">
          <a:avLst/>
        </a:prstGeom>
      </xdr:spPr>
    </xdr:pic>
    <xdr:clientData/>
  </xdr:twoCellAnchor>
  <xdr:twoCellAnchor>
    <xdr:from>
      <xdr:col>2</xdr:col>
      <xdr:colOff>308011</xdr:colOff>
      <xdr:row>111</xdr:row>
      <xdr:rowOff>52917</xdr:rowOff>
    </xdr:from>
    <xdr:to>
      <xdr:col>24</xdr:col>
      <xdr:colOff>142848</xdr:colOff>
      <xdr:row>119</xdr:row>
      <xdr:rowOff>556916</xdr:rowOff>
    </xdr:to>
    <xdr:pic>
      <xdr:nvPicPr>
        <xdr:cNvPr id="26" name="図 25">
          <a:extLst>
            <a:ext uri="{FF2B5EF4-FFF2-40B4-BE49-F238E27FC236}">
              <a16:creationId xmlns:a16="http://schemas.microsoft.com/office/drawing/2014/main" id="{38010790-65CF-41F8-9720-EB4DB319EAB3}"/>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tretch>
          <a:fillRect/>
        </a:stretch>
      </xdr:blipFill>
      <xdr:spPr>
        <a:xfrm>
          <a:off x="704251" y="25915197"/>
          <a:ext cx="9001697" cy="4527359"/>
        </a:xfrm>
        <a:prstGeom prst="rect">
          <a:avLst/>
        </a:prstGeom>
      </xdr:spPr>
    </xdr:pic>
    <xdr:clientData/>
  </xdr:twoCellAnchor>
  <xdr:twoCellAnchor>
    <xdr:from>
      <xdr:col>2</xdr:col>
      <xdr:colOff>308009</xdr:colOff>
      <xdr:row>142</xdr:row>
      <xdr:rowOff>52917</xdr:rowOff>
    </xdr:from>
    <xdr:to>
      <xdr:col>24</xdr:col>
      <xdr:colOff>142846</xdr:colOff>
      <xdr:row>150</xdr:row>
      <xdr:rowOff>556916</xdr:rowOff>
    </xdr:to>
    <xdr:pic>
      <xdr:nvPicPr>
        <xdr:cNvPr id="27" name="図 26">
          <a:extLst>
            <a:ext uri="{FF2B5EF4-FFF2-40B4-BE49-F238E27FC236}">
              <a16:creationId xmlns:a16="http://schemas.microsoft.com/office/drawing/2014/main" id="{12F29BEB-895C-4FB4-859A-1D3BE0DC053C}"/>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tretch>
          <a:fillRect/>
        </a:stretch>
      </xdr:blipFill>
      <xdr:spPr>
        <a:xfrm>
          <a:off x="704249" y="33710457"/>
          <a:ext cx="9001697" cy="4527359"/>
        </a:xfrm>
        <a:prstGeom prst="rect">
          <a:avLst/>
        </a:prstGeom>
      </xdr:spPr>
    </xdr:pic>
    <xdr:clientData/>
  </xdr:twoCellAnchor>
  <xdr:twoCellAnchor>
    <xdr:from>
      <xdr:col>2</xdr:col>
      <xdr:colOff>308007</xdr:colOff>
      <xdr:row>173</xdr:row>
      <xdr:rowOff>52920</xdr:rowOff>
    </xdr:from>
    <xdr:to>
      <xdr:col>24</xdr:col>
      <xdr:colOff>142844</xdr:colOff>
      <xdr:row>181</xdr:row>
      <xdr:rowOff>556919</xdr:rowOff>
    </xdr:to>
    <xdr:pic>
      <xdr:nvPicPr>
        <xdr:cNvPr id="28" name="図 27">
          <a:extLst>
            <a:ext uri="{FF2B5EF4-FFF2-40B4-BE49-F238E27FC236}">
              <a16:creationId xmlns:a16="http://schemas.microsoft.com/office/drawing/2014/main" id="{D4536821-E0AC-4B2D-BFA0-65385E4F81AA}"/>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tretch>
          <a:fillRect/>
        </a:stretch>
      </xdr:blipFill>
      <xdr:spPr>
        <a:xfrm>
          <a:off x="704247" y="41505720"/>
          <a:ext cx="9001697" cy="4527359"/>
        </a:xfrm>
        <a:prstGeom prst="rect">
          <a:avLst/>
        </a:prstGeom>
      </xdr:spPr>
    </xdr:pic>
    <xdr:clientData/>
  </xdr:twoCellAnchor>
  <xdr:twoCellAnchor>
    <xdr:from>
      <xdr:col>2</xdr:col>
      <xdr:colOff>308007</xdr:colOff>
      <xdr:row>204</xdr:row>
      <xdr:rowOff>52917</xdr:rowOff>
    </xdr:from>
    <xdr:to>
      <xdr:col>24</xdr:col>
      <xdr:colOff>142844</xdr:colOff>
      <xdr:row>212</xdr:row>
      <xdr:rowOff>556916</xdr:rowOff>
    </xdr:to>
    <xdr:pic>
      <xdr:nvPicPr>
        <xdr:cNvPr id="29" name="図 28">
          <a:extLst>
            <a:ext uri="{FF2B5EF4-FFF2-40B4-BE49-F238E27FC236}">
              <a16:creationId xmlns:a16="http://schemas.microsoft.com/office/drawing/2014/main" id="{493F7F0C-9632-4559-A803-2D20FF0A58C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tretch>
          <a:fillRect/>
        </a:stretch>
      </xdr:blipFill>
      <xdr:spPr>
        <a:xfrm>
          <a:off x="704247" y="49300977"/>
          <a:ext cx="9001697" cy="4527359"/>
        </a:xfrm>
        <a:prstGeom prst="rect">
          <a:avLst/>
        </a:prstGeom>
      </xdr:spPr>
    </xdr:pic>
    <xdr:clientData/>
  </xdr:twoCellAnchor>
  <xdr:twoCellAnchor>
    <xdr:from>
      <xdr:col>5</xdr:col>
      <xdr:colOff>166843</xdr:colOff>
      <xdr:row>235</xdr:row>
      <xdr:rowOff>52917</xdr:rowOff>
    </xdr:from>
    <xdr:to>
      <xdr:col>20</xdr:col>
      <xdr:colOff>376082</xdr:colOff>
      <xdr:row>243</xdr:row>
      <xdr:rowOff>556916</xdr:rowOff>
    </xdr:to>
    <xdr:pic>
      <xdr:nvPicPr>
        <xdr:cNvPr id="30" name="図 29">
          <a:extLst>
            <a:ext uri="{FF2B5EF4-FFF2-40B4-BE49-F238E27FC236}">
              <a16:creationId xmlns:a16="http://schemas.microsoft.com/office/drawing/2014/main" id="{4C830D4E-6EBA-4DA7-A08E-B1A5DCAB2F75}"/>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tretch>
          <a:fillRect/>
        </a:stretch>
      </xdr:blipFill>
      <xdr:spPr>
        <a:xfrm>
          <a:off x="1774663" y="57096237"/>
          <a:ext cx="6267139" cy="4527359"/>
        </a:xfrm>
        <a:prstGeom prst="rect">
          <a:avLst/>
        </a:prstGeom>
      </xdr:spPr>
    </xdr:pic>
    <xdr:clientData/>
  </xdr:twoCellAnchor>
  <xdr:twoCellAnchor>
    <xdr:from>
      <xdr:col>4</xdr:col>
      <xdr:colOff>439925</xdr:colOff>
      <xdr:row>266</xdr:row>
      <xdr:rowOff>52917</xdr:rowOff>
    </xdr:from>
    <xdr:to>
      <xdr:col>21</xdr:col>
      <xdr:colOff>102999</xdr:colOff>
      <xdr:row>274</xdr:row>
      <xdr:rowOff>556916</xdr:rowOff>
    </xdr:to>
    <xdr:pic>
      <xdr:nvPicPr>
        <xdr:cNvPr id="31" name="図 30">
          <a:extLst>
            <a:ext uri="{FF2B5EF4-FFF2-40B4-BE49-F238E27FC236}">
              <a16:creationId xmlns:a16="http://schemas.microsoft.com/office/drawing/2014/main" id="{8B455357-D8C5-4C61-B12C-C70D927AC74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tretch>
          <a:fillRect/>
        </a:stretch>
      </xdr:blipFill>
      <xdr:spPr>
        <a:xfrm>
          <a:off x="1605785" y="64891497"/>
          <a:ext cx="6566794" cy="4527359"/>
        </a:xfrm>
        <a:prstGeom prst="rect">
          <a:avLst/>
        </a:prstGeom>
      </xdr:spPr>
    </xdr:pic>
    <xdr:clientData/>
  </xdr:twoCellAnchor>
  <xdr:twoCellAnchor>
    <xdr:from>
      <xdr:col>2</xdr:col>
      <xdr:colOff>308004</xdr:colOff>
      <xdr:row>297</xdr:row>
      <xdr:rowOff>52917</xdr:rowOff>
    </xdr:from>
    <xdr:to>
      <xdr:col>24</xdr:col>
      <xdr:colOff>142841</xdr:colOff>
      <xdr:row>305</xdr:row>
      <xdr:rowOff>556916</xdr:rowOff>
    </xdr:to>
    <xdr:pic>
      <xdr:nvPicPr>
        <xdr:cNvPr id="32" name="図 31">
          <a:extLst>
            <a:ext uri="{FF2B5EF4-FFF2-40B4-BE49-F238E27FC236}">
              <a16:creationId xmlns:a16="http://schemas.microsoft.com/office/drawing/2014/main" id="{86B79BD8-B736-412D-A3B2-A0E87FCFD145}"/>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tretch>
          <a:fillRect/>
        </a:stretch>
      </xdr:blipFill>
      <xdr:spPr>
        <a:xfrm>
          <a:off x="704244" y="72686757"/>
          <a:ext cx="9001697" cy="4527359"/>
        </a:xfrm>
        <a:prstGeom prst="rect">
          <a:avLst/>
        </a:prstGeom>
      </xdr:spPr>
    </xdr:pic>
    <xdr:clientData/>
  </xdr:twoCellAnchor>
  <xdr:twoCellAnchor>
    <xdr:from>
      <xdr:col>2</xdr:col>
      <xdr:colOff>308006</xdr:colOff>
      <xdr:row>328</xdr:row>
      <xdr:rowOff>52917</xdr:rowOff>
    </xdr:from>
    <xdr:to>
      <xdr:col>24</xdr:col>
      <xdr:colOff>142843</xdr:colOff>
      <xdr:row>336</xdr:row>
      <xdr:rowOff>556916</xdr:rowOff>
    </xdr:to>
    <xdr:pic>
      <xdr:nvPicPr>
        <xdr:cNvPr id="33" name="図 32">
          <a:extLst>
            <a:ext uri="{FF2B5EF4-FFF2-40B4-BE49-F238E27FC236}">
              <a16:creationId xmlns:a16="http://schemas.microsoft.com/office/drawing/2014/main" id="{ABC1EA43-AD5B-4318-B9E2-4A118C34A0F2}"/>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704246" y="80482017"/>
          <a:ext cx="9001697" cy="4527359"/>
        </a:xfrm>
        <a:prstGeom prst="rect">
          <a:avLst/>
        </a:prstGeom>
      </xdr:spPr>
    </xdr:pic>
    <xdr:clientData/>
  </xdr:twoCellAnchor>
  <xdr:twoCellAnchor>
    <xdr:from>
      <xdr:col>2</xdr:col>
      <xdr:colOff>308007</xdr:colOff>
      <xdr:row>359</xdr:row>
      <xdr:rowOff>52923</xdr:rowOff>
    </xdr:from>
    <xdr:to>
      <xdr:col>24</xdr:col>
      <xdr:colOff>142844</xdr:colOff>
      <xdr:row>367</xdr:row>
      <xdr:rowOff>556922</xdr:rowOff>
    </xdr:to>
    <xdr:pic>
      <xdr:nvPicPr>
        <xdr:cNvPr id="34" name="図 33">
          <a:extLst>
            <a:ext uri="{FF2B5EF4-FFF2-40B4-BE49-F238E27FC236}">
              <a16:creationId xmlns:a16="http://schemas.microsoft.com/office/drawing/2014/main" id="{1F224336-6C2A-4D3B-85F8-B8E3C3C6263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tretch>
          <a:fillRect/>
        </a:stretch>
      </xdr:blipFill>
      <xdr:spPr>
        <a:xfrm>
          <a:off x="704247" y="88277283"/>
          <a:ext cx="9001697" cy="4527359"/>
        </a:xfrm>
        <a:prstGeom prst="rect">
          <a:avLst/>
        </a:prstGeom>
      </xdr:spPr>
    </xdr:pic>
    <xdr:clientData/>
  </xdr:twoCellAnchor>
  <xdr:twoCellAnchor>
    <xdr:from>
      <xdr:col>2</xdr:col>
      <xdr:colOff>308010</xdr:colOff>
      <xdr:row>390</xdr:row>
      <xdr:rowOff>52917</xdr:rowOff>
    </xdr:from>
    <xdr:to>
      <xdr:col>24</xdr:col>
      <xdr:colOff>142847</xdr:colOff>
      <xdr:row>398</xdr:row>
      <xdr:rowOff>556916</xdr:rowOff>
    </xdr:to>
    <xdr:pic>
      <xdr:nvPicPr>
        <xdr:cNvPr id="35" name="図 34">
          <a:extLst>
            <a:ext uri="{FF2B5EF4-FFF2-40B4-BE49-F238E27FC236}">
              <a16:creationId xmlns:a16="http://schemas.microsoft.com/office/drawing/2014/main" id="{92CC6C50-C163-4099-9F8E-F0376B1CDEF5}"/>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tretch>
          <a:fillRect/>
        </a:stretch>
      </xdr:blipFill>
      <xdr:spPr>
        <a:xfrm>
          <a:off x="704250" y="96072537"/>
          <a:ext cx="9001697" cy="4527359"/>
        </a:xfrm>
        <a:prstGeom prst="rect">
          <a:avLst/>
        </a:prstGeom>
      </xdr:spPr>
    </xdr:pic>
    <xdr:clientData/>
  </xdr:twoCellAnchor>
  <xdr:twoCellAnchor>
    <xdr:from>
      <xdr:col>2</xdr:col>
      <xdr:colOff>308009</xdr:colOff>
      <xdr:row>421</xdr:row>
      <xdr:rowOff>52917</xdr:rowOff>
    </xdr:from>
    <xdr:to>
      <xdr:col>24</xdr:col>
      <xdr:colOff>142846</xdr:colOff>
      <xdr:row>429</xdr:row>
      <xdr:rowOff>556916</xdr:rowOff>
    </xdr:to>
    <xdr:pic>
      <xdr:nvPicPr>
        <xdr:cNvPr id="36" name="図 35">
          <a:extLst>
            <a:ext uri="{FF2B5EF4-FFF2-40B4-BE49-F238E27FC236}">
              <a16:creationId xmlns:a16="http://schemas.microsoft.com/office/drawing/2014/main" id="{9759A3D1-6E62-43C4-9574-ABA777ED5503}"/>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tretch>
          <a:fillRect/>
        </a:stretch>
      </xdr:blipFill>
      <xdr:spPr>
        <a:xfrm>
          <a:off x="704249" y="103867797"/>
          <a:ext cx="9001697" cy="4527359"/>
        </a:xfrm>
        <a:prstGeom prst="rect">
          <a:avLst/>
        </a:prstGeom>
      </xdr:spPr>
    </xdr:pic>
    <xdr:clientData/>
  </xdr:twoCellAnchor>
  <xdr:twoCellAnchor>
    <xdr:from>
      <xdr:col>2</xdr:col>
      <xdr:colOff>308009</xdr:colOff>
      <xdr:row>452</xdr:row>
      <xdr:rowOff>52917</xdr:rowOff>
    </xdr:from>
    <xdr:to>
      <xdr:col>24</xdr:col>
      <xdr:colOff>142846</xdr:colOff>
      <xdr:row>460</xdr:row>
      <xdr:rowOff>556916</xdr:rowOff>
    </xdr:to>
    <xdr:pic>
      <xdr:nvPicPr>
        <xdr:cNvPr id="37" name="図 36">
          <a:extLst>
            <a:ext uri="{FF2B5EF4-FFF2-40B4-BE49-F238E27FC236}">
              <a16:creationId xmlns:a16="http://schemas.microsoft.com/office/drawing/2014/main" id="{8A01193F-D685-46EE-9134-2773958797E7}"/>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tretch>
          <a:fillRect/>
        </a:stretch>
      </xdr:blipFill>
      <xdr:spPr>
        <a:xfrm>
          <a:off x="704249" y="111663057"/>
          <a:ext cx="9001697" cy="4527359"/>
        </a:xfrm>
        <a:prstGeom prst="rect">
          <a:avLst/>
        </a:prstGeom>
      </xdr:spPr>
    </xdr:pic>
    <xdr:clientData/>
  </xdr:twoCellAnchor>
  <xdr:twoCellAnchor>
    <xdr:from>
      <xdr:col>2</xdr:col>
      <xdr:colOff>308008</xdr:colOff>
      <xdr:row>483</xdr:row>
      <xdr:rowOff>52917</xdr:rowOff>
    </xdr:from>
    <xdr:to>
      <xdr:col>24</xdr:col>
      <xdr:colOff>142845</xdr:colOff>
      <xdr:row>491</xdr:row>
      <xdr:rowOff>556916</xdr:rowOff>
    </xdr:to>
    <xdr:pic>
      <xdr:nvPicPr>
        <xdr:cNvPr id="38" name="図 37">
          <a:extLst>
            <a:ext uri="{FF2B5EF4-FFF2-40B4-BE49-F238E27FC236}">
              <a16:creationId xmlns:a16="http://schemas.microsoft.com/office/drawing/2014/main" id="{4A01C7E3-E683-4FB7-BCB4-C1C9309A1C4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tretch>
          <a:fillRect/>
        </a:stretch>
      </xdr:blipFill>
      <xdr:spPr>
        <a:xfrm>
          <a:off x="704248" y="119458317"/>
          <a:ext cx="9001697" cy="4527359"/>
        </a:xfrm>
        <a:prstGeom prst="rect">
          <a:avLst/>
        </a:prstGeom>
      </xdr:spPr>
    </xdr:pic>
    <xdr:clientData/>
  </xdr:twoCellAnchor>
  <xdr:twoCellAnchor>
    <xdr:from>
      <xdr:col>9</xdr:col>
      <xdr:colOff>173317</xdr:colOff>
      <xdr:row>514</xdr:row>
      <xdr:rowOff>42334</xdr:rowOff>
    </xdr:from>
    <xdr:to>
      <xdr:col>16</xdr:col>
      <xdr:colOff>369608</xdr:colOff>
      <xdr:row>522</xdr:row>
      <xdr:rowOff>546333</xdr:rowOff>
    </xdr:to>
    <xdr:pic>
      <xdr:nvPicPr>
        <xdr:cNvPr id="39" name="図 38">
          <a:extLst>
            <a:ext uri="{FF2B5EF4-FFF2-40B4-BE49-F238E27FC236}">
              <a16:creationId xmlns:a16="http://schemas.microsoft.com/office/drawing/2014/main" id="{DE8EF29C-6575-4D12-AC3C-044ABF04D777}"/>
            </a:ext>
          </a:extLst>
        </xdr:cNvPr>
        <xdr:cNvPicPr>
          <a:picLocks noChangeAspect="1"/>
        </xdr:cNvPicPr>
      </xdr:nvPicPr>
      <xdr:blipFill>
        <a:blip xmlns:r="http://schemas.openxmlformats.org/officeDocument/2006/relationships" r:embed="rId18"/>
        <a:stretch>
          <a:fillRect/>
        </a:stretch>
      </xdr:blipFill>
      <xdr:spPr>
        <a:xfrm>
          <a:off x="3396577" y="127242994"/>
          <a:ext cx="3023311" cy="45273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FA8B567-F2CE-4537-B320-02870FA1A3E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D4706859-37C5-4491-AE04-0CB1A1633043}"/>
            </a:ext>
          </a:extLst>
        </xdr:cNvPr>
        <xdr:cNvPicPr>
          <a:picLocks noChangeAspect="1"/>
        </xdr:cNvPicPr>
      </xdr:nvPicPr>
      <xdr:blipFill rotWithShape="1">
        <a:blip xmlns:r="http://schemas.openxmlformats.org/officeDocument/2006/relationships" r:embed="rId1"/>
        <a:srcRect l="16942" t="11856" r="66374" b="4647"/>
        <a:stretch/>
      </xdr:blipFill>
      <xdr:spPr>
        <a:xfrm>
          <a:off x="11486477" y="226359"/>
          <a:ext cx="5481378" cy="8476461"/>
        </a:xfrm>
        <a:prstGeom prst="rect">
          <a:avLst/>
        </a:prstGeom>
      </xdr:spPr>
    </xdr:pic>
    <xdr:clientData/>
  </xdr:twoCellAnchor>
  <xdr:twoCellAnchor>
    <xdr:from>
      <xdr:col>25</xdr:col>
      <xdr:colOff>616323</xdr:colOff>
      <xdr:row>3</xdr:row>
      <xdr:rowOff>56030</xdr:rowOff>
    </xdr:from>
    <xdr:to>
      <xdr:col>32</xdr:col>
      <xdr:colOff>280147</xdr:colOff>
      <xdr:row>4</xdr:row>
      <xdr:rowOff>44823</xdr:rowOff>
    </xdr:to>
    <xdr:sp macro="" textlink="">
      <xdr:nvSpPr>
        <xdr:cNvPr id="4" name="正方形/長方形 3">
          <a:extLst>
            <a:ext uri="{FF2B5EF4-FFF2-40B4-BE49-F238E27FC236}">
              <a16:creationId xmlns:a16="http://schemas.microsoft.com/office/drawing/2014/main" id="{6C2C72F2-04B3-4E82-B2A8-E870C02B3A9A}"/>
            </a:ext>
          </a:extLst>
        </xdr:cNvPr>
        <xdr:cNvSpPr/>
      </xdr:nvSpPr>
      <xdr:spPr>
        <a:xfrm>
          <a:off x="11878683" y="703730"/>
          <a:ext cx="3984364" cy="24025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649941</xdr:colOff>
      <xdr:row>1</xdr:row>
      <xdr:rowOff>268941</xdr:rowOff>
    </xdr:from>
    <xdr:to>
      <xdr:col>26</xdr:col>
      <xdr:colOff>593911</xdr:colOff>
      <xdr:row>3</xdr:row>
      <xdr:rowOff>11206</xdr:rowOff>
    </xdr:to>
    <xdr:sp macro="" textlink="">
      <xdr:nvSpPr>
        <xdr:cNvPr id="5" name="テキスト ボックス 4">
          <a:extLst>
            <a:ext uri="{FF2B5EF4-FFF2-40B4-BE49-F238E27FC236}">
              <a16:creationId xmlns:a16="http://schemas.microsoft.com/office/drawing/2014/main" id="{8AAE7477-9CC8-4191-98BD-32FBE27760B9}"/>
            </a:ext>
          </a:extLst>
        </xdr:cNvPr>
        <xdr:cNvSpPr txBox="1"/>
      </xdr:nvSpPr>
      <xdr:spPr>
        <a:xfrm>
          <a:off x="11881821" y="383241"/>
          <a:ext cx="591670" cy="275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26</xdr:col>
      <xdr:colOff>44823</xdr:colOff>
      <xdr:row>13</xdr:row>
      <xdr:rowOff>123265</xdr:rowOff>
    </xdr:from>
    <xdr:to>
      <xdr:col>33</xdr:col>
      <xdr:colOff>11206</xdr:colOff>
      <xdr:row>18</xdr:row>
      <xdr:rowOff>78442</xdr:rowOff>
    </xdr:to>
    <xdr:sp macro="" textlink="">
      <xdr:nvSpPr>
        <xdr:cNvPr id="6" name="正方形/長方形 5">
          <a:extLst>
            <a:ext uri="{FF2B5EF4-FFF2-40B4-BE49-F238E27FC236}">
              <a16:creationId xmlns:a16="http://schemas.microsoft.com/office/drawing/2014/main" id="{BFAE6804-68E4-4953-B56F-6752CA75BD99}"/>
            </a:ext>
          </a:extLst>
        </xdr:cNvPr>
        <xdr:cNvSpPr/>
      </xdr:nvSpPr>
      <xdr:spPr>
        <a:xfrm>
          <a:off x="11924403" y="3095065"/>
          <a:ext cx="4286923" cy="10219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144453</xdr:colOff>
      <xdr:row>4</xdr:row>
      <xdr:rowOff>76200</xdr:rowOff>
    </xdr:from>
    <xdr:to>
      <xdr:col>11</xdr:col>
      <xdr:colOff>436572</xdr:colOff>
      <xdr:row>15</xdr:row>
      <xdr:rowOff>152400</xdr:rowOff>
    </xdr:to>
    <xdr:pic>
      <xdr:nvPicPr>
        <xdr:cNvPr id="7" name="図 6">
          <a:extLst>
            <a:ext uri="{FF2B5EF4-FFF2-40B4-BE49-F238E27FC236}">
              <a16:creationId xmlns:a16="http://schemas.microsoft.com/office/drawing/2014/main" id="{EC6B8309-87A7-4EC8-9736-3888E5E7F038}"/>
            </a:ext>
          </a:extLst>
        </xdr:cNvPr>
        <xdr:cNvPicPr>
          <a:picLocks noChangeAspect="1"/>
        </xdr:cNvPicPr>
      </xdr:nvPicPr>
      <xdr:blipFill>
        <a:blip xmlns:r="http://schemas.openxmlformats.org/officeDocument/2006/relationships" r:embed="rId2"/>
        <a:srcRect/>
        <a:stretch/>
      </xdr:blipFill>
      <xdr:spPr>
        <a:xfrm>
          <a:off x="2095173" y="975360"/>
          <a:ext cx="3446799" cy="2575560"/>
        </a:xfrm>
        <a:prstGeom prst="rect">
          <a:avLst/>
        </a:prstGeom>
      </xdr:spPr>
    </xdr:pic>
    <xdr:clientData/>
  </xdr:twoCellAnchor>
  <xdr:twoCellAnchor>
    <xdr:from>
      <xdr:col>16</xdr:col>
      <xdr:colOff>144453</xdr:colOff>
      <xdr:row>4</xdr:row>
      <xdr:rowOff>76200</xdr:rowOff>
    </xdr:from>
    <xdr:to>
      <xdr:col>22</xdr:col>
      <xdr:colOff>436572</xdr:colOff>
      <xdr:row>15</xdr:row>
      <xdr:rowOff>152400</xdr:rowOff>
    </xdr:to>
    <xdr:pic>
      <xdr:nvPicPr>
        <xdr:cNvPr id="8" name="図 7">
          <a:extLst>
            <a:ext uri="{FF2B5EF4-FFF2-40B4-BE49-F238E27FC236}">
              <a16:creationId xmlns:a16="http://schemas.microsoft.com/office/drawing/2014/main" id="{4307E8A6-E6E5-4FF5-A7D5-B4E7BEE43D6F}"/>
            </a:ext>
          </a:extLst>
        </xdr:cNvPr>
        <xdr:cNvPicPr>
          <a:picLocks noChangeAspect="1"/>
        </xdr:cNvPicPr>
      </xdr:nvPicPr>
      <xdr:blipFill>
        <a:blip xmlns:r="http://schemas.openxmlformats.org/officeDocument/2006/relationships" r:embed="rId2"/>
        <a:srcRect/>
        <a:stretch/>
      </xdr:blipFill>
      <xdr:spPr>
        <a:xfrm>
          <a:off x="7627293" y="975360"/>
          <a:ext cx="3446799" cy="2575560"/>
        </a:xfrm>
        <a:prstGeom prst="rect">
          <a:avLst/>
        </a:prstGeom>
      </xdr:spPr>
    </xdr:pic>
    <xdr:clientData/>
  </xdr:twoCellAnchor>
  <xdr:twoCellAnchor>
    <xdr:from>
      <xdr:col>5</xdr:col>
      <xdr:colOff>208123</xdr:colOff>
      <xdr:row>21</xdr:row>
      <xdr:rowOff>76200</xdr:rowOff>
    </xdr:from>
    <xdr:to>
      <xdr:col>11</xdr:col>
      <xdr:colOff>372903</xdr:colOff>
      <xdr:row>32</xdr:row>
      <xdr:rowOff>152400</xdr:rowOff>
    </xdr:to>
    <xdr:pic>
      <xdr:nvPicPr>
        <xdr:cNvPr id="9" name="図 8">
          <a:extLst>
            <a:ext uri="{FF2B5EF4-FFF2-40B4-BE49-F238E27FC236}">
              <a16:creationId xmlns:a16="http://schemas.microsoft.com/office/drawing/2014/main" id="{67CBCB3F-F2AE-4ACD-89DB-CF7DF782B810}"/>
            </a:ext>
          </a:extLst>
        </xdr:cNvPr>
        <xdr:cNvPicPr>
          <a:picLocks noChangeAspect="1"/>
        </xdr:cNvPicPr>
      </xdr:nvPicPr>
      <xdr:blipFill>
        <a:blip xmlns:r="http://schemas.openxmlformats.org/officeDocument/2006/relationships" r:embed="rId3"/>
        <a:srcRect/>
        <a:stretch/>
      </xdr:blipFill>
      <xdr:spPr>
        <a:xfrm>
          <a:off x="2158843" y="4754880"/>
          <a:ext cx="3319460" cy="2575560"/>
        </a:xfrm>
        <a:prstGeom prst="rect">
          <a:avLst/>
        </a:prstGeom>
      </xdr:spPr>
    </xdr:pic>
    <xdr:clientData/>
  </xdr:twoCellAnchor>
  <xdr:twoCellAnchor>
    <xdr:from>
      <xdr:col>16</xdr:col>
      <xdr:colOff>131493</xdr:colOff>
      <xdr:row>21</xdr:row>
      <xdr:rowOff>76200</xdr:rowOff>
    </xdr:from>
    <xdr:to>
      <xdr:col>22</xdr:col>
      <xdr:colOff>449533</xdr:colOff>
      <xdr:row>32</xdr:row>
      <xdr:rowOff>152400</xdr:rowOff>
    </xdr:to>
    <xdr:pic>
      <xdr:nvPicPr>
        <xdr:cNvPr id="10" name="図 9">
          <a:extLst>
            <a:ext uri="{FF2B5EF4-FFF2-40B4-BE49-F238E27FC236}">
              <a16:creationId xmlns:a16="http://schemas.microsoft.com/office/drawing/2014/main" id="{25AF6060-F691-4BB8-B296-B66F9A80AF08}"/>
            </a:ext>
          </a:extLst>
        </xdr:cNvPr>
        <xdr:cNvPicPr>
          <a:picLocks noChangeAspect="1"/>
        </xdr:cNvPicPr>
      </xdr:nvPicPr>
      <xdr:blipFill>
        <a:blip xmlns:r="http://schemas.openxmlformats.org/officeDocument/2006/relationships" r:embed="rId4"/>
        <a:stretch>
          <a:fillRect/>
        </a:stretch>
      </xdr:blipFill>
      <xdr:spPr>
        <a:xfrm>
          <a:off x="7614333" y="4754880"/>
          <a:ext cx="3472720" cy="2575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C12E801-4B65-4541-8E81-A357B2C1884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ED2C4F4-EE5B-4253-9989-8BC2F476A60B}"/>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934200EE-65AE-4B06-BA30-077DF31FF21C}"/>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206338</xdr:rowOff>
    </xdr:from>
    <xdr:to>
      <xdr:col>11</xdr:col>
      <xdr:colOff>448417</xdr:colOff>
      <xdr:row>32</xdr:row>
      <xdr:rowOff>22262</xdr:rowOff>
    </xdr:to>
    <xdr:pic>
      <xdr:nvPicPr>
        <xdr:cNvPr id="5" name="図 4">
          <a:extLst>
            <a:ext uri="{FF2B5EF4-FFF2-40B4-BE49-F238E27FC236}">
              <a16:creationId xmlns:a16="http://schemas.microsoft.com/office/drawing/2014/main" id="{4FB46E02-F2D5-457D-B2A1-7A84D3DB08A6}"/>
            </a:ext>
          </a:extLst>
        </xdr:cNvPr>
        <xdr:cNvPicPr>
          <a:picLocks noChangeAspect="1"/>
        </xdr:cNvPicPr>
      </xdr:nvPicPr>
      <xdr:blipFill>
        <a:blip xmlns:r="http://schemas.openxmlformats.org/officeDocument/2006/relationships" r:embed="rId3"/>
        <a:srcRect/>
        <a:stretch/>
      </xdr:blipFill>
      <xdr:spPr>
        <a:xfrm>
          <a:off x="2083327" y="4885018"/>
          <a:ext cx="3470490" cy="23152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E9627A7-3F69-4E88-9D70-05476B64667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769539B-675B-4DD5-897F-88F790044D9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8F5BD08-35FD-40B8-8BB8-C1070A4A88C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73BBBEB-BE06-4886-B84C-BEE839A4EDD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CFFE42C-F8D0-43F5-A034-A28919196BAB}"/>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ABBD35A-FE6B-4C31-81C0-374948F6083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76203</xdr:rowOff>
    </xdr:from>
    <xdr:to>
      <xdr:col>11</xdr:col>
      <xdr:colOff>448417</xdr:colOff>
      <xdr:row>15</xdr:row>
      <xdr:rowOff>152403</xdr:rowOff>
    </xdr:to>
    <xdr:pic>
      <xdr:nvPicPr>
        <xdr:cNvPr id="3" name="図 2">
          <a:extLst>
            <a:ext uri="{FF2B5EF4-FFF2-40B4-BE49-F238E27FC236}">
              <a16:creationId xmlns:a16="http://schemas.microsoft.com/office/drawing/2014/main" id="{0D5C18F0-F0C5-43DD-BADA-D52A3AFFD3B0}"/>
            </a:ext>
          </a:extLst>
        </xdr:cNvPr>
        <xdr:cNvPicPr>
          <a:picLocks noChangeAspect="1"/>
        </xdr:cNvPicPr>
      </xdr:nvPicPr>
      <xdr:blipFill>
        <a:blip xmlns:r="http://schemas.openxmlformats.org/officeDocument/2006/relationships" r:embed="rId1"/>
        <a:stretch>
          <a:fillRect/>
        </a:stretch>
      </xdr:blipFill>
      <xdr:spPr>
        <a:xfrm>
          <a:off x="2083327" y="975363"/>
          <a:ext cx="3470490" cy="2575560"/>
        </a:xfrm>
        <a:prstGeom prst="rect">
          <a:avLst/>
        </a:prstGeom>
      </xdr:spPr>
    </xdr:pic>
    <xdr:clientData/>
  </xdr:twoCellAnchor>
  <xdr:twoCellAnchor>
    <xdr:from>
      <xdr:col>16</xdr:col>
      <xdr:colOff>132607</xdr:colOff>
      <xdr:row>4</xdr:row>
      <xdr:rowOff>76203</xdr:rowOff>
    </xdr:from>
    <xdr:to>
      <xdr:col>22</xdr:col>
      <xdr:colOff>448417</xdr:colOff>
      <xdr:row>15</xdr:row>
      <xdr:rowOff>152403</xdr:rowOff>
    </xdr:to>
    <xdr:pic>
      <xdr:nvPicPr>
        <xdr:cNvPr id="4" name="図 3">
          <a:extLst>
            <a:ext uri="{FF2B5EF4-FFF2-40B4-BE49-F238E27FC236}">
              <a16:creationId xmlns:a16="http://schemas.microsoft.com/office/drawing/2014/main" id="{24BEE675-69F4-417A-B411-C03CFF520AF5}"/>
            </a:ext>
          </a:extLst>
        </xdr:cNvPr>
        <xdr:cNvPicPr>
          <a:picLocks noChangeAspect="1"/>
        </xdr:cNvPicPr>
      </xdr:nvPicPr>
      <xdr:blipFill>
        <a:blip xmlns:r="http://schemas.openxmlformats.org/officeDocument/2006/relationships" r:embed="rId2"/>
        <a:stretch>
          <a:fillRect/>
        </a:stretch>
      </xdr:blipFill>
      <xdr:spPr>
        <a:xfrm>
          <a:off x="7615447" y="975363"/>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C6ED50B9-8DAE-4F15-8AA3-4946EF0152C5}"/>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66BB262-99A3-4BB5-9602-C2525A7D939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6D194D1-7C4E-41A7-ADD3-7CCA6B22DF1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1CF6A959-8EE6-4D83-BCEF-C7DF375EF118}"/>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76197</xdr:rowOff>
    </xdr:from>
    <xdr:to>
      <xdr:col>11</xdr:col>
      <xdr:colOff>448417</xdr:colOff>
      <xdr:row>32</xdr:row>
      <xdr:rowOff>152397</xdr:rowOff>
    </xdr:to>
    <xdr:pic>
      <xdr:nvPicPr>
        <xdr:cNvPr id="5" name="図 4">
          <a:extLst>
            <a:ext uri="{FF2B5EF4-FFF2-40B4-BE49-F238E27FC236}">
              <a16:creationId xmlns:a16="http://schemas.microsoft.com/office/drawing/2014/main" id="{573E9580-1348-4292-A8D3-64FFECC5270C}"/>
            </a:ext>
          </a:extLst>
        </xdr:cNvPr>
        <xdr:cNvPicPr>
          <a:picLocks noChangeAspect="1"/>
        </xdr:cNvPicPr>
      </xdr:nvPicPr>
      <xdr:blipFill>
        <a:blip xmlns:r="http://schemas.openxmlformats.org/officeDocument/2006/relationships" r:embed="rId3"/>
        <a:stretch>
          <a:fillRect/>
        </a:stretch>
      </xdr:blipFill>
      <xdr:spPr>
        <a:xfrm>
          <a:off x="2083327" y="4754877"/>
          <a:ext cx="3470490" cy="25755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B983441-E4E7-464A-B088-56AC01721C3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A4120FA-2CD9-4F61-8B5D-77692D5BB7F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15FF7665-E652-4DE5-83D2-3511595EA5B8}"/>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41C4F8A2-445E-4459-BB4F-DD2AD077D91F}"/>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349E82A-6A0D-4504-8A37-3115CF145FF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FC58669-9164-43E2-957A-2D30C205E82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076497C-28B0-4915-B65C-88477F26C64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89783</xdr:colOff>
      <xdr:row>4</xdr:row>
      <xdr:rowOff>177800</xdr:rowOff>
    </xdr:from>
    <xdr:to>
      <xdr:col>11</xdr:col>
      <xdr:colOff>448417</xdr:colOff>
      <xdr:row>15</xdr:row>
      <xdr:rowOff>22262</xdr:rowOff>
    </xdr:to>
    <xdr:pic>
      <xdr:nvPicPr>
        <xdr:cNvPr id="3" name="図 2">
          <a:extLst>
            <a:ext uri="{FF2B5EF4-FFF2-40B4-BE49-F238E27FC236}">
              <a16:creationId xmlns:a16="http://schemas.microsoft.com/office/drawing/2014/main" id="{70A15E02-E1A2-46DF-8D4C-23FB502D60BE}"/>
            </a:ext>
          </a:extLst>
        </xdr:cNvPr>
        <xdr:cNvPicPr>
          <a:picLocks noChangeAspect="1"/>
        </xdr:cNvPicPr>
      </xdr:nvPicPr>
      <xdr:blipFill>
        <a:blip xmlns:r="http://schemas.openxmlformats.org/officeDocument/2006/relationships" r:embed="rId1"/>
        <a:srcRect/>
        <a:stretch/>
      </xdr:blipFill>
      <xdr:spPr>
        <a:xfrm>
          <a:off x="2040503" y="1076960"/>
          <a:ext cx="3513314" cy="234382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915EC44-48EF-4459-92CB-1AF42ED5E90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76206</xdr:rowOff>
    </xdr:from>
    <xdr:to>
      <xdr:col>11</xdr:col>
      <xdr:colOff>448417</xdr:colOff>
      <xdr:row>15</xdr:row>
      <xdr:rowOff>152406</xdr:rowOff>
    </xdr:to>
    <xdr:pic>
      <xdr:nvPicPr>
        <xdr:cNvPr id="3" name="図 2">
          <a:extLst>
            <a:ext uri="{FF2B5EF4-FFF2-40B4-BE49-F238E27FC236}">
              <a16:creationId xmlns:a16="http://schemas.microsoft.com/office/drawing/2014/main" id="{A7DD5006-E3D3-45BE-868B-4744F988CE13}"/>
            </a:ext>
          </a:extLst>
        </xdr:cNvPr>
        <xdr:cNvPicPr>
          <a:picLocks noChangeAspect="1"/>
        </xdr:cNvPicPr>
      </xdr:nvPicPr>
      <xdr:blipFill>
        <a:blip xmlns:r="http://schemas.openxmlformats.org/officeDocument/2006/relationships" r:embed="rId1"/>
        <a:stretch>
          <a:fillRect/>
        </a:stretch>
      </xdr:blipFill>
      <xdr:spPr>
        <a:xfrm>
          <a:off x="2083327" y="975366"/>
          <a:ext cx="3470490" cy="2575560"/>
        </a:xfrm>
        <a:prstGeom prst="rect">
          <a:avLst/>
        </a:prstGeom>
      </xdr:spPr>
    </xdr:pic>
    <xdr:clientData/>
  </xdr:twoCellAnchor>
  <xdr:twoCellAnchor>
    <xdr:from>
      <xdr:col>16</xdr:col>
      <xdr:colOff>132607</xdr:colOff>
      <xdr:row>4</xdr:row>
      <xdr:rowOff>76206</xdr:rowOff>
    </xdr:from>
    <xdr:to>
      <xdr:col>22</xdr:col>
      <xdr:colOff>448417</xdr:colOff>
      <xdr:row>15</xdr:row>
      <xdr:rowOff>152406</xdr:rowOff>
    </xdr:to>
    <xdr:pic>
      <xdr:nvPicPr>
        <xdr:cNvPr id="4" name="図 3">
          <a:extLst>
            <a:ext uri="{FF2B5EF4-FFF2-40B4-BE49-F238E27FC236}">
              <a16:creationId xmlns:a16="http://schemas.microsoft.com/office/drawing/2014/main" id="{EA4B5592-7B03-4AC3-911F-D29A168624B3}"/>
            </a:ext>
          </a:extLst>
        </xdr:cNvPr>
        <xdr:cNvPicPr>
          <a:picLocks noChangeAspect="1"/>
        </xdr:cNvPicPr>
      </xdr:nvPicPr>
      <xdr:blipFill>
        <a:blip xmlns:r="http://schemas.openxmlformats.org/officeDocument/2006/relationships" r:embed="rId2"/>
        <a:stretch>
          <a:fillRect/>
        </a:stretch>
      </xdr:blipFill>
      <xdr:spPr>
        <a:xfrm>
          <a:off x="7615447" y="975366"/>
          <a:ext cx="3470490" cy="25755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11D9096-361A-470B-9523-C1C16E69E21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FEB0EFD-F8C8-460D-9A41-BBA11678175F}"/>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9500B72-FE5C-4032-A510-BD29ACC7106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2D7CFDD-6CB9-45F7-90FC-30ECBE1703B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23B6CB0-F5EA-466B-891A-FEB8BF65932D}"/>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1841AE5-756D-4F08-B057-BEDA8FA8F15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90574B3-7235-4F57-973D-5BA6D3931AD5}"/>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B373D4A-AF2C-4E0B-9C17-93A92CFC3EF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AC3A7D6-A7BA-440F-A388-35C5C057D4C4}"/>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60C34040-2F7C-4E57-B69F-DAB6306FC5DB}"/>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33ADCE0-BA31-456B-B3F7-F15C2C24E3F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74FED18-06B3-4336-B8DF-EA5B16EEBDF2}"/>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B0BCA1C-709B-4121-B125-C85A570B874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A54A3F5-E0C6-42A5-843D-B06D6DAF5C36}"/>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A6A646B-8A5A-44CB-B196-1C5A338D0834}"/>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EC7D612B-7C53-4784-8730-127135BF7B26}"/>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6048AC9-2D23-4D40-8857-F3C971D430A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42ADAC5-DD89-4491-9FD4-2594B8FB654B}"/>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F7A0950-56C0-4E72-BA4F-19472877B651}"/>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BF190D7F-41F5-4C60-BF33-F92576636679}"/>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0A0009A-C5C4-438C-BD7F-E21465A3892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91CA652-2BAE-40F7-9618-9862D651C25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0BAA140-9F2E-4476-881D-B10D7C67148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D34C852-A69E-481D-B156-2A126C64525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09CB199-B9F4-4B44-8B6E-BFF9649D063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76212</xdr:rowOff>
    </xdr:from>
    <xdr:to>
      <xdr:col>11</xdr:col>
      <xdr:colOff>448417</xdr:colOff>
      <xdr:row>15</xdr:row>
      <xdr:rowOff>152412</xdr:rowOff>
    </xdr:to>
    <xdr:pic>
      <xdr:nvPicPr>
        <xdr:cNvPr id="3" name="図 2">
          <a:extLst>
            <a:ext uri="{FF2B5EF4-FFF2-40B4-BE49-F238E27FC236}">
              <a16:creationId xmlns:a16="http://schemas.microsoft.com/office/drawing/2014/main" id="{7CA57E1A-E55E-493B-BF09-8588EFFD4C09}"/>
            </a:ext>
          </a:extLst>
        </xdr:cNvPr>
        <xdr:cNvPicPr>
          <a:picLocks noChangeAspect="1"/>
        </xdr:cNvPicPr>
      </xdr:nvPicPr>
      <xdr:blipFill>
        <a:blip xmlns:r="http://schemas.openxmlformats.org/officeDocument/2006/relationships" r:embed="rId1"/>
        <a:stretch>
          <a:fillRect/>
        </a:stretch>
      </xdr:blipFill>
      <xdr:spPr>
        <a:xfrm>
          <a:off x="2083327" y="975372"/>
          <a:ext cx="3470490" cy="2575560"/>
        </a:xfrm>
        <a:prstGeom prst="rect">
          <a:avLst/>
        </a:prstGeom>
      </xdr:spPr>
    </xdr:pic>
    <xdr:clientData/>
  </xdr:twoCellAnchor>
  <xdr:twoCellAnchor>
    <xdr:from>
      <xdr:col>16</xdr:col>
      <xdr:colOff>132607</xdr:colOff>
      <xdr:row>4</xdr:row>
      <xdr:rowOff>76212</xdr:rowOff>
    </xdr:from>
    <xdr:to>
      <xdr:col>22</xdr:col>
      <xdr:colOff>448417</xdr:colOff>
      <xdr:row>15</xdr:row>
      <xdr:rowOff>152412</xdr:rowOff>
    </xdr:to>
    <xdr:pic>
      <xdr:nvPicPr>
        <xdr:cNvPr id="4" name="図 3">
          <a:extLst>
            <a:ext uri="{FF2B5EF4-FFF2-40B4-BE49-F238E27FC236}">
              <a16:creationId xmlns:a16="http://schemas.microsoft.com/office/drawing/2014/main" id="{115E92B6-A5FE-44BB-A21E-347352D4E918}"/>
            </a:ext>
          </a:extLst>
        </xdr:cNvPr>
        <xdr:cNvPicPr>
          <a:picLocks noChangeAspect="1"/>
        </xdr:cNvPicPr>
      </xdr:nvPicPr>
      <xdr:blipFill>
        <a:blip xmlns:r="http://schemas.openxmlformats.org/officeDocument/2006/relationships" r:embed="rId2"/>
        <a:stretch>
          <a:fillRect/>
        </a:stretch>
      </xdr:blipFill>
      <xdr:spPr>
        <a:xfrm>
          <a:off x="7615447" y="975372"/>
          <a:ext cx="3470490" cy="25755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29A6DE7-4B7B-4D10-8D07-D32E6547859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2874918-58B8-480B-B8FE-7493E810D30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C06F966-D9D7-4BFF-AF59-7654D5821C9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4562CE6-9B34-408F-BB67-FC2C68ED3D1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AD742649-8878-4337-A06F-EFF5295B1D07}"/>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A0F18B8C-B8A3-42E1-A74E-A9FB3DE5064C}"/>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5C37359-478D-4FEE-8982-683D89AEFEC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925FE39-364A-4965-9466-B43C612FB01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90243F1-10B3-4639-A394-2DBA6414081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4B1C5C9-5A78-4013-8D12-024B2131C2AE}"/>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84D2F99-16BB-4A4A-A998-78538F93D9B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591B295-C5A6-4F53-86F5-19468B260969}"/>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C69DFBF-8AC1-4E69-96F2-229CF1202A3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F0ABC7A-5455-4C31-B607-F5BF6E2FB1DE}"/>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F4B4AA3-453C-46D8-85C0-37B43EF4275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82D21AB-4CAC-4E2E-9882-85C69C145EC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A3475049-97B9-492E-8919-79F547E1D0E7}"/>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63336CE7-CADB-4F1F-8EC8-AFC4EC05CF64}"/>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F1763CA-6D74-4903-9926-8FAD9EB7E22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A43A749-70F0-4DEA-BB84-7BBEC49D7A69}"/>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6BEF99F4-3532-4407-A22C-E4D5076D1314}"/>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93A1AF4B-0F81-49D9-B6B1-696A09687BA3}"/>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15BF2A2-8132-4480-8E3B-EDF4810BD22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A9DD81A-55E3-4AE6-B629-A93BBC85586D}"/>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A7754B0F-C0D3-4EE0-894C-A91500C7D37B}"/>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FD7D0193-141E-4ED9-BE93-3D1F85BE2120}"/>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8DAD756F-F71F-49A4-BF7D-CDEDD2BEDB47}"/>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9D55ED2-634A-42AB-8578-AACD5893AB3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A268EE6-AA60-4A05-BE45-D26171A2830E}"/>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31B33E0-F7DE-4C24-A76B-C5604E6BD387}"/>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EEEFE7A-EFDA-4876-83A9-CE45357393B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29F4BC7-CA3A-4AC9-B92F-F1ACE4E8D4C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1095B262-0A6A-4082-AD71-F0BE59F63D8A}"/>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18265F9C-A21E-4BC9-A58A-DAB5948EBEDA}"/>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8CFAFB0A-E841-4DE5-9B48-589CF2151DA9}"/>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AD2C8B7-20AE-4090-9833-54191541320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3B159984-4E55-4050-84AF-C6B200AA986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A140FFFE-E154-4F6A-95F9-0994673E72E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96A57ECA-2DD3-4413-9135-14D5EDA1F99B}"/>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FD614279-77A8-49FC-9791-620F92EE9D4F}"/>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78EA236-451E-45AD-A94E-66F2CEF9783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3117DAB-46A4-43B2-9262-86642DFB6604}"/>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DCE8C43-9A0F-4643-AABF-92A59A27F10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66E9F8B8-2897-4F6D-ABFC-5953D36BFE84}"/>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D14A589A-AAED-4E08-AEC0-79B077C30CA2}"/>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C844FC4-8B17-4834-8669-C70D5264ADE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26BF18F-1711-43D2-9C1C-F9CFC9C7913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C315D1D-F9C8-4A70-BD4F-1270055A25C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F05DC74-4767-4328-9062-72C656152F4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0B224E9-D539-4781-97E3-CB9612E8414F}"/>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FC01036A-0DA1-4BC2-A376-A68959C87244}"/>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2C8C96C8-3DDB-47B8-9775-D45D2DA71AD8}"/>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FF4B483-9F5E-458C-88EE-4271C33476A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27FEF9B-A9BD-42C3-BB5B-067CB0174C75}"/>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F2BA33B7-58A2-4B88-A2F1-27C805F3F75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F15E0FAC-B2B7-4CD5-8B72-FAE9699760B8}"/>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C387B660-6D29-48A4-A9FA-80CF99C05639}"/>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4996A45-A4A3-4D88-900B-DCC6DBB3BA0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76175</xdr:rowOff>
    </xdr:from>
    <xdr:to>
      <xdr:col>11</xdr:col>
      <xdr:colOff>448417</xdr:colOff>
      <xdr:row>15</xdr:row>
      <xdr:rowOff>152375</xdr:rowOff>
    </xdr:to>
    <xdr:pic>
      <xdr:nvPicPr>
        <xdr:cNvPr id="3" name="図 2">
          <a:extLst>
            <a:ext uri="{FF2B5EF4-FFF2-40B4-BE49-F238E27FC236}">
              <a16:creationId xmlns:a16="http://schemas.microsoft.com/office/drawing/2014/main" id="{9E4D3CD7-1544-46E9-B0DB-7867194CCFBF}"/>
            </a:ext>
          </a:extLst>
        </xdr:cNvPr>
        <xdr:cNvPicPr>
          <a:picLocks noChangeAspect="1"/>
        </xdr:cNvPicPr>
      </xdr:nvPicPr>
      <xdr:blipFill>
        <a:blip xmlns:r="http://schemas.openxmlformats.org/officeDocument/2006/relationships" r:embed="rId1"/>
        <a:stretch>
          <a:fillRect/>
        </a:stretch>
      </xdr:blipFill>
      <xdr:spPr>
        <a:xfrm>
          <a:off x="2083327" y="975335"/>
          <a:ext cx="3470490" cy="257556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69F4835-5DD2-4201-9212-DEA970485B9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9A6B310-D1FC-468E-B354-3FE10B8BD8FD}"/>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C1CF88BF-CDA8-4DA3-858C-582260A3B32C}"/>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259B168-DB41-4D14-8E1F-C7554432F8A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D6461E6-6A2A-4DD8-AE4A-048D65D8E629}"/>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2931C09B-E860-4962-A46C-3119D6135F0A}"/>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96176</xdr:colOff>
      <xdr:row>21</xdr:row>
      <xdr:rowOff>204930</xdr:rowOff>
    </xdr:from>
    <xdr:to>
      <xdr:col>11</xdr:col>
      <xdr:colOff>488693</xdr:colOff>
      <xdr:row>32</xdr:row>
      <xdr:rowOff>63500</xdr:rowOff>
    </xdr:to>
    <xdr:pic>
      <xdr:nvPicPr>
        <xdr:cNvPr id="5" name="図 4">
          <a:extLst>
            <a:ext uri="{FF2B5EF4-FFF2-40B4-BE49-F238E27FC236}">
              <a16:creationId xmlns:a16="http://schemas.microsoft.com/office/drawing/2014/main" id="{02A55206-2B88-45E0-842A-646B8D5F7954}"/>
            </a:ext>
          </a:extLst>
        </xdr:cNvPr>
        <xdr:cNvPicPr>
          <a:picLocks noChangeAspect="1"/>
        </xdr:cNvPicPr>
      </xdr:nvPicPr>
      <xdr:blipFill>
        <a:blip xmlns:r="http://schemas.openxmlformats.org/officeDocument/2006/relationships" r:embed="rId3"/>
        <a:srcRect/>
        <a:stretch/>
      </xdr:blipFill>
      <xdr:spPr>
        <a:xfrm>
          <a:off x="2046896" y="4883610"/>
          <a:ext cx="3547197" cy="235793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072AFF6-437A-4604-B2AA-896AD1F1EEA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76175</xdr:rowOff>
    </xdr:from>
    <xdr:to>
      <xdr:col>11</xdr:col>
      <xdr:colOff>448417</xdr:colOff>
      <xdr:row>15</xdr:row>
      <xdr:rowOff>152375</xdr:rowOff>
    </xdr:to>
    <xdr:pic>
      <xdr:nvPicPr>
        <xdr:cNvPr id="3" name="図 2">
          <a:extLst>
            <a:ext uri="{FF2B5EF4-FFF2-40B4-BE49-F238E27FC236}">
              <a16:creationId xmlns:a16="http://schemas.microsoft.com/office/drawing/2014/main" id="{5C50C60B-D004-4AD6-8A07-A51B2064C63E}"/>
            </a:ext>
          </a:extLst>
        </xdr:cNvPr>
        <xdr:cNvPicPr>
          <a:picLocks noChangeAspect="1"/>
        </xdr:cNvPicPr>
      </xdr:nvPicPr>
      <xdr:blipFill>
        <a:blip xmlns:r="http://schemas.openxmlformats.org/officeDocument/2006/relationships" r:embed="rId1"/>
        <a:stretch>
          <a:fillRect/>
        </a:stretch>
      </xdr:blipFill>
      <xdr:spPr>
        <a:xfrm>
          <a:off x="2083327" y="975335"/>
          <a:ext cx="3470490" cy="2575560"/>
        </a:xfrm>
        <a:prstGeom prst="rect">
          <a:avLst/>
        </a:prstGeom>
      </xdr:spPr>
    </xdr:pic>
    <xdr:clientData/>
  </xdr:twoCellAnchor>
  <xdr:twoCellAnchor>
    <xdr:from>
      <xdr:col>5</xdr:col>
      <xdr:colOff>143814</xdr:colOff>
      <xdr:row>21</xdr:row>
      <xdr:rowOff>64969</xdr:rowOff>
    </xdr:from>
    <xdr:to>
      <xdr:col>11</xdr:col>
      <xdr:colOff>459624</xdr:colOff>
      <xdr:row>32</xdr:row>
      <xdr:rowOff>141169</xdr:rowOff>
    </xdr:to>
    <xdr:pic>
      <xdr:nvPicPr>
        <xdr:cNvPr id="4" name="図 3">
          <a:extLst>
            <a:ext uri="{FF2B5EF4-FFF2-40B4-BE49-F238E27FC236}">
              <a16:creationId xmlns:a16="http://schemas.microsoft.com/office/drawing/2014/main" id="{8C61CB03-76EA-434A-8FDA-CA76B7CB4195}"/>
            </a:ext>
          </a:extLst>
        </xdr:cNvPr>
        <xdr:cNvPicPr>
          <a:picLocks noChangeAspect="1"/>
        </xdr:cNvPicPr>
      </xdr:nvPicPr>
      <xdr:blipFill>
        <a:blip xmlns:r="http://schemas.openxmlformats.org/officeDocument/2006/relationships" r:embed="rId2"/>
        <a:stretch>
          <a:fillRect/>
        </a:stretch>
      </xdr:blipFill>
      <xdr:spPr>
        <a:xfrm>
          <a:off x="2094534" y="4743649"/>
          <a:ext cx="3470490" cy="2575560"/>
        </a:xfrm>
        <a:prstGeom prst="rect">
          <a:avLst/>
        </a:prstGeom>
      </xdr:spPr>
    </xdr:pic>
    <xdr:clientData/>
  </xdr:twoCellAnchor>
  <xdr:twoCellAnchor>
    <xdr:from>
      <xdr:col>16</xdr:col>
      <xdr:colOff>132606</xdr:colOff>
      <xdr:row>21</xdr:row>
      <xdr:rowOff>76175</xdr:rowOff>
    </xdr:from>
    <xdr:to>
      <xdr:col>22</xdr:col>
      <xdr:colOff>448416</xdr:colOff>
      <xdr:row>32</xdr:row>
      <xdr:rowOff>152375</xdr:rowOff>
    </xdr:to>
    <xdr:pic>
      <xdr:nvPicPr>
        <xdr:cNvPr id="5" name="図 4">
          <a:extLst>
            <a:ext uri="{FF2B5EF4-FFF2-40B4-BE49-F238E27FC236}">
              <a16:creationId xmlns:a16="http://schemas.microsoft.com/office/drawing/2014/main" id="{B9B9D86A-E6C1-4AAD-912C-BF8132723F86}"/>
            </a:ext>
          </a:extLst>
        </xdr:cNvPr>
        <xdr:cNvPicPr>
          <a:picLocks noChangeAspect="1"/>
        </xdr:cNvPicPr>
      </xdr:nvPicPr>
      <xdr:blipFill>
        <a:blip xmlns:r="http://schemas.openxmlformats.org/officeDocument/2006/relationships" r:embed="rId3"/>
        <a:stretch>
          <a:fillRect/>
        </a:stretch>
      </xdr:blipFill>
      <xdr:spPr>
        <a:xfrm>
          <a:off x="7615446" y="4754855"/>
          <a:ext cx="3470490" cy="2575560"/>
        </a:xfrm>
        <a:prstGeom prst="rect">
          <a:avLst/>
        </a:prstGeom>
      </xdr:spPr>
    </xdr:pic>
    <xdr:clientData/>
  </xdr:twoCellAnchor>
  <xdr:twoCellAnchor>
    <xdr:from>
      <xdr:col>16</xdr:col>
      <xdr:colOff>132607</xdr:colOff>
      <xdr:row>4</xdr:row>
      <xdr:rowOff>53763</xdr:rowOff>
    </xdr:from>
    <xdr:to>
      <xdr:col>22</xdr:col>
      <xdr:colOff>448417</xdr:colOff>
      <xdr:row>15</xdr:row>
      <xdr:rowOff>129963</xdr:rowOff>
    </xdr:to>
    <xdr:pic>
      <xdr:nvPicPr>
        <xdr:cNvPr id="6" name="図 5">
          <a:extLst>
            <a:ext uri="{FF2B5EF4-FFF2-40B4-BE49-F238E27FC236}">
              <a16:creationId xmlns:a16="http://schemas.microsoft.com/office/drawing/2014/main" id="{E3951B37-AD6F-4798-8FBF-5C0F6B882C44}"/>
            </a:ext>
          </a:extLst>
        </xdr:cNvPr>
        <xdr:cNvPicPr>
          <a:picLocks noChangeAspect="1"/>
        </xdr:cNvPicPr>
      </xdr:nvPicPr>
      <xdr:blipFill>
        <a:blip xmlns:r="http://schemas.openxmlformats.org/officeDocument/2006/relationships" r:embed="rId4"/>
        <a:stretch>
          <a:fillRect/>
        </a:stretch>
      </xdr:blipFill>
      <xdr:spPr>
        <a:xfrm>
          <a:off x="7615447" y="952923"/>
          <a:ext cx="3470490" cy="257556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515BC3A-A66B-4011-A296-633A7085948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FC80F4D-A208-404E-82A3-9D59825F1FF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F5A4DEE-6B2C-4142-A4DA-6D0D8E1FD36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98BE5C7-76E4-421F-88FC-DC75A7F413BD}"/>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9FDA24CD-5B15-487B-ADB9-217B55FE00F0}"/>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90C682BF-293F-49DF-AEB1-BFE7DD631611}"/>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C70D295-4F7F-45BC-AAC7-E88423D538C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76225</xdr:rowOff>
    </xdr:from>
    <xdr:to>
      <xdr:col>11</xdr:col>
      <xdr:colOff>448417</xdr:colOff>
      <xdr:row>15</xdr:row>
      <xdr:rowOff>152425</xdr:rowOff>
    </xdr:to>
    <xdr:pic>
      <xdr:nvPicPr>
        <xdr:cNvPr id="3" name="図 2">
          <a:extLst>
            <a:ext uri="{FF2B5EF4-FFF2-40B4-BE49-F238E27FC236}">
              <a16:creationId xmlns:a16="http://schemas.microsoft.com/office/drawing/2014/main" id="{DB5E37B7-25E9-4073-A1CF-04A1EC19237D}"/>
            </a:ext>
          </a:extLst>
        </xdr:cNvPr>
        <xdr:cNvPicPr>
          <a:picLocks noChangeAspect="1"/>
        </xdr:cNvPicPr>
      </xdr:nvPicPr>
      <xdr:blipFill>
        <a:blip xmlns:r="http://schemas.openxmlformats.org/officeDocument/2006/relationships" r:embed="rId1"/>
        <a:stretch>
          <a:fillRect/>
        </a:stretch>
      </xdr:blipFill>
      <xdr:spPr>
        <a:xfrm>
          <a:off x="2083327" y="975385"/>
          <a:ext cx="3470490" cy="2575560"/>
        </a:xfrm>
        <a:prstGeom prst="rect">
          <a:avLst/>
        </a:prstGeom>
      </xdr:spPr>
    </xdr:pic>
    <xdr:clientData/>
  </xdr:twoCellAnchor>
  <xdr:twoCellAnchor>
    <xdr:from>
      <xdr:col>16</xdr:col>
      <xdr:colOff>132607</xdr:colOff>
      <xdr:row>4</xdr:row>
      <xdr:rowOff>76225</xdr:rowOff>
    </xdr:from>
    <xdr:to>
      <xdr:col>22</xdr:col>
      <xdr:colOff>448417</xdr:colOff>
      <xdr:row>15</xdr:row>
      <xdr:rowOff>152425</xdr:rowOff>
    </xdr:to>
    <xdr:pic>
      <xdr:nvPicPr>
        <xdr:cNvPr id="4" name="図 3">
          <a:extLst>
            <a:ext uri="{FF2B5EF4-FFF2-40B4-BE49-F238E27FC236}">
              <a16:creationId xmlns:a16="http://schemas.microsoft.com/office/drawing/2014/main" id="{2172D144-8D5E-482C-9A01-ECFC183E19CD}"/>
            </a:ext>
          </a:extLst>
        </xdr:cNvPr>
        <xdr:cNvPicPr>
          <a:picLocks noChangeAspect="1"/>
        </xdr:cNvPicPr>
      </xdr:nvPicPr>
      <xdr:blipFill>
        <a:blip xmlns:r="http://schemas.openxmlformats.org/officeDocument/2006/relationships" r:embed="rId2"/>
        <a:stretch>
          <a:fillRect/>
        </a:stretch>
      </xdr:blipFill>
      <xdr:spPr>
        <a:xfrm>
          <a:off x="7615447" y="975385"/>
          <a:ext cx="3470490" cy="257556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404063D-D62B-46B5-812E-FFA3A814998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57CB96F-7BAD-4888-9751-3AD8EA790285}"/>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0681CC72-DD75-4279-9658-A7002C96057E}"/>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125552</xdr:colOff>
      <xdr:row>21</xdr:row>
      <xdr:rowOff>69144</xdr:rowOff>
    </xdr:from>
    <xdr:to>
      <xdr:col>11</xdr:col>
      <xdr:colOff>441362</xdr:colOff>
      <xdr:row>32</xdr:row>
      <xdr:rowOff>145344</xdr:rowOff>
    </xdr:to>
    <xdr:pic>
      <xdr:nvPicPr>
        <xdr:cNvPr id="5" name="図 4">
          <a:extLst>
            <a:ext uri="{FF2B5EF4-FFF2-40B4-BE49-F238E27FC236}">
              <a16:creationId xmlns:a16="http://schemas.microsoft.com/office/drawing/2014/main" id="{D75ADCF0-3556-46A1-86C0-2EE432422B55}"/>
            </a:ext>
          </a:extLst>
        </xdr:cNvPr>
        <xdr:cNvPicPr>
          <a:picLocks noChangeAspect="1"/>
        </xdr:cNvPicPr>
      </xdr:nvPicPr>
      <xdr:blipFill>
        <a:blip xmlns:r="http://schemas.openxmlformats.org/officeDocument/2006/relationships" r:embed="rId3"/>
        <a:stretch>
          <a:fillRect/>
        </a:stretch>
      </xdr:blipFill>
      <xdr:spPr>
        <a:xfrm>
          <a:off x="2076272" y="4747824"/>
          <a:ext cx="3470490" cy="257556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F285CC8-0DBA-4C0A-986A-C888D5CFB70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09DD256-2F5B-4C34-8378-20869EBBE476}"/>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2916D928-1DBC-42D3-A84D-9F189CC30E64}"/>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B8556431-A0CF-428B-BE38-9A00D4DF3825}"/>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638EEE8-0391-4DB1-B5A4-768838E42FB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7967CA2-9D59-4355-906A-C395556EE4B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5AFA53B-0405-4BE5-852E-0F4DF9F05E5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220C703-D18F-48AE-85B7-D0D45B5FB315}"/>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0CB0663-36A9-429C-B76F-66B73A46B4A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83C1131-1F3B-44DC-B4C5-9FF6373089FF}"/>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0C90068B-35B9-4372-AC8F-3C89CECC18A9}"/>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3E2A0EA-78D3-40D6-8520-D1E14EA9280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5D8CCA8-325D-4BB0-A7DC-733FA2F7B289}"/>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7ABE3969-9AAB-4D99-8BB4-6FC90FFD318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AF4D548-93DF-4431-82BE-60C17E5C1DA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0DC5A51-30BC-4D48-B4DB-67B8B48BBE3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B1DB72B7-2360-426C-987A-BC659ACE56AC}"/>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7248976-B773-4A5B-961C-9CEB37A1914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2C1F2F6-8794-46B4-8A7D-AA80812F8B7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F985A33-90AB-48CD-BBA8-89A52756D47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860462EE-FABA-411D-ACEB-0E93BAE012B4}"/>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250A4CD-9332-4561-A9E7-EDE0B4CB608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F55A751-B590-4799-A8EF-FD33C6BF3302}"/>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78455433-4F99-400A-9BE8-279680DE7886}"/>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5AC5A157-0B75-4BC7-BDDF-8743DB944AEC}"/>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BDA65CF7-8C36-4CC2-A716-45C2989B69DE}"/>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D33E904-1281-43CC-8F3F-83C11C9396E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A8C2B35-E45B-4C7F-AAB0-DC03936FB076}"/>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A43E008C-F60E-446B-8304-9D011943F927}"/>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1E6513F-56E6-4B0F-AF03-86615512E7A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4ABE91BC-58CD-435E-A9DD-70E979724C2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A0941C96-722F-4E21-BFA3-87BE3E1BAAF6}"/>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473C16B-413E-47D4-A4C6-5FFD79AFE9B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4431825-2124-4C1D-BD2F-E7904C19B0EE}"/>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0712302-8B94-44D3-8D7F-B69E82090E1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99B4A18-8806-45BF-AE5D-A31495803EDB}"/>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D52361B-4759-494A-9924-D2DF67AD921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DB1AFC5-85E5-4602-A384-400145D63E5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86D1649-8543-415B-B217-DEB767B4A4C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602B80D-C58E-43D8-85A6-717BCF0BA28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E047C89-16A7-400C-986C-9B9C35AD0476}"/>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52A91394-4795-4703-9237-948FE578AA9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7965B0D2-FEF3-4E31-87B3-91374A5E91FF}"/>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4EE868B-21F6-45DD-9866-2E7584AFF64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10E6CE0-7625-44A5-8131-D94A52E47FC8}"/>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3C1776B2-8B06-453F-AF2C-69A2B3FFA909}"/>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01FB1C7B-F123-40CF-A08C-BEBE6F18AB25}"/>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96A7B293-3103-425D-BAD9-2A9F4DAC9908}"/>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4E095487-3787-4966-9B0F-1043EA08F72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36059886-A61D-40FE-A256-2A467ED13F97}"/>
            </a:ext>
          </a:extLst>
        </xdr:cNvPr>
        <xdr:cNvPicPr>
          <a:picLocks noChangeAspect="1"/>
        </xdr:cNvPicPr>
      </xdr:nvPicPr>
      <xdr:blipFill>
        <a:blip xmlns:r="http://schemas.openxmlformats.org/officeDocument/2006/relationships" r:embed="rId1"/>
        <a:stretch>
          <a:fillRect/>
        </a:stretch>
      </xdr:blipFill>
      <xdr:spPr>
        <a:xfrm>
          <a:off x="2083327" y="975310"/>
          <a:ext cx="3470490" cy="25755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17D2CA8-FE93-481D-B898-D3D47A6BCE7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36F2CEF-FEB3-49EC-91BC-4EA1915ED519}"/>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81C6A35-1962-439C-B86A-FCF18028F47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4A42BA6-74F9-43E8-85CE-A9096D98730F}"/>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FFCE766-55BA-4E51-BF85-A78C8D66785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BEC69146-19E8-48B2-9789-0CB4FC226D34}"/>
            </a:ext>
          </a:extLst>
        </xdr:cNvPr>
        <xdr:cNvPicPr>
          <a:picLocks noChangeAspect="1"/>
        </xdr:cNvPicPr>
      </xdr:nvPicPr>
      <xdr:blipFill>
        <a:blip xmlns:r="http://schemas.openxmlformats.org/officeDocument/2006/relationships" r:embed="rId1"/>
        <a:stretch>
          <a:fillRect/>
        </a:stretch>
      </xdr:blipFill>
      <xdr:spPr>
        <a:xfrm>
          <a:off x="2083327" y="975310"/>
          <a:ext cx="3470490" cy="2575560"/>
        </a:xfrm>
        <a:prstGeom prst="rect">
          <a:avLst/>
        </a:prstGeom>
      </xdr:spPr>
    </xdr:pic>
    <xdr:clientData/>
  </xdr:twoCellAnchor>
  <xdr:twoCellAnchor>
    <xdr:from>
      <xdr:col>16</xdr:col>
      <xdr:colOff>132607</xdr:colOff>
      <xdr:row>4</xdr:row>
      <xdr:rowOff>76150</xdr:rowOff>
    </xdr:from>
    <xdr:to>
      <xdr:col>22</xdr:col>
      <xdr:colOff>448417</xdr:colOff>
      <xdr:row>15</xdr:row>
      <xdr:rowOff>152350</xdr:rowOff>
    </xdr:to>
    <xdr:pic>
      <xdr:nvPicPr>
        <xdr:cNvPr id="4" name="図 3">
          <a:extLst>
            <a:ext uri="{FF2B5EF4-FFF2-40B4-BE49-F238E27FC236}">
              <a16:creationId xmlns:a16="http://schemas.microsoft.com/office/drawing/2014/main" id="{9F46A254-AA79-4D6D-A63B-1EC08777D97D}"/>
            </a:ext>
          </a:extLst>
        </xdr:cNvPr>
        <xdr:cNvPicPr>
          <a:picLocks noChangeAspect="1"/>
        </xdr:cNvPicPr>
      </xdr:nvPicPr>
      <xdr:blipFill>
        <a:blip xmlns:r="http://schemas.openxmlformats.org/officeDocument/2006/relationships" r:embed="rId2"/>
        <a:stretch>
          <a:fillRect/>
        </a:stretch>
      </xdr:blipFill>
      <xdr:spPr>
        <a:xfrm>
          <a:off x="7615447" y="975310"/>
          <a:ext cx="3470490" cy="2575560"/>
        </a:xfrm>
        <a:prstGeom prst="rect">
          <a:avLst/>
        </a:prstGeom>
      </xdr:spPr>
    </xdr:pic>
    <xdr:clientData/>
  </xdr:twoCellAnchor>
  <xdr:twoCellAnchor>
    <xdr:from>
      <xdr:col>5</xdr:col>
      <xdr:colOff>132607</xdr:colOff>
      <xdr:row>21</xdr:row>
      <xdr:rowOff>76150</xdr:rowOff>
    </xdr:from>
    <xdr:to>
      <xdr:col>11</xdr:col>
      <xdr:colOff>448417</xdr:colOff>
      <xdr:row>32</xdr:row>
      <xdr:rowOff>152350</xdr:rowOff>
    </xdr:to>
    <xdr:pic>
      <xdr:nvPicPr>
        <xdr:cNvPr id="5" name="図 4">
          <a:extLst>
            <a:ext uri="{FF2B5EF4-FFF2-40B4-BE49-F238E27FC236}">
              <a16:creationId xmlns:a16="http://schemas.microsoft.com/office/drawing/2014/main" id="{401C26E7-0F24-4DF5-B161-78A511674BBC}"/>
            </a:ext>
          </a:extLst>
        </xdr:cNvPr>
        <xdr:cNvPicPr>
          <a:picLocks noChangeAspect="1"/>
        </xdr:cNvPicPr>
      </xdr:nvPicPr>
      <xdr:blipFill>
        <a:blip xmlns:r="http://schemas.openxmlformats.org/officeDocument/2006/relationships" r:embed="rId3"/>
        <a:stretch>
          <a:fillRect/>
        </a:stretch>
      </xdr:blipFill>
      <xdr:spPr>
        <a:xfrm>
          <a:off x="2083327" y="4754830"/>
          <a:ext cx="3470490" cy="2575560"/>
        </a:xfrm>
        <a:prstGeom prst="rect">
          <a:avLst/>
        </a:prstGeom>
      </xdr:spPr>
    </xdr:pic>
    <xdr:clientData/>
  </xdr:twoCellAnchor>
  <xdr:twoCellAnchor>
    <xdr:from>
      <xdr:col>16</xdr:col>
      <xdr:colOff>132607</xdr:colOff>
      <xdr:row>21</xdr:row>
      <xdr:rowOff>76150</xdr:rowOff>
    </xdr:from>
    <xdr:to>
      <xdr:col>22</xdr:col>
      <xdr:colOff>448417</xdr:colOff>
      <xdr:row>32</xdr:row>
      <xdr:rowOff>152350</xdr:rowOff>
    </xdr:to>
    <xdr:pic>
      <xdr:nvPicPr>
        <xdr:cNvPr id="6" name="図 5">
          <a:extLst>
            <a:ext uri="{FF2B5EF4-FFF2-40B4-BE49-F238E27FC236}">
              <a16:creationId xmlns:a16="http://schemas.microsoft.com/office/drawing/2014/main" id="{9C2B9AB6-1BAB-45B9-8781-3127AAD5C829}"/>
            </a:ext>
          </a:extLst>
        </xdr:cNvPr>
        <xdr:cNvPicPr>
          <a:picLocks noChangeAspect="1"/>
        </xdr:cNvPicPr>
      </xdr:nvPicPr>
      <xdr:blipFill>
        <a:blip xmlns:r="http://schemas.openxmlformats.org/officeDocument/2006/relationships" r:embed="rId4"/>
        <a:stretch>
          <a:fillRect/>
        </a:stretch>
      </xdr:blipFill>
      <xdr:spPr>
        <a:xfrm>
          <a:off x="7615447" y="4754830"/>
          <a:ext cx="3470490" cy="25755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07E61AA-2143-422E-90BD-EF6438AF3A3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17C518E-0D90-49D1-BD09-A46398F222F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4E81B6E8-2D20-45D0-BD65-1527EA1993F0}"/>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B2C4BB02-0FF2-4416-A21D-BB6CBA8FB3F6}"/>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03589A2-D63C-47DA-AE72-68B14665730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8C171E6-2CF1-4ACB-92EB-1DBDD0421112}"/>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6C24DA98-7CCC-4268-843F-805511D9AE04}"/>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BD709875-FF4F-439C-82F0-F56FBDB40501}"/>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3E1837A6-18C1-4489-B619-BB8020855AEC}"/>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CE3DB79-7D98-4901-9D50-CF8079538B9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76250</xdr:rowOff>
    </xdr:from>
    <xdr:to>
      <xdr:col>11</xdr:col>
      <xdr:colOff>448417</xdr:colOff>
      <xdr:row>15</xdr:row>
      <xdr:rowOff>152450</xdr:rowOff>
    </xdr:to>
    <xdr:pic>
      <xdr:nvPicPr>
        <xdr:cNvPr id="3" name="図 2">
          <a:extLst>
            <a:ext uri="{FF2B5EF4-FFF2-40B4-BE49-F238E27FC236}">
              <a16:creationId xmlns:a16="http://schemas.microsoft.com/office/drawing/2014/main" id="{80E2A17B-C3E9-4D69-90F5-984BCFB22EA8}"/>
            </a:ext>
          </a:extLst>
        </xdr:cNvPr>
        <xdr:cNvPicPr>
          <a:picLocks noChangeAspect="1"/>
        </xdr:cNvPicPr>
      </xdr:nvPicPr>
      <xdr:blipFill>
        <a:blip xmlns:r="http://schemas.openxmlformats.org/officeDocument/2006/relationships" r:embed="rId1"/>
        <a:stretch>
          <a:fillRect/>
        </a:stretch>
      </xdr:blipFill>
      <xdr:spPr>
        <a:xfrm>
          <a:off x="2083327" y="975410"/>
          <a:ext cx="3470490" cy="25755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928C427-FDEC-4F6E-81D9-3D87C82E3DF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F09FBAE-4777-4C36-A064-D42E11C1B00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4AEC6688-B087-4EE0-86E9-DE44A1A4A0D3}"/>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B45E1B6E-FAC9-41C7-AA05-BA001671F021}"/>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3E03512-64F8-4DEC-9911-22E59503253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39865C8E-681C-4FAE-99ED-AE0CC91B791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468D4FD9-53E9-42E1-8FD9-9D6989CE214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8C033801-4E2B-4C17-99A3-99F43E984ECF}"/>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CC60BD17-8BA1-42AA-8FE9-CF84ACFEDD5A}"/>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D378326-9436-4016-BACE-7F756F51E44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76250</xdr:rowOff>
    </xdr:from>
    <xdr:to>
      <xdr:col>11</xdr:col>
      <xdr:colOff>448417</xdr:colOff>
      <xdr:row>15</xdr:row>
      <xdr:rowOff>152450</xdr:rowOff>
    </xdr:to>
    <xdr:pic>
      <xdr:nvPicPr>
        <xdr:cNvPr id="3" name="図 2">
          <a:extLst>
            <a:ext uri="{FF2B5EF4-FFF2-40B4-BE49-F238E27FC236}">
              <a16:creationId xmlns:a16="http://schemas.microsoft.com/office/drawing/2014/main" id="{942C3208-96AD-4CC4-99D4-D89F6F09C55D}"/>
            </a:ext>
          </a:extLst>
        </xdr:cNvPr>
        <xdr:cNvPicPr>
          <a:picLocks noChangeAspect="1"/>
        </xdr:cNvPicPr>
      </xdr:nvPicPr>
      <xdr:blipFill>
        <a:blip xmlns:r="http://schemas.openxmlformats.org/officeDocument/2006/relationships" r:embed="rId1"/>
        <a:stretch>
          <a:fillRect/>
        </a:stretch>
      </xdr:blipFill>
      <xdr:spPr>
        <a:xfrm>
          <a:off x="2083327" y="975410"/>
          <a:ext cx="3470490" cy="2575560"/>
        </a:xfrm>
        <a:prstGeom prst="rect">
          <a:avLst/>
        </a:prstGeom>
      </xdr:spPr>
    </xdr:pic>
    <xdr:clientData/>
  </xdr:twoCellAnchor>
  <xdr:twoCellAnchor>
    <xdr:from>
      <xdr:col>16</xdr:col>
      <xdr:colOff>132607</xdr:colOff>
      <xdr:row>4</xdr:row>
      <xdr:rowOff>76250</xdr:rowOff>
    </xdr:from>
    <xdr:to>
      <xdr:col>22</xdr:col>
      <xdr:colOff>448417</xdr:colOff>
      <xdr:row>15</xdr:row>
      <xdr:rowOff>152450</xdr:rowOff>
    </xdr:to>
    <xdr:pic>
      <xdr:nvPicPr>
        <xdr:cNvPr id="4" name="図 3">
          <a:extLst>
            <a:ext uri="{FF2B5EF4-FFF2-40B4-BE49-F238E27FC236}">
              <a16:creationId xmlns:a16="http://schemas.microsoft.com/office/drawing/2014/main" id="{A07813CF-1B22-405B-AC71-BC9D120E0752}"/>
            </a:ext>
          </a:extLst>
        </xdr:cNvPr>
        <xdr:cNvPicPr>
          <a:picLocks noChangeAspect="1"/>
        </xdr:cNvPicPr>
      </xdr:nvPicPr>
      <xdr:blipFill>
        <a:blip xmlns:r="http://schemas.openxmlformats.org/officeDocument/2006/relationships" r:embed="rId2"/>
        <a:stretch>
          <a:fillRect/>
        </a:stretch>
      </xdr:blipFill>
      <xdr:spPr>
        <a:xfrm>
          <a:off x="7615447" y="975410"/>
          <a:ext cx="3470490" cy="25755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F3160E3-D15C-4A72-9E71-8237E62402D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92B9D9B-5A1C-4422-BA21-FAF7A5E2EF2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B885E5D6-66F3-42F9-B243-A09B83FF5104}"/>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C076F1F-32BD-4C13-AFD6-5BA07D67ECA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C1C6E56-B033-463D-BD60-3A41A7B647D1}"/>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3987E97E-FEB2-4170-B69F-7F330FB1C339}"/>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72F2EB6-BA58-45DB-B694-DEC91BD3009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76250</xdr:rowOff>
    </xdr:from>
    <xdr:to>
      <xdr:col>11</xdr:col>
      <xdr:colOff>448417</xdr:colOff>
      <xdr:row>15</xdr:row>
      <xdr:rowOff>152450</xdr:rowOff>
    </xdr:to>
    <xdr:pic>
      <xdr:nvPicPr>
        <xdr:cNvPr id="3" name="図 2">
          <a:extLst>
            <a:ext uri="{FF2B5EF4-FFF2-40B4-BE49-F238E27FC236}">
              <a16:creationId xmlns:a16="http://schemas.microsoft.com/office/drawing/2014/main" id="{FA0B90F5-C0B9-4921-B362-CB967C20CB45}"/>
            </a:ext>
          </a:extLst>
        </xdr:cNvPr>
        <xdr:cNvPicPr>
          <a:picLocks noChangeAspect="1"/>
        </xdr:cNvPicPr>
      </xdr:nvPicPr>
      <xdr:blipFill>
        <a:blip xmlns:r="http://schemas.openxmlformats.org/officeDocument/2006/relationships" r:embed="rId1"/>
        <a:stretch>
          <a:fillRect/>
        </a:stretch>
      </xdr:blipFill>
      <xdr:spPr>
        <a:xfrm>
          <a:off x="2083327" y="975410"/>
          <a:ext cx="3470490" cy="25755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F26F0B5-2B03-4700-98A6-89AB28CE9197}"/>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09B97AA-0972-415C-9C8D-CC5C46F721C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30874F35-6EAF-41E9-9B7D-4E17E0478270}"/>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90135DF5-E583-4AFC-A2D4-2F111AA0AA05}"/>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B2D2D326-30AB-4F8E-B439-E9C49F167593}"/>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A3B4ECC-58AB-4C82-AB17-A486ADEB6B7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ADC5BE1-BBA2-4138-9861-AD9D324FBDC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443A4EE-65ED-4873-9981-5D0FD4767F3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665DCB1B-FBE7-4AF2-879E-1816FFD0CF19}"/>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8402BC8B-CAAA-472C-B391-DF7F8F9B6D3C}"/>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3BDAFC0-AC5E-41F2-98CA-0AEF77DDA61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9D482D55-5442-413A-B2B5-28EAE61C794B}"/>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39A64B0B-5D9C-4518-8006-E08EEDF1D3BB}"/>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76250</xdr:rowOff>
    </xdr:from>
    <xdr:to>
      <xdr:col>11</xdr:col>
      <xdr:colOff>448417</xdr:colOff>
      <xdr:row>32</xdr:row>
      <xdr:rowOff>152450</xdr:rowOff>
    </xdr:to>
    <xdr:pic>
      <xdr:nvPicPr>
        <xdr:cNvPr id="5" name="図 4">
          <a:extLst>
            <a:ext uri="{FF2B5EF4-FFF2-40B4-BE49-F238E27FC236}">
              <a16:creationId xmlns:a16="http://schemas.microsoft.com/office/drawing/2014/main" id="{C539D3C5-180B-4962-9B1A-31CED327273B}"/>
            </a:ext>
          </a:extLst>
        </xdr:cNvPr>
        <xdr:cNvPicPr>
          <a:picLocks noChangeAspect="1"/>
        </xdr:cNvPicPr>
      </xdr:nvPicPr>
      <xdr:blipFill>
        <a:blip xmlns:r="http://schemas.openxmlformats.org/officeDocument/2006/relationships" r:embed="rId3"/>
        <a:stretch>
          <a:fillRect/>
        </a:stretch>
      </xdr:blipFill>
      <xdr:spPr>
        <a:xfrm>
          <a:off x="2083327" y="4754930"/>
          <a:ext cx="3470490" cy="2575560"/>
        </a:xfrm>
        <a:prstGeom prst="rect">
          <a:avLst/>
        </a:prstGeom>
      </xdr:spPr>
    </xdr:pic>
    <xdr:clientData/>
  </xdr:twoCellAnchor>
  <xdr:twoCellAnchor>
    <xdr:from>
      <xdr:col>16</xdr:col>
      <xdr:colOff>132607</xdr:colOff>
      <xdr:row>21</xdr:row>
      <xdr:rowOff>76250</xdr:rowOff>
    </xdr:from>
    <xdr:to>
      <xdr:col>22</xdr:col>
      <xdr:colOff>448417</xdr:colOff>
      <xdr:row>32</xdr:row>
      <xdr:rowOff>152450</xdr:rowOff>
    </xdr:to>
    <xdr:pic>
      <xdr:nvPicPr>
        <xdr:cNvPr id="6" name="図 5">
          <a:extLst>
            <a:ext uri="{FF2B5EF4-FFF2-40B4-BE49-F238E27FC236}">
              <a16:creationId xmlns:a16="http://schemas.microsoft.com/office/drawing/2014/main" id="{193C54DF-7054-4A35-9C0E-BFD292B90464}"/>
            </a:ext>
          </a:extLst>
        </xdr:cNvPr>
        <xdr:cNvPicPr>
          <a:picLocks noChangeAspect="1"/>
        </xdr:cNvPicPr>
      </xdr:nvPicPr>
      <xdr:blipFill>
        <a:blip xmlns:r="http://schemas.openxmlformats.org/officeDocument/2006/relationships" r:embed="rId4"/>
        <a:stretch>
          <a:fillRect/>
        </a:stretch>
      </xdr:blipFill>
      <xdr:spPr>
        <a:xfrm>
          <a:off x="7615447" y="4754930"/>
          <a:ext cx="3470490" cy="25755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E58C933-CD85-4E58-8DEA-F26D6C0862F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F2EBE79-85C4-422E-BA1F-EB2C7F0D9F91}"/>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E68FF4DA-3A16-4ECE-96FF-5F70CC9E08D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D1414E2-CCC5-43D8-944B-2174DFE5E61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8B2CB0A-5A53-47E0-BC83-1BF238E5166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1370FFDB-941E-42E8-96CB-48F9CB4722C8}"/>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CC38F82F-0B5F-4017-8C82-F48F113BA95B}"/>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CE097FB2-AC4D-43F6-A031-5DC63EA67DB5}"/>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F4CDBAD-7382-4C15-978C-E8A7B3B5990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B148793C-97B7-4FA9-9E3D-8F5D53314BF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5F8806D3-9559-49AE-9DA0-B0043E17BBF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F8E417D4-23C3-4D2F-A89D-2CCDAFD16966}"/>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6C0E1FBE-1899-4C6F-B59D-415025CFF653}"/>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605C636-9276-43BB-A321-279DFB350EF0}"/>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7B8D6FD-0AB5-48FF-B4FD-ABD0C9BAE998}"/>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9AE6C340-DDE0-44B0-8A74-B6A2468B0ECA}"/>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3607384-152F-41A0-A346-513E1D73D25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154D583-9545-43F2-983F-E7A118D652B2}"/>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65B20D3-B8D5-4A61-8930-27F8C222FB77}"/>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DEEDF9B-D914-4A22-BDAE-EBA0797655A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AE38B32-300B-4AFC-BD14-318330F4089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79086F35-3599-4B87-A296-4AFF83401278}"/>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FC95739F-194C-4BF8-9073-4505048962A7}"/>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33521036-36DB-42DB-BF98-AFFA68A175B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6F96C2AB-3EB7-48B6-BE72-46846974903F}"/>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6DB5D9D-0ED0-466F-B9E9-38B4454DCDC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780BDBD-2CC5-4C69-B486-977A69899A65}"/>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44DD44F2-7687-4D79-B77E-5F0ABC00E5B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140E4DC-35FF-4D47-8B11-3EE600D27B2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D7ADF849-07D3-4275-BFDF-5F697D32093B}"/>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43DFDF8-1F1B-4079-BB63-832436EF779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69103</xdr:colOff>
      <xdr:row>4</xdr:row>
      <xdr:rowOff>158751</xdr:rowOff>
    </xdr:from>
    <xdr:to>
      <xdr:col>11</xdr:col>
      <xdr:colOff>476569</xdr:colOff>
      <xdr:row>15</xdr:row>
      <xdr:rowOff>40520</xdr:rowOff>
    </xdr:to>
    <xdr:pic>
      <xdr:nvPicPr>
        <xdr:cNvPr id="3" name="図 2">
          <a:extLst>
            <a:ext uri="{FF2B5EF4-FFF2-40B4-BE49-F238E27FC236}">
              <a16:creationId xmlns:a16="http://schemas.microsoft.com/office/drawing/2014/main" id="{84E7CF0D-89C4-42EE-AC91-FB54AA2F1EF3}"/>
            </a:ext>
          </a:extLst>
        </xdr:cNvPr>
        <xdr:cNvPicPr>
          <a:picLocks noChangeAspect="1"/>
        </xdr:cNvPicPr>
      </xdr:nvPicPr>
      <xdr:blipFill>
        <a:blip xmlns:r="http://schemas.openxmlformats.org/officeDocument/2006/relationships" r:embed="rId1"/>
        <a:srcRect/>
        <a:stretch/>
      </xdr:blipFill>
      <xdr:spPr>
        <a:xfrm>
          <a:off x="2019823" y="1057911"/>
          <a:ext cx="3562146" cy="2381129"/>
        </a:xfrm>
        <a:prstGeom prst="rect">
          <a:avLst/>
        </a:prstGeom>
      </xdr:spPr>
    </xdr:pic>
    <xdr:clientData/>
  </xdr:twoCellAnchor>
  <xdr:twoCellAnchor>
    <xdr:from>
      <xdr:col>5</xdr:col>
      <xdr:colOff>132608</xdr:colOff>
      <xdr:row>21</xdr:row>
      <xdr:rowOff>87406</xdr:rowOff>
    </xdr:from>
    <xdr:to>
      <xdr:col>11</xdr:col>
      <xdr:colOff>448418</xdr:colOff>
      <xdr:row>32</xdr:row>
      <xdr:rowOff>163606</xdr:rowOff>
    </xdr:to>
    <xdr:pic>
      <xdr:nvPicPr>
        <xdr:cNvPr id="4" name="図 3">
          <a:extLst>
            <a:ext uri="{FF2B5EF4-FFF2-40B4-BE49-F238E27FC236}">
              <a16:creationId xmlns:a16="http://schemas.microsoft.com/office/drawing/2014/main" id="{37A09969-1111-44B9-834A-F00844AF3473}"/>
            </a:ext>
          </a:extLst>
        </xdr:cNvPr>
        <xdr:cNvPicPr>
          <a:picLocks noChangeAspect="1"/>
        </xdr:cNvPicPr>
      </xdr:nvPicPr>
      <xdr:blipFill>
        <a:blip xmlns:r="http://schemas.openxmlformats.org/officeDocument/2006/relationships" r:embed="rId2"/>
        <a:stretch>
          <a:fillRect/>
        </a:stretch>
      </xdr:blipFill>
      <xdr:spPr>
        <a:xfrm>
          <a:off x="2083328" y="4766086"/>
          <a:ext cx="3470490" cy="2575560"/>
        </a:xfrm>
        <a:prstGeom prst="rect">
          <a:avLst/>
        </a:prstGeom>
      </xdr:spPr>
    </xdr:pic>
    <xdr:clientData/>
  </xdr:twoCellAnchor>
  <xdr:twoCellAnchor>
    <xdr:from>
      <xdr:col>16</xdr:col>
      <xdr:colOff>143812</xdr:colOff>
      <xdr:row>4</xdr:row>
      <xdr:rowOff>76199</xdr:rowOff>
    </xdr:from>
    <xdr:to>
      <xdr:col>22</xdr:col>
      <xdr:colOff>459622</xdr:colOff>
      <xdr:row>15</xdr:row>
      <xdr:rowOff>152399</xdr:rowOff>
    </xdr:to>
    <xdr:pic>
      <xdr:nvPicPr>
        <xdr:cNvPr id="5" name="図 4">
          <a:extLst>
            <a:ext uri="{FF2B5EF4-FFF2-40B4-BE49-F238E27FC236}">
              <a16:creationId xmlns:a16="http://schemas.microsoft.com/office/drawing/2014/main" id="{D553D019-613A-4312-908D-744886F2BB15}"/>
            </a:ext>
          </a:extLst>
        </xdr:cNvPr>
        <xdr:cNvPicPr>
          <a:picLocks noChangeAspect="1"/>
        </xdr:cNvPicPr>
      </xdr:nvPicPr>
      <xdr:blipFill>
        <a:blip xmlns:r="http://schemas.openxmlformats.org/officeDocument/2006/relationships" r:embed="rId3"/>
        <a:stretch>
          <a:fillRect/>
        </a:stretch>
      </xdr:blipFill>
      <xdr:spPr>
        <a:xfrm>
          <a:off x="7626652" y="975359"/>
          <a:ext cx="3470490" cy="25755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8FC7C0D-5188-4FE7-91D3-96D2443F3F8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152350</xdr:rowOff>
    </xdr:to>
    <xdr:pic>
      <xdr:nvPicPr>
        <xdr:cNvPr id="3" name="図 2">
          <a:extLst>
            <a:ext uri="{FF2B5EF4-FFF2-40B4-BE49-F238E27FC236}">
              <a16:creationId xmlns:a16="http://schemas.microsoft.com/office/drawing/2014/main" id="{1E895729-E0D3-47B2-838B-0AB1708B864E}"/>
            </a:ext>
          </a:extLst>
        </xdr:cNvPr>
        <xdr:cNvPicPr>
          <a:picLocks noChangeAspect="1"/>
        </xdr:cNvPicPr>
      </xdr:nvPicPr>
      <xdr:blipFill>
        <a:blip xmlns:r="http://schemas.openxmlformats.org/officeDocument/2006/relationships" r:embed="rId1"/>
        <a:stretch>
          <a:fillRect/>
        </a:stretch>
      </xdr:blipFill>
      <xdr:spPr>
        <a:xfrm>
          <a:off x="2083327" y="975310"/>
          <a:ext cx="3470490" cy="2575560"/>
        </a:xfrm>
        <a:prstGeom prst="rect">
          <a:avLst/>
        </a:prstGeom>
      </xdr:spPr>
    </xdr:pic>
    <xdr:clientData/>
  </xdr:twoCellAnchor>
  <xdr:twoCellAnchor>
    <xdr:from>
      <xdr:col>16</xdr:col>
      <xdr:colOff>132607</xdr:colOff>
      <xdr:row>4</xdr:row>
      <xdr:rowOff>76150</xdr:rowOff>
    </xdr:from>
    <xdr:to>
      <xdr:col>22</xdr:col>
      <xdr:colOff>448417</xdr:colOff>
      <xdr:row>15</xdr:row>
      <xdr:rowOff>152350</xdr:rowOff>
    </xdr:to>
    <xdr:pic>
      <xdr:nvPicPr>
        <xdr:cNvPr id="4" name="図 3">
          <a:extLst>
            <a:ext uri="{FF2B5EF4-FFF2-40B4-BE49-F238E27FC236}">
              <a16:creationId xmlns:a16="http://schemas.microsoft.com/office/drawing/2014/main" id="{69B0AEC4-B68E-487F-824E-90299B78ADD5}"/>
            </a:ext>
          </a:extLst>
        </xdr:cNvPr>
        <xdr:cNvPicPr>
          <a:picLocks noChangeAspect="1"/>
        </xdr:cNvPicPr>
      </xdr:nvPicPr>
      <xdr:blipFill>
        <a:blip xmlns:r="http://schemas.openxmlformats.org/officeDocument/2006/relationships" r:embed="rId2"/>
        <a:stretch>
          <a:fillRect/>
        </a:stretch>
      </xdr:blipFill>
      <xdr:spPr>
        <a:xfrm>
          <a:off x="7615447" y="975310"/>
          <a:ext cx="3470490" cy="25755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5A4A607-BBB5-4C8B-B9DA-CE92AD75426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35B6CF54-3186-48CC-AFEC-0F1269260380}"/>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204681B-BD4C-4E0C-B7F8-297DA243CE00}"/>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36B46F94-CFC2-4A62-A475-A4C6E2F7F562}"/>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30A0796-680C-436D-BB28-AF4C90EF6E4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CAB7DC15-316C-40D0-9202-BBF1AFA5C446}"/>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C64C8BD1-8113-47C7-B3D1-9F2476D7B68D}"/>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55F9F23-4B68-44D6-B790-5383FBDBC47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203905</xdr:rowOff>
    </xdr:from>
    <xdr:to>
      <xdr:col>11</xdr:col>
      <xdr:colOff>448417</xdr:colOff>
      <xdr:row>15</xdr:row>
      <xdr:rowOff>24594</xdr:rowOff>
    </xdr:to>
    <xdr:pic>
      <xdr:nvPicPr>
        <xdr:cNvPr id="3" name="図 2">
          <a:extLst>
            <a:ext uri="{FF2B5EF4-FFF2-40B4-BE49-F238E27FC236}">
              <a16:creationId xmlns:a16="http://schemas.microsoft.com/office/drawing/2014/main" id="{63CAF2B4-DEF3-4003-8532-2F0889945EB8}"/>
            </a:ext>
          </a:extLst>
        </xdr:cNvPr>
        <xdr:cNvPicPr>
          <a:picLocks noChangeAspect="1"/>
        </xdr:cNvPicPr>
      </xdr:nvPicPr>
      <xdr:blipFill>
        <a:blip xmlns:r="http://schemas.openxmlformats.org/officeDocument/2006/relationships" r:embed="rId1"/>
        <a:srcRect/>
        <a:stretch/>
      </xdr:blipFill>
      <xdr:spPr>
        <a:xfrm>
          <a:off x="2083327" y="1103065"/>
          <a:ext cx="3470490" cy="2320049"/>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69F70717-1F53-4BEB-85B8-365907AD75A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76150</xdr:rowOff>
    </xdr:from>
    <xdr:to>
      <xdr:col>11</xdr:col>
      <xdr:colOff>448417</xdr:colOff>
      <xdr:row>15</xdr:row>
      <xdr:rowOff>152349</xdr:rowOff>
    </xdr:to>
    <xdr:pic>
      <xdr:nvPicPr>
        <xdr:cNvPr id="3" name="図 2">
          <a:extLst>
            <a:ext uri="{FF2B5EF4-FFF2-40B4-BE49-F238E27FC236}">
              <a16:creationId xmlns:a16="http://schemas.microsoft.com/office/drawing/2014/main" id="{0D546BAD-5CCE-4028-911E-BE7DB3001877}"/>
            </a:ext>
          </a:extLst>
        </xdr:cNvPr>
        <xdr:cNvPicPr>
          <a:picLocks noChangeAspect="1"/>
        </xdr:cNvPicPr>
      </xdr:nvPicPr>
      <xdr:blipFill>
        <a:blip xmlns:r="http://schemas.openxmlformats.org/officeDocument/2006/relationships" r:embed="rId1"/>
        <a:stretch>
          <a:fillRect/>
        </a:stretch>
      </xdr:blipFill>
      <xdr:spPr>
        <a:xfrm>
          <a:off x="2083327" y="975310"/>
          <a:ext cx="3470490" cy="2575559"/>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E923242-C522-4F06-BE87-58CB23A4FD6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1F579EB6-AD0D-443B-BE89-33B83543B204}"/>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7F026D2-8D4F-4E27-9FD5-9850604B1C2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124669</xdr:colOff>
      <xdr:row>4</xdr:row>
      <xdr:rowOff>76200</xdr:rowOff>
    </xdr:from>
    <xdr:to>
      <xdr:col>11</xdr:col>
      <xdr:colOff>440479</xdr:colOff>
      <xdr:row>15</xdr:row>
      <xdr:rowOff>152399</xdr:rowOff>
    </xdr:to>
    <xdr:pic>
      <xdr:nvPicPr>
        <xdr:cNvPr id="3" name="図 2">
          <a:extLst>
            <a:ext uri="{FF2B5EF4-FFF2-40B4-BE49-F238E27FC236}">
              <a16:creationId xmlns:a16="http://schemas.microsoft.com/office/drawing/2014/main" id="{2749A827-0AD5-42ED-A184-A6EA2C96823F}"/>
            </a:ext>
          </a:extLst>
        </xdr:cNvPr>
        <xdr:cNvPicPr>
          <a:picLocks noChangeAspect="1"/>
        </xdr:cNvPicPr>
      </xdr:nvPicPr>
      <xdr:blipFill>
        <a:blip xmlns:r="http://schemas.openxmlformats.org/officeDocument/2006/relationships" r:embed="rId1"/>
        <a:stretch>
          <a:fillRect/>
        </a:stretch>
      </xdr:blipFill>
      <xdr:spPr>
        <a:xfrm>
          <a:off x="2075389" y="975360"/>
          <a:ext cx="3470490" cy="2575559"/>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A7C1B24-892C-4676-973A-9E5A34EA4F15}"/>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AD86C34F-C69F-4864-A814-AA3B538BF8F6}"/>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twoCellAnchor>
    <xdr:from>
      <xdr:col>16</xdr:col>
      <xdr:colOff>132607</xdr:colOff>
      <xdr:row>4</xdr:row>
      <xdr:rowOff>76200</xdr:rowOff>
    </xdr:from>
    <xdr:to>
      <xdr:col>22</xdr:col>
      <xdr:colOff>448417</xdr:colOff>
      <xdr:row>15</xdr:row>
      <xdr:rowOff>152401</xdr:rowOff>
    </xdr:to>
    <xdr:pic>
      <xdr:nvPicPr>
        <xdr:cNvPr id="4" name="図 3">
          <a:extLst>
            <a:ext uri="{FF2B5EF4-FFF2-40B4-BE49-F238E27FC236}">
              <a16:creationId xmlns:a16="http://schemas.microsoft.com/office/drawing/2014/main" id="{18A6D0EC-F8BF-4DAC-A547-EF48AD2860E4}"/>
            </a:ext>
          </a:extLst>
        </xdr:cNvPr>
        <xdr:cNvPicPr>
          <a:picLocks noChangeAspect="1"/>
        </xdr:cNvPicPr>
      </xdr:nvPicPr>
      <xdr:blipFill>
        <a:blip xmlns:r="http://schemas.openxmlformats.org/officeDocument/2006/relationships" r:embed="rId2"/>
        <a:stretch>
          <a:fillRect/>
        </a:stretch>
      </xdr:blipFill>
      <xdr:spPr>
        <a:xfrm>
          <a:off x="7615447" y="975360"/>
          <a:ext cx="3470490" cy="2575561"/>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1FB28FF-D10B-40F8-8302-7D42360C2A12}"/>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152399</xdr:rowOff>
    </xdr:to>
    <xdr:pic>
      <xdr:nvPicPr>
        <xdr:cNvPr id="3" name="図 2">
          <a:extLst>
            <a:ext uri="{FF2B5EF4-FFF2-40B4-BE49-F238E27FC236}">
              <a16:creationId xmlns:a16="http://schemas.microsoft.com/office/drawing/2014/main" id="{7EE60EA6-7EEE-4166-95AF-616BA7A40F0E}"/>
            </a:ext>
          </a:extLst>
        </xdr:cNvPr>
        <xdr:cNvPicPr>
          <a:picLocks noChangeAspect="1"/>
        </xdr:cNvPicPr>
      </xdr:nvPicPr>
      <xdr:blipFill>
        <a:blip xmlns:r="http://schemas.openxmlformats.org/officeDocument/2006/relationships" r:embed="rId1"/>
        <a:stretch>
          <a:fillRect/>
        </a:stretch>
      </xdr:blipFill>
      <xdr:spPr>
        <a:xfrm>
          <a:off x="2083327" y="975360"/>
          <a:ext cx="3470490" cy="2575559"/>
        </a:xfrm>
        <a:prstGeom prst="rect">
          <a:avLst/>
        </a:prstGeom>
      </xdr:spPr>
    </xdr:pic>
    <xdr:clientData/>
  </xdr:twoCellAnchor>
  <xdr:twoCellAnchor>
    <xdr:from>
      <xdr:col>16</xdr:col>
      <xdr:colOff>132607</xdr:colOff>
      <xdr:row>4</xdr:row>
      <xdr:rowOff>76200</xdr:rowOff>
    </xdr:from>
    <xdr:to>
      <xdr:col>22</xdr:col>
      <xdr:colOff>448417</xdr:colOff>
      <xdr:row>15</xdr:row>
      <xdr:rowOff>152399</xdr:rowOff>
    </xdr:to>
    <xdr:pic>
      <xdr:nvPicPr>
        <xdr:cNvPr id="4" name="図 3">
          <a:extLst>
            <a:ext uri="{FF2B5EF4-FFF2-40B4-BE49-F238E27FC236}">
              <a16:creationId xmlns:a16="http://schemas.microsoft.com/office/drawing/2014/main" id="{9A3F8A99-BE1B-4021-90E6-70F1A170BEFE}"/>
            </a:ext>
          </a:extLst>
        </xdr:cNvPr>
        <xdr:cNvPicPr>
          <a:picLocks noChangeAspect="1"/>
        </xdr:cNvPicPr>
      </xdr:nvPicPr>
      <xdr:blipFill>
        <a:blip xmlns:r="http://schemas.openxmlformats.org/officeDocument/2006/relationships" r:embed="rId2"/>
        <a:stretch>
          <a:fillRect/>
        </a:stretch>
      </xdr:blipFill>
      <xdr:spPr>
        <a:xfrm>
          <a:off x="7615447" y="975360"/>
          <a:ext cx="3470490" cy="2575559"/>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8C2EF23-84FF-47FD-B8D9-5799C07A145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F2FA381D-7F82-4C79-9FBB-BCE7DFDA9294}"/>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twoCellAnchor>
    <xdr:from>
      <xdr:col>16</xdr:col>
      <xdr:colOff>132607</xdr:colOff>
      <xdr:row>4</xdr:row>
      <xdr:rowOff>76200</xdr:rowOff>
    </xdr:from>
    <xdr:to>
      <xdr:col>22</xdr:col>
      <xdr:colOff>448417</xdr:colOff>
      <xdr:row>15</xdr:row>
      <xdr:rowOff>152401</xdr:rowOff>
    </xdr:to>
    <xdr:pic>
      <xdr:nvPicPr>
        <xdr:cNvPr id="4" name="図 3">
          <a:extLst>
            <a:ext uri="{FF2B5EF4-FFF2-40B4-BE49-F238E27FC236}">
              <a16:creationId xmlns:a16="http://schemas.microsoft.com/office/drawing/2014/main" id="{6206485F-FF8C-4FD6-B4CD-5FD3E5D63D9E}"/>
            </a:ext>
          </a:extLst>
        </xdr:cNvPr>
        <xdr:cNvPicPr>
          <a:picLocks noChangeAspect="1"/>
        </xdr:cNvPicPr>
      </xdr:nvPicPr>
      <xdr:blipFill>
        <a:blip xmlns:r="http://schemas.openxmlformats.org/officeDocument/2006/relationships" r:embed="rId2"/>
        <a:stretch>
          <a:fillRect/>
        </a:stretch>
      </xdr:blipFill>
      <xdr:spPr>
        <a:xfrm>
          <a:off x="7615447" y="975360"/>
          <a:ext cx="3470490" cy="2575561"/>
        </a:xfrm>
        <a:prstGeom prst="rect">
          <a:avLst/>
        </a:prstGeom>
      </xdr:spPr>
    </xdr:pic>
    <xdr:clientData/>
  </xdr:twoCellAnchor>
  <xdr:twoCellAnchor>
    <xdr:from>
      <xdr:col>5</xdr:col>
      <xdr:colOff>132607</xdr:colOff>
      <xdr:row>21</xdr:row>
      <xdr:rowOff>76200</xdr:rowOff>
    </xdr:from>
    <xdr:to>
      <xdr:col>11</xdr:col>
      <xdr:colOff>448417</xdr:colOff>
      <xdr:row>32</xdr:row>
      <xdr:rowOff>152399</xdr:rowOff>
    </xdr:to>
    <xdr:pic>
      <xdr:nvPicPr>
        <xdr:cNvPr id="5" name="図 4">
          <a:extLst>
            <a:ext uri="{FF2B5EF4-FFF2-40B4-BE49-F238E27FC236}">
              <a16:creationId xmlns:a16="http://schemas.microsoft.com/office/drawing/2014/main" id="{BE18311B-AD6D-425F-8D8E-0D92C8D199D8}"/>
            </a:ext>
          </a:extLst>
        </xdr:cNvPr>
        <xdr:cNvPicPr>
          <a:picLocks noChangeAspect="1"/>
        </xdr:cNvPicPr>
      </xdr:nvPicPr>
      <xdr:blipFill>
        <a:blip xmlns:r="http://schemas.openxmlformats.org/officeDocument/2006/relationships" r:embed="rId3"/>
        <a:stretch>
          <a:fillRect/>
        </a:stretch>
      </xdr:blipFill>
      <xdr:spPr>
        <a:xfrm>
          <a:off x="2083327" y="4754880"/>
          <a:ext cx="3470490" cy="2575559"/>
        </a:xfrm>
        <a:prstGeom prst="rect">
          <a:avLst/>
        </a:prstGeom>
      </xdr:spPr>
    </xdr:pic>
    <xdr:clientData/>
  </xdr:twoCellAnchor>
  <xdr:twoCellAnchor>
    <xdr:from>
      <xdr:col>16</xdr:col>
      <xdr:colOff>132607</xdr:colOff>
      <xdr:row>21</xdr:row>
      <xdr:rowOff>76200</xdr:rowOff>
    </xdr:from>
    <xdr:to>
      <xdr:col>22</xdr:col>
      <xdr:colOff>448417</xdr:colOff>
      <xdr:row>32</xdr:row>
      <xdr:rowOff>152399</xdr:rowOff>
    </xdr:to>
    <xdr:pic>
      <xdr:nvPicPr>
        <xdr:cNvPr id="6" name="図 5">
          <a:extLst>
            <a:ext uri="{FF2B5EF4-FFF2-40B4-BE49-F238E27FC236}">
              <a16:creationId xmlns:a16="http://schemas.microsoft.com/office/drawing/2014/main" id="{7F4024BA-293E-42DE-BE1C-2B12F9D320A3}"/>
            </a:ext>
          </a:extLst>
        </xdr:cNvPr>
        <xdr:cNvPicPr>
          <a:picLocks noChangeAspect="1"/>
        </xdr:cNvPicPr>
      </xdr:nvPicPr>
      <xdr:blipFill>
        <a:blip xmlns:r="http://schemas.openxmlformats.org/officeDocument/2006/relationships" r:embed="rId4"/>
        <a:stretch>
          <a:fillRect/>
        </a:stretch>
      </xdr:blipFill>
      <xdr:spPr>
        <a:xfrm>
          <a:off x="7615447" y="4754880"/>
          <a:ext cx="3470490" cy="2575559"/>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E7B95B9-8B58-4D8E-A52B-DFFA54976A7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152399</xdr:rowOff>
    </xdr:to>
    <xdr:pic>
      <xdr:nvPicPr>
        <xdr:cNvPr id="3" name="図 2">
          <a:extLst>
            <a:ext uri="{FF2B5EF4-FFF2-40B4-BE49-F238E27FC236}">
              <a16:creationId xmlns:a16="http://schemas.microsoft.com/office/drawing/2014/main" id="{8D82C3A1-40CD-4172-8DD1-6A0B01E55E58}"/>
            </a:ext>
          </a:extLst>
        </xdr:cNvPr>
        <xdr:cNvPicPr>
          <a:picLocks noChangeAspect="1"/>
        </xdr:cNvPicPr>
      </xdr:nvPicPr>
      <xdr:blipFill>
        <a:blip xmlns:r="http://schemas.openxmlformats.org/officeDocument/2006/relationships" r:embed="rId1"/>
        <a:stretch>
          <a:fillRect/>
        </a:stretch>
      </xdr:blipFill>
      <xdr:spPr>
        <a:xfrm>
          <a:off x="2083327" y="975360"/>
          <a:ext cx="3470490" cy="2575559"/>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CD92AEF-4DB9-4A55-859F-5FE1E070C98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63BB28CC-0961-4510-9CB9-3EEC4248F040}"/>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twoCellAnchor>
    <xdr:from>
      <xdr:col>16</xdr:col>
      <xdr:colOff>132607</xdr:colOff>
      <xdr:row>4</xdr:row>
      <xdr:rowOff>76200</xdr:rowOff>
    </xdr:from>
    <xdr:to>
      <xdr:col>22</xdr:col>
      <xdr:colOff>448417</xdr:colOff>
      <xdr:row>15</xdr:row>
      <xdr:rowOff>152401</xdr:rowOff>
    </xdr:to>
    <xdr:pic>
      <xdr:nvPicPr>
        <xdr:cNvPr id="4" name="図 3">
          <a:extLst>
            <a:ext uri="{FF2B5EF4-FFF2-40B4-BE49-F238E27FC236}">
              <a16:creationId xmlns:a16="http://schemas.microsoft.com/office/drawing/2014/main" id="{67732B7D-F73D-4BB1-A8A9-4889800D0A2E}"/>
            </a:ext>
          </a:extLst>
        </xdr:cNvPr>
        <xdr:cNvPicPr>
          <a:picLocks noChangeAspect="1"/>
        </xdr:cNvPicPr>
      </xdr:nvPicPr>
      <xdr:blipFill>
        <a:blip xmlns:r="http://schemas.openxmlformats.org/officeDocument/2006/relationships" r:embed="rId2"/>
        <a:stretch>
          <a:fillRect/>
        </a:stretch>
      </xdr:blipFill>
      <xdr:spPr>
        <a:xfrm>
          <a:off x="7615447" y="975360"/>
          <a:ext cx="3470490" cy="2575561"/>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7FEDDE0-D95D-4167-B086-09AED67E2A0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152399</xdr:rowOff>
    </xdr:to>
    <xdr:pic>
      <xdr:nvPicPr>
        <xdr:cNvPr id="3" name="図 2">
          <a:extLst>
            <a:ext uri="{FF2B5EF4-FFF2-40B4-BE49-F238E27FC236}">
              <a16:creationId xmlns:a16="http://schemas.microsoft.com/office/drawing/2014/main" id="{D902A4BB-38D0-4D80-82AE-9DD80E6DA29D}"/>
            </a:ext>
          </a:extLst>
        </xdr:cNvPr>
        <xdr:cNvPicPr>
          <a:picLocks noChangeAspect="1"/>
        </xdr:cNvPicPr>
      </xdr:nvPicPr>
      <xdr:blipFill>
        <a:blip xmlns:r="http://schemas.openxmlformats.org/officeDocument/2006/relationships" r:embed="rId1"/>
        <a:stretch>
          <a:fillRect/>
        </a:stretch>
      </xdr:blipFill>
      <xdr:spPr>
        <a:xfrm>
          <a:off x="2083327" y="975360"/>
          <a:ext cx="3470490" cy="2575559"/>
        </a:xfrm>
        <a:prstGeom prst="rect">
          <a:avLst/>
        </a:prstGeom>
      </xdr:spPr>
    </xdr:pic>
    <xdr:clientData/>
  </xdr:twoCellAnchor>
  <xdr:twoCellAnchor>
    <xdr:from>
      <xdr:col>16</xdr:col>
      <xdr:colOff>132607</xdr:colOff>
      <xdr:row>4</xdr:row>
      <xdr:rowOff>76200</xdr:rowOff>
    </xdr:from>
    <xdr:to>
      <xdr:col>22</xdr:col>
      <xdr:colOff>448417</xdr:colOff>
      <xdr:row>15</xdr:row>
      <xdr:rowOff>152399</xdr:rowOff>
    </xdr:to>
    <xdr:pic>
      <xdr:nvPicPr>
        <xdr:cNvPr id="4" name="図 3">
          <a:extLst>
            <a:ext uri="{FF2B5EF4-FFF2-40B4-BE49-F238E27FC236}">
              <a16:creationId xmlns:a16="http://schemas.microsoft.com/office/drawing/2014/main" id="{E233B239-16AB-4D60-9F20-3A9A24350A09}"/>
            </a:ext>
          </a:extLst>
        </xdr:cNvPr>
        <xdr:cNvPicPr>
          <a:picLocks noChangeAspect="1"/>
        </xdr:cNvPicPr>
      </xdr:nvPicPr>
      <xdr:blipFill>
        <a:blip xmlns:r="http://schemas.openxmlformats.org/officeDocument/2006/relationships" r:embed="rId2"/>
        <a:stretch>
          <a:fillRect/>
        </a:stretch>
      </xdr:blipFill>
      <xdr:spPr>
        <a:xfrm>
          <a:off x="7615447" y="975360"/>
          <a:ext cx="3470490" cy="2575559"/>
        </a:xfrm>
        <a:prstGeom prst="rect">
          <a:avLst/>
        </a:prstGeom>
      </xdr:spPr>
    </xdr:pic>
    <xdr:clientData/>
  </xdr:twoCellAnchor>
  <xdr:twoCellAnchor>
    <xdr:from>
      <xdr:col>5</xdr:col>
      <xdr:colOff>132607</xdr:colOff>
      <xdr:row>21</xdr:row>
      <xdr:rowOff>76200</xdr:rowOff>
    </xdr:from>
    <xdr:to>
      <xdr:col>11</xdr:col>
      <xdr:colOff>448417</xdr:colOff>
      <xdr:row>32</xdr:row>
      <xdr:rowOff>152401</xdr:rowOff>
    </xdr:to>
    <xdr:pic>
      <xdr:nvPicPr>
        <xdr:cNvPr id="5" name="図 4">
          <a:extLst>
            <a:ext uri="{FF2B5EF4-FFF2-40B4-BE49-F238E27FC236}">
              <a16:creationId xmlns:a16="http://schemas.microsoft.com/office/drawing/2014/main" id="{13F0BD84-DF03-45FE-9094-252C590B2CC1}"/>
            </a:ext>
          </a:extLst>
        </xdr:cNvPr>
        <xdr:cNvPicPr>
          <a:picLocks noChangeAspect="1"/>
        </xdr:cNvPicPr>
      </xdr:nvPicPr>
      <xdr:blipFill>
        <a:blip xmlns:r="http://schemas.openxmlformats.org/officeDocument/2006/relationships" r:embed="rId3"/>
        <a:stretch>
          <a:fillRect/>
        </a:stretch>
      </xdr:blipFill>
      <xdr:spPr>
        <a:xfrm>
          <a:off x="2083327" y="4754880"/>
          <a:ext cx="3470490" cy="2575561"/>
        </a:xfrm>
        <a:prstGeom prst="rect">
          <a:avLst/>
        </a:prstGeom>
      </xdr:spPr>
    </xdr:pic>
    <xdr:clientData/>
  </xdr:twoCellAnchor>
  <xdr:twoCellAnchor>
    <xdr:from>
      <xdr:col>16</xdr:col>
      <xdr:colOff>132607</xdr:colOff>
      <xdr:row>21</xdr:row>
      <xdr:rowOff>76200</xdr:rowOff>
    </xdr:from>
    <xdr:to>
      <xdr:col>22</xdr:col>
      <xdr:colOff>448417</xdr:colOff>
      <xdr:row>32</xdr:row>
      <xdr:rowOff>152401</xdr:rowOff>
    </xdr:to>
    <xdr:pic>
      <xdr:nvPicPr>
        <xdr:cNvPr id="6" name="図 5">
          <a:extLst>
            <a:ext uri="{FF2B5EF4-FFF2-40B4-BE49-F238E27FC236}">
              <a16:creationId xmlns:a16="http://schemas.microsoft.com/office/drawing/2014/main" id="{92377402-E395-4446-8147-8F8EA4CDE46D}"/>
            </a:ext>
          </a:extLst>
        </xdr:cNvPr>
        <xdr:cNvPicPr>
          <a:picLocks noChangeAspect="1"/>
        </xdr:cNvPicPr>
      </xdr:nvPicPr>
      <xdr:blipFill>
        <a:blip xmlns:r="http://schemas.openxmlformats.org/officeDocument/2006/relationships" r:embed="rId4"/>
        <a:stretch>
          <a:fillRect/>
        </a:stretch>
      </xdr:blipFill>
      <xdr:spPr>
        <a:xfrm>
          <a:off x="7615447" y="4754880"/>
          <a:ext cx="3470490" cy="2575561"/>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946578E-C293-4D6D-8EB0-85C3F50445E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79C08032-1E1A-4FB8-B2D4-35CA1B322D4E}"/>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twoCellAnchor>
    <xdr:from>
      <xdr:col>16</xdr:col>
      <xdr:colOff>132607</xdr:colOff>
      <xdr:row>4</xdr:row>
      <xdr:rowOff>76200</xdr:rowOff>
    </xdr:from>
    <xdr:to>
      <xdr:col>22</xdr:col>
      <xdr:colOff>448417</xdr:colOff>
      <xdr:row>15</xdr:row>
      <xdr:rowOff>152401</xdr:rowOff>
    </xdr:to>
    <xdr:pic>
      <xdr:nvPicPr>
        <xdr:cNvPr id="4" name="図 3">
          <a:extLst>
            <a:ext uri="{FF2B5EF4-FFF2-40B4-BE49-F238E27FC236}">
              <a16:creationId xmlns:a16="http://schemas.microsoft.com/office/drawing/2014/main" id="{64D4DC8C-E7A9-4BB1-AE65-38E8869E8BF0}"/>
            </a:ext>
          </a:extLst>
        </xdr:cNvPr>
        <xdr:cNvPicPr>
          <a:picLocks noChangeAspect="1"/>
        </xdr:cNvPicPr>
      </xdr:nvPicPr>
      <xdr:blipFill>
        <a:blip xmlns:r="http://schemas.openxmlformats.org/officeDocument/2006/relationships" r:embed="rId2"/>
        <a:stretch>
          <a:fillRect/>
        </a:stretch>
      </xdr:blipFill>
      <xdr:spPr>
        <a:xfrm>
          <a:off x="7615447" y="975360"/>
          <a:ext cx="3470490" cy="2575561"/>
        </a:xfrm>
        <a:prstGeom prst="rect">
          <a:avLst/>
        </a:prstGeom>
      </xdr:spPr>
    </xdr:pic>
    <xdr:clientData/>
  </xdr:twoCellAnchor>
  <xdr:twoCellAnchor>
    <xdr:from>
      <xdr:col>5</xdr:col>
      <xdr:colOff>132607</xdr:colOff>
      <xdr:row>21</xdr:row>
      <xdr:rowOff>76200</xdr:rowOff>
    </xdr:from>
    <xdr:to>
      <xdr:col>11</xdr:col>
      <xdr:colOff>448417</xdr:colOff>
      <xdr:row>32</xdr:row>
      <xdr:rowOff>152399</xdr:rowOff>
    </xdr:to>
    <xdr:pic>
      <xdr:nvPicPr>
        <xdr:cNvPr id="5" name="図 4">
          <a:extLst>
            <a:ext uri="{FF2B5EF4-FFF2-40B4-BE49-F238E27FC236}">
              <a16:creationId xmlns:a16="http://schemas.microsoft.com/office/drawing/2014/main" id="{AEA10389-530D-4241-8B2E-313972A19C3D}"/>
            </a:ext>
          </a:extLst>
        </xdr:cNvPr>
        <xdr:cNvPicPr>
          <a:picLocks noChangeAspect="1"/>
        </xdr:cNvPicPr>
      </xdr:nvPicPr>
      <xdr:blipFill>
        <a:blip xmlns:r="http://schemas.openxmlformats.org/officeDocument/2006/relationships" r:embed="rId3"/>
        <a:stretch>
          <a:fillRect/>
        </a:stretch>
      </xdr:blipFill>
      <xdr:spPr>
        <a:xfrm>
          <a:off x="2083327" y="4754880"/>
          <a:ext cx="3470490" cy="2575559"/>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CF957D24-B58C-46A8-A570-DBEEDC86D43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152399</xdr:rowOff>
    </xdr:to>
    <xdr:pic>
      <xdr:nvPicPr>
        <xdr:cNvPr id="3" name="図 2">
          <a:extLst>
            <a:ext uri="{FF2B5EF4-FFF2-40B4-BE49-F238E27FC236}">
              <a16:creationId xmlns:a16="http://schemas.microsoft.com/office/drawing/2014/main" id="{E7D3626B-260F-4C07-B618-3D9139F0ECA4}"/>
            </a:ext>
          </a:extLst>
        </xdr:cNvPr>
        <xdr:cNvPicPr>
          <a:picLocks noChangeAspect="1"/>
        </xdr:cNvPicPr>
      </xdr:nvPicPr>
      <xdr:blipFill>
        <a:blip xmlns:r="http://schemas.openxmlformats.org/officeDocument/2006/relationships" r:embed="rId1"/>
        <a:stretch>
          <a:fillRect/>
        </a:stretch>
      </xdr:blipFill>
      <xdr:spPr>
        <a:xfrm>
          <a:off x="2083327" y="975360"/>
          <a:ext cx="3470490" cy="2575559"/>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389DBE8-743D-444B-8213-C9E3F5E6FDA1}"/>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E80F1162-EE45-4EF3-B860-7EBD491F764B}"/>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twoCellAnchor>
    <xdr:from>
      <xdr:col>16</xdr:col>
      <xdr:colOff>132607</xdr:colOff>
      <xdr:row>4</xdr:row>
      <xdr:rowOff>76200</xdr:rowOff>
    </xdr:from>
    <xdr:to>
      <xdr:col>22</xdr:col>
      <xdr:colOff>448417</xdr:colOff>
      <xdr:row>15</xdr:row>
      <xdr:rowOff>152401</xdr:rowOff>
    </xdr:to>
    <xdr:pic>
      <xdr:nvPicPr>
        <xdr:cNvPr id="4" name="図 3">
          <a:extLst>
            <a:ext uri="{FF2B5EF4-FFF2-40B4-BE49-F238E27FC236}">
              <a16:creationId xmlns:a16="http://schemas.microsoft.com/office/drawing/2014/main" id="{5E668BC2-61FE-45C1-827C-FEA0D8346681}"/>
            </a:ext>
          </a:extLst>
        </xdr:cNvPr>
        <xdr:cNvPicPr>
          <a:picLocks noChangeAspect="1"/>
        </xdr:cNvPicPr>
      </xdr:nvPicPr>
      <xdr:blipFill>
        <a:blip xmlns:r="http://schemas.openxmlformats.org/officeDocument/2006/relationships" r:embed="rId2"/>
        <a:stretch>
          <a:fillRect/>
        </a:stretch>
      </xdr:blipFill>
      <xdr:spPr>
        <a:xfrm>
          <a:off x="7615447" y="975360"/>
          <a:ext cx="3470490" cy="2575561"/>
        </a:xfrm>
        <a:prstGeom prst="rect">
          <a:avLst/>
        </a:prstGeom>
      </xdr:spPr>
    </xdr:pic>
    <xdr:clientData/>
  </xdr:twoCellAnchor>
  <xdr:twoCellAnchor>
    <xdr:from>
      <xdr:col>5</xdr:col>
      <xdr:colOff>132607</xdr:colOff>
      <xdr:row>21</xdr:row>
      <xdr:rowOff>76200</xdr:rowOff>
    </xdr:from>
    <xdr:to>
      <xdr:col>11</xdr:col>
      <xdr:colOff>448417</xdr:colOff>
      <xdr:row>32</xdr:row>
      <xdr:rowOff>152399</xdr:rowOff>
    </xdr:to>
    <xdr:pic>
      <xdr:nvPicPr>
        <xdr:cNvPr id="5" name="図 4">
          <a:extLst>
            <a:ext uri="{FF2B5EF4-FFF2-40B4-BE49-F238E27FC236}">
              <a16:creationId xmlns:a16="http://schemas.microsoft.com/office/drawing/2014/main" id="{D2ABE92B-8769-409B-B74E-5F430F99E6D6}"/>
            </a:ext>
          </a:extLst>
        </xdr:cNvPr>
        <xdr:cNvPicPr>
          <a:picLocks noChangeAspect="1"/>
        </xdr:cNvPicPr>
      </xdr:nvPicPr>
      <xdr:blipFill>
        <a:blip xmlns:r="http://schemas.openxmlformats.org/officeDocument/2006/relationships" r:embed="rId3"/>
        <a:stretch>
          <a:fillRect/>
        </a:stretch>
      </xdr:blipFill>
      <xdr:spPr>
        <a:xfrm>
          <a:off x="2083327" y="4754880"/>
          <a:ext cx="3470490" cy="2575559"/>
        </a:xfrm>
        <a:prstGeom prst="rect">
          <a:avLst/>
        </a:prstGeom>
      </xdr:spPr>
    </xdr:pic>
    <xdr:clientData/>
  </xdr:twoCellAnchor>
  <xdr:twoCellAnchor>
    <xdr:from>
      <xdr:col>16</xdr:col>
      <xdr:colOff>132607</xdr:colOff>
      <xdr:row>21</xdr:row>
      <xdr:rowOff>76200</xdr:rowOff>
    </xdr:from>
    <xdr:to>
      <xdr:col>22</xdr:col>
      <xdr:colOff>448417</xdr:colOff>
      <xdr:row>32</xdr:row>
      <xdr:rowOff>152399</xdr:rowOff>
    </xdr:to>
    <xdr:pic>
      <xdr:nvPicPr>
        <xdr:cNvPr id="6" name="図 5">
          <a:extLst>
            <a:ext uri="{FF2B5EF4-FFF2-40B4-BE49-F238E27FC236}">
              <a16:creationId xmlns:a16="http://schemas.microsoft.com/office/drawing/2014/main" id="{1EE47C2F-FA22-4EC1-9CF3-51F188DE860A}"/>
            </a:ext>
          </a:extLst>
        </xdr:cNvPr>
        <xdr:cNvPicPr>
          <a:picLocks noChangeAspect="1"/>
        </xdr:cNvPicPr>
      </xdr:nvPicPr>
      <xdr:blipFill>
        <a:blip xmlns:r="http://schemas.openxmlformats.org/officeDocument/2006/relationships" r:embed="rId4"/>
        <a:stretch>
          <a:fillRect/>
        </a:stretch>
      </xdr:blipFill>
      <xdr:spPr>
        <a:xfrm>
          <a:off x="7615447" y="4754880"/>
          <a:ext cx="3470490" cy="2575559"/>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272E931-4EF5-49F2-A417-18A7CDE2FBB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152399</xdr:rowOff>
    </xdr:to>
    <xdr:pic>
      <xdr:nvPicPr>
        <xdr:cNvPr id="3" name="図 2">
          <a:extLst>
            <a:ext uri="{FF2B5EF4-FFF2-40B4-BE49-F238E27FC236}">
              <a16:creationId xmlns:a16="http://schemas.microsoft.com/office/drawing/2014/main" id="{E1136F48-CAC2-4A2E-97EF-C035625C469F}"/>
            </a:ext>
          </a:extLst>
        </xdr:cNvPr>
        <xdr:cNvPicPr>
          <a:picLocks noChangeAspect="1"/>
        </xdr:cNvPicPr>
      </xdr:nvPicPr>
      <xdr:blipFill>
        <a:blip xmlns:r="http://schemas.openxmlformats.org/officeDocument/2006/relationships" r:embed="rId1"/>
        <a:stretch>
          <a:fillRect/>
        </a:stretch>
      </xdr:blipFill>
      <xdr:spPr>
        <a:xfrm>
          <a:off x="2083327" y="975360"/>
          <a:ext cx="3470490" cy="2575559"/>
        </a:xfrm>
        <a:prstGeom prst="rect">
          <a:avLst/>
        </a:prstGeom>
      </xdr:spPr>
    </xdr:pic>
    <xdr:clientData/>
  </xdr:twoCellAnchor>
  <xdr:twoCellAnchor>
    <xdr:from>
      <xdr:col>16</xdr:col>
      <xdr:colOff>131493</xdr:colOff>
      <xdr:row>4</xdr:row>
      <xdr:rowOff>76200</xdr:rowOff>
    </xdr:from>
    <xdr:to>
      <xdr:col>22</xdr:col>
      <xdr:colOff>449533</xdr:colOff>
      <xdr:row>15</xdr:row>
      <xdr:rowOff>152399</xdr:rowOff>
    </xdr:to>
    <xdr:pic>
      <xdr:nvPicPr>
        <xdr:cNvPr id="4" name="図 3">
          <a:extLst>
            <a:ext uri="{FF2B5EF4-FFF2-40B4-BE49-F238E27FC236}">
              <a16:creationId xmlns:a16="http://schemas.microsoft.com/office/drawing/2014/main" id="{56D6ACC1-AE04-416A-9C8F-217D89133DA2}"/>
            </a:ext>
          </a:extLst>
        </xdr:cNvPr>
        <xdr:cNvPicPr>
          <a:picLocks noChangeAspect="1"/>
        </xdr:cNvPicPr>
      </xdr:nvPicPr>
      <xdr:blipFill>
        <a:blip xmlns:r="http://schemas.openxmlformats.org/officeDocument/2006/relationships" r:embed="rId2"/>
        <a:stretch>
          <a:fillRect/>
        </a:stretch>
      </xdr:blipFill>
      <xdr:spPr>
        <a:xfrm>
          <a:off x="7614333" y="975360"/>
          <a:ext cx="3472720" cy="2575559"/>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E4E6BC8-45ED-4464-BBE5-06BF883075C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152401</xdr:rowOff>
    </xdr:to>
    <xdr:pic>
      <xdr:nvPicPr>
        <xdr:cNvPr id="3" name="図 2">
          <a:extLst>
            <a:ext uri="{FF2B5EF4-FFF2-40B4-BE49-F238E27FC236}">
              <a16:creationId xmlns:a16="http://schemas.microsoft.com/office/drawing/2014/main" id="{01EF7F87-79E9-4F28-9966-7B09DA66AEFC}"/>
            </a:ext>
          </a:extLst>
        </xdr:cNvPr>
        <xdr:cNvPicPr>
          <a:picLocks noChangeAspect="1"/>
        </xdr:cNvPicPr>
      </xdr:nvPicPr>
      <xdr:blipFill>
        <a:blip xmlns:r="http://schemas.openxmlformats.org/officeDocument/2006/relationships" r:embed="rId1"/>
        <a:stretch>
          <a:fillRect/>
        </a:stretch>
      </xdr:blipFill>
      <xdr:spPr>
        <a:xfrm>
          <a:off x="2083327" y="975360"/>
          <a:ext cx="3470490" cy="2575561"/>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11C121B-FDA6-40DA-85ED-1E7DD096313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152399</xdr:rowOff>
    </xdr:to>
    <xdr:pic>
      <xdr:nvPicPr>
        <xdr:cNvPr id="3" name="図 2">
          <a:extLst>
            <a:ext uri="{FF2B5EF4-FFF2-40B4-BE49-F238E27FC236}">
              <a16:creationId xmlns:a16="http://schemas.microsoft.com/office/drawing/2014/main" id="{DB5C99B5-3B60-409E-91F7-2219DF5DF60B}"/>
            </a:ext>
          </a:extLst>
        </xdr:cNvPr>
        <xdr:cNvPicPr>
          <a:picLocks noChangeAspect="1"/>
        </xdr:cNvPicPr>
      </xdr:nvPicPr>
      <xdr:blipFill>
        <a:blip xmlns:r="http://schemas.openxmlformats.org/officeDocument/2006/relationships" r:embed="rId1"/>
        <a:stretch>
          <a:fillRect/>
        </a:stretch>
      </xdr:blipFill>
      <xdr:spPr>
        <a:xfrm>
          <a:off x="2083327" y="975360"/>
          <a:ext cx="3470490" cy="2575559"/>
        </a:xfrm>
        <a:prstGeom prst="rect">
          <a:avLst/>
        </a:prstGeom>
      </xdr:spPr>
    </xdr:pic>
    <xdr:clientData/>
  </xdr:twoCellAnchor>
  <xdr:twoCellAnchor>
    <xdr:from>
      <xdr:col>16</xdr:col>
      <xdr:colOff>131493</xdr:colOff>
      <xdr:row>4</xdr:row>
      <xdr:rowOff>76200</xdr:rowOff>
    </xdr:from>
    <xdr:to>
      <xdr:col>22</xdr:col>
      <xdr:colOff>449533</xdr:colOff>
      <xdr:row>15</xdr:row>
      <xdr:rowOff>152399</xdr:rowOff>
    </xdr:to>
    <xdr:pic>
      <xdr:nvPicPr>
        <xdr:cNvPr id="4" name="図 3">
          <a:extLst>
            <a:ext uri="{FF2B5EF4-FFF2-40B4-BE49-F238E27FC236}">
              <a16:creationId xmlns:a16="http://schemas.microsoft.com/office/drawing/2014/main" id="{4F76B223-B32F-4874-B788-71066236417F}"/>
            </a:ext>
          </a:extLst>
        </xdr:cNvPr>
        <xdr:cNvPicPr>
          <a:picLocks noChangeAspect="1"/>
        </xdr:cNvPicPr>
      </xdr:nvPicPr>
      <xdr:blipFill>
        <a:blip xmlns:r="http://schemas.openxmlformats.org/officeDocument/2006/relationships" r:embed="rId2"/>
        <a:stretch>
          <a:fillRect/>
        </a:stretch>
      </xdr:blipFill>
      <xdr:spPr>
        <a:xfrm>
          <a:off x="7614333" y="975360"/>
          <a:ext cx="3472720" cy="2575559"/>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C580B6C-6325-4D58-88D5-D1E04608F31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131493</xdr:colOff>
      <xdr:row>4</xdr:row>
      <xdr:rowOff>76200</xdr:rowOff>
    </xdr:from>
    <xdr:to>
      <xdr:col>11</xdr:col>
      <xdr:colOff>449533</xdr:colOff>
      <xdr:row>15</xdr:row>
      <xdr:rowOff>152401</xdr:rowOff>
    </xdr:to>
    <xdr:pic>
      <xdr:nvPicPr>
        <xdr:cNvPr id="3" name="図 2">
          <a:extLst>
            <a:ext uri="{FF2B5EF4-FFF2-40B4-BE49-F238E27FC236}">
              <a16:creationId xmlns:a16="http://schemas.microsoft.com/office/drawing/2014/main" id="{256B8864-E27D-4EDD-BA9A-69C576073417}"/>
            </a:ext>
          </a:extLst>
        </xdr:cNvPr>
        <xdr:cNvPicPr>
          <a:picLocks noChangeAspect="1"/>
        </xdr:cNvPicPr>
      </xdr:nvPicPr>
      <xdr:blipFill>
        <a:blip xmlns:r="http://schemas.openxmlformats.org/officeDocument/2006/relationships" r:embed="rId1"/>
        <a:stretch>
          <a:fillRect/>
        </a:stretch>
      </xdr:blipFill>
      <xdr:spPr>
        <a:xfrm>
          <a:off x="2082213" y="975360"/>
          <a:ext cx="3472720" cy="2575561"/>
        </a:xfrm>
        <a:prstGeom prst="rect">
          <a:avLst/>
        </a:prstGeom>
      </xdr:spPr>
    </xdr:pic>
    <xdr:clientData/>
  </xdr:twoCellAnchor>
  <xdr:twoCellAnchor>
    <xdr:from>
      <xdr:col>16</xdr:col>
      <xdr:colOff>131493</xdr:colOff>
      <xdr:row>4</xdr:row>
      <xdr:rowOff>76200</xdr:rowOff>
    </xdr:from>
    <xdr:to>
      <xdr:col>22</xdr:col>
      <xdr:colOff>449533</xdr:colOff>
      <xdr:row>15</xdr:row>
      <xdr:rowOff>152401</xdr:rowOff>
    </xdr:to>
    <xdr:pic>
      <xdr:nvPicPr>
        <xdr:cNvPr id="4" name="図 3">
          <a:extLst>
            <a:ext uri="{FF2B5EF4-FFF2-40B4-BE49-F238E27FC236}">
              <a16:creationId xmlns:a16="http://schemas.microsoft.com/office/drawing/2014/main" id="{B713D076-7EBF-4C20-AE49-7842124E3158}"/>
            </a:ext>
          </a:extLst>
        </xdr:cNvPr>
        <xdr:cNvPicPr>
          <a:picLocks noChangeAspect="1"/>
        </xdr:cNvPicPr>
      </xdr:nvPicPr>
      <xdr:blipFill>
        <a:blip xmlns:r="http://schemas.openxmlformats.org/officeDocument/2006/relationships" r:embed="rId2"/>
        <a:stretch>
          <a:fillRect/>
        </a:stretch>
      </xdr:blipFill>
      <xdr:spPr>
        <a:xfrm>
          <a:off x="7614333" y="975360"/>
          <a:ext cx="3472720" cy="2575561"/>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xdr:from>
      <xdr:col>5</xdr:col>
      <xdr:colOff>63488</xdr:colOff>
      <xdr:row>6</xdr:row>
      <xdr:rowOff>76201</xdr:rowOff>
    </xdr:from>
    <xdr:to>
      <xdr:col>31</xdr:col>
      <xdr:colOff>304800</xdr:colOff>
      <xdr:row>17</xdr:row>
      <xdr:rowOff>954107</xdr:rowOff>
    </xdr:to>
    <xdr:pic>
      <xdr:nvPicPr>
        <xdr:cNvPr id="2" name="図 1">
          <a:extLst>
            <a:ext uri="{FF2B5EF4-FFF2-40B4-BE49-F238E27FC236}">
              <a16:creationId xmlns:a16="http://schemas.microsoft.com/office/drawing/2014/main" id="{2E025ECD-B257-4802-AA82-25E4345623D7}"/>
            </a:ext>
          </a:extLst>
        </xdr:cNvPr>
        <xdr:cNvPicPr>
          <a:picLocks noChangeAspect="1"/>
        </xdr:cNvPicPr>
      </xdr:nvPicPr>
      <xdr:blipFill>
        <a:blip xmlns:r="http://schemas.openxmlformats.org/officeDocument/2006/relationships" r:embed="rId1"/>
        <a:stretch>
          <a:fillRect/>
        </a:stretch>
      </xdr:blipFill>
      <xdr:spPr>
        <a:xfrm>
          <a:off x="1244588" y="1470661"/>
          <a:ext cx="7548892" cy="5655646"/>
        </a:xfrm>
        <a:prstGeom prst="rect">
          <a:avLst/>
        </a:prstGeom>
      </xdr:spPr>
    </xdr:pic>
    <xdr:clientData/>
  </xdr:twoCellAnchor>
  <xdr:twoCellAnchor>
    <xdr:from>
      <xdr:col>4</xdr:col>
      <xdr:colOff>11018</xdr:colOff>
      <xdr:row>23</xdr:row>
      <xdr:rowOff>57151</xdr:rowOff>
    </xdr:from>
    <xdr:to>
      <xdr:col>32</xdr:col>
      <xdr:colOff>257175</xdr:colOff>
      <xdr:row>34</xdr:row>
      <xdr:rowOff>965902</xdr:rowOff>
    </xdr:to>
    <xdr:pic>
      <xdr:nvPicPr>
        <xdr:cNvPr id="3" name="図 2">
          <a:extLst>
            <a:ext uri="{FF2B5EF4-FFF2-40B4-BE49-F238E27FC236}">
              <a16:creationId xmlns:a16="http://schemas.microsoft.com/office/drawing/2014/main" id="{AFD64837-8D94-4012-8D8B-B6D491F718A0}"/>
            </a:ext>
          </a:extLst>
        </xdr:cNvPr>
        <xdr:cNvPicPr>
          <a:picLocks noChangeAspect="1"/>
        </xdr:cNvPicPr>
      </xdr:nvPicPr>
      <xdr:blipFill>
        <a:blip xmlns:r="http://schemas.openxmlformats.org/officeDocument/2006/relationships" r:embed="rId2"/>
        <a:stretch>
          <a:fillRect/>
        </a:stretch>
      </xdr:blipFill>
      <xdr:spPr>
        <a:xfrm>
          <a:off x="910178" y="8561071"/>
          <a:ext cx="8140477" cy="5686491"/>
        </a:xfrm>
        <a:prstGeom prst="rect">
          <a:avLst/>
        </a:prstGeom>
      </xdr:spPr>
    </xdr:pic>
    <xdr:clientData/>
  </xdr:twoCellAnchor>
  <xdr:twoCellAnchor>
    <xdr:from>
      <xdr:col>4</xdr:col>
      <xdr:colOff>104775</xdr:colOff>
      <xdr:row>40</xdr:row>
      <xdr:rowOff>66675</xdr:rowOff>
    </xdr:from>
    <xdr:to>
      <xdr:col>33</xdr:col>
      <xdr:colOff>19050</xdr:colOff>
      <xdr:row>51</xdr:row>
      <xdr:rowOff>962592</xdr:rowOff>
    </xdr:to>
    <xdr:pic>
      <xdr:nvPicPr>
        <xdr:cNvPr id="4" name="図 3">
          <a:extLst>
            <a:ext uri="{FF2B5EF4-FFF2-40B4-BE49-F238E27FC236}">
              <a16:creationId xmlns:a16="http://schemas.microsoft.com/office/drawing/2014/main" id="{D357FCCA-C1C8-4D3D-AE8C-068D3FFE7985}"/>
            </a:ext>
          </a:extLst>
        </xdr:cNvPr>
        <xdr:cNvPicPr>
          <a:picLocks noChangeAspect="1"/>
        </xdr:cNvPicPr>
      </xdr:nvPicPr>
      <xdr:blipFill>
        <a:blip xmlns:r="http://schemas.openxmlformats.org/officeDocument/2006/relationships" r:embed="rId3"/>
        <a:stretch>
          <a:fillRect/>
        </a:stretch>
      </xdr:blipFill>
      <xdr:spPr>
        <a:xfrm>
          <a:off x="1003935" y="15680055"/>
          <a:ext cx="8090535" cy="5673657"/>
        </a:xfrm>
        <a:prstGeom prst="rect">
          <a:avLst/>
        </a:prstGeom>
      </xdr:spPr>
    </xdr:pic>
    <xdr:clientData/>
  </xdr:twoCellAnchor>
  <xdr:twoCellAnchor>
    <xdr:from>
      <xdr:col>4</xdr:col>
      <xdr:colOff>28575</xdr:colOff>
      <xdr:row>57</xdr:row>
      <xdr:rowOff>76201</xdr:rowOff>
    </xdr:from>
    <xdr:to>
      <xdr:col>32</xdr:col>
      <xdr:colOff>209550</xdr:colOff>
      <xdr:row>68</xdr:row>
      <xdr:rowOff>942274</xdr:rowOff>
    </xdr:to>
    <xdr:pic>
      <xdr:nvPicPr>
        <xdr:cNvPr id="5" name="図 4">
          <a:extLst>
            <a:ext uri="{FF2B5EF4-FFF2-40B4-BE49-F238E27FC236}">
              <a16:creationId xmlns:a16="http://schemas.microsoft.com/office/drawing/2014/main" id="{3D9B2CF9-CD68-4C1D-844B-CF48F99680CD}"/>
            </a:ext>
          </a:extLst>
        </xdr:cNvPr>
        <xdr:cNvPicPr>
          <a:picLocks noChangeAspect="1"/>
        </xdr:cNvPicPr>
      </xdr:nvPicPr>
      <xdr:blipFill>
        <a:blip xmlns:r="http://schemas.openxmlformats.org/officeDocument/2006/relationships" r:embed="rId4"/>
        <a:stretch>
          <a:fillRect/>
        </a:stretch>
      </xdr:blipFill>
      <xdr:spPr>
        <a:xfrm>
          <a:off x="927735" y="22799041"/>
          <a:ext cx="8075295" cy="5643813"/>
        </a:xfrm>
        <a:prstGeom prst="rect">
          <a:avLst/>
        </a:prstGeom>
      </xdr:spPr>
    </xdr:pic>
    <xdr:clientData/>
  </xdr:twoCellAnchor>
  <xdr:twoCellAnchor>
    <xdr:from>
      <xdr:col>4</xdr:col>
      <xdr:colOff>95250</xdr:colOff>
      <xdr:row>74</xdr:row>
      <xdr:rowOff>66676</xdr:rowOff>
    </xdr:from>
    <xdr:to>
      <xdr:col>33</xdr:col>
      <xdr:colOff>28575</xdr:colOff>
      <xdr:row>85</xdr:row>
      <xdr:rowOff>974530</xdr:rowOff>
    </xdr:to>
    <xdr:pic>
      <xdr:nvPicPr>
        <xdr:cNvPr id="6" name="図 5">
          <a:extLst>
            <a:ext uri="{FF2B5EF4-FFF2-40B4-BE49-F238E27FC236}">
              <a16:creationId xmlns:a16="http://schemas.microsoft.com/office/drawing/2014/main" id="{F14E411E-E53F-4B09-8ED1-784DCD5F946E}"/>
            </a:ext>
          </a:extLst>
        </xdr:cNvPr>
        <xdr:cNvPicPr>
          <a:picLocks noChangeAspect="1"/>
        </xdr:cNvPicPr>
      </xdr:nvPicPr>
      <xdr:blipFill>
        <a:blip xmlns:r="http://schemas.openxmlformats.org/officeDocument/2006/relationships" r:embed="rId5"/>
        <a:stretch>
          <a:fillRect/>
        </a:stretch>
      </xdr:blipFill>
      <xdr:spPr>
        <a:xfrm>
          <a:off x="994410" y="29898976"/>
          <a:ext cx="8109585" cy="5685594"/>
        </a:xfrm>
        <a:prstGeom prst="rect">
          <a:avLst/>
        </a:prstGeom>
      </xdr:spPr>
    </xdr:pic>
    <xdr:clientData/>
  </xdr:twoCellAnchor>
  <xdr:twoCellAnchor>
    <xdr:from>
      <xdr:col>5</xdr:col>
      <xdr:colOff>76200</xdr:colOff>
      <xdr:row>91</xdr:row>
      <xdr:rowOff>24473</xdr:rowOff>
    </xdr:from>
    <xdr:to>
      <xdr:col>32</xdr:col>
      <xdr:colOff>153807</xdr:colOff>
      <xdr:row>102</xdr:row>
      <xdr:rowOff>965203</xdr:rowOff>
    </xdr:to>
    <xdr:pic>
      <xdr:nvPicPr>
        <xdr:cNvPr id="7" name="図 6">
          <a:extLst>
            <a:ext uri="{FF2B5EF4-FFF2-40B4-BE49-F238E27FC236}">
              <a16:creationId xmlns:a16="http://schemas.microsoft.com/office/drawing/2014/main" id="{CFBA38B0-10BF-434F-A396-6A8C3E8B4FE2}"/>
            </a:ext>
          </a:extLst>
        </xdr:cNvPr>
        <xdr:cNvPicPr>
          <a:picLocks noChangeAspect="1"/>
        </xdr:cNvPicPr>
      </xdr:nvPicPr>
      <xdr:blipFill>
        <a:blip xmlns:r="http://schemas.openxmlformats.org/officeDocument/2006/relationships" r:embed="rId6"/>
        <a:stretch>
          <a:fillRect/>
        </a:stretch>
      </xdr:blipFill>
      <xdr:spPr>
        <a:xfrm>
          <a:off x="1257300" y="36966233"/>
          <a:ext cx="7689987" cy="5718470"/>
        </a:xfrm>
        <a:prstGeom prst="rect">
          <a:avLst/>
        </a:prstGeom>
      </xdr:spPr>
    </xdr:pic>
    <xdr:clientData/>
  </xdr:twoCellAnchor>
  <xdr:twoCellAnchor>
    <xdr:from>
      <xdr:col>5</xdr:col>
      <xdr:colOff>194735</xdr:colOff>
      <xdr:row>108</xdr:row>
      <xdr:rowOff>66674</xdr:rowOff>
    </xdr:from>
    <xdr:to>
      <xdr:col>31</xdr:col>
      <xdr:colOff>190501</xdr:colOff>
      <xdr:row>119</xdr:row>
      <xdr:rowOff>965199</xdr:rowOff>
    </xdr:to>
    <xdr:pic>
      <xdr:nvPicPr>
        <xdr:cNvPr id="8" name="図 7">
          <a:extLst>
            <a:ext uri="{FF2B5EF4-FFF2-40B4-BE49-F238E27FC236}">
              <a16:creationId xmlns:a16="http://schemas.microsoft.com/office/drawing/2014/main" id="{61FC8E37-51D4-468E-B0FB-6F8DDE5D584E}"/>
            </a:ext>
          </a:extLst>
        </xdr:cNvPr>
        <xdr:cNvPicPr>
          <a:picLocks noChangeAspect="1"/>
        </xdr:cNvPicPr>
      </xdr:nvPicPr>
      <xdr:blipFill>
        <a:blip xmlns:r="http://schemas.openxmlformats.org/officeDocument/2006/relationships" r:embed="rId7"/>
        <a:stretch>
          <a:fillRect/>
        </a:stretch>
      </xdr:blipFill>
      <xdr:spPr>
        <a:xfrm>
          <a:off x="1375835" y="44117894"/>
          <a:ext cx="7326206" cy="5676265"/>
        </a:xfrm>
        <a:prstGeom prst="rect">
          <a:avLst/>
        </a:prstGeom>
      </xdr:spPr>
    </xdr:pic>
    <xdr:clientData/>
  </xdr:twoCellAnchor>
  <xdr:twoCellAnchor>
    <xdr:from>
      <xdr:col>4</xdr:col>
      <xdr:colOff>252681</xdr:colOff>
      <xdr:row>125</xdr:row>
      <xdr:rowOff>69649</xdr:rowOff>
    </xdr:from>
    <xdr:to>
      <xdr:col>32</xdr:col>
      <xdr:colOff>247651</xdr:colOff>
      <xdr:row>136</xdr:row>
      <xdr:rowOff>965200</xdr:rowOff>
    </xdr:to>
    <xdr:pic>
      <xdr:nvPicPr>
        <xdr:cNvPr id="9" name="図 8">
          <a:extLst>
            <a:ext uri="{FF2B5EF4-FFF2-40B4-BE49-F238E27FC236}">
              <a16:creationId xmlns:a16="http://schemas.microsoft.com/office/drawing/2014/main" id="{F70A23B3-72F0-4CED-A3EE-150C35C857C4}"/>
            </a:ext>
          </a:extLst>
        </xdr:cNvPr>
        <xdr:cNvPicPr>
          <a:picLocks noChangeAspect="1"/>
        </xdr:cNvPicPr>
      </xdr:nvPicPr>
      <xdr:blipFill>
        <a:blip xmlns:r="http://schemas.openxmlformats.org/officeDocument/2006/relationships" r:embed="rId8"/>
        <a:stretch>
          <a:fillRect/>
        </a:stretch>
      </xdr:blipFill>
      <xdr:spPr>
        <a:xfrm>
          <a:off x="1151841" y="51230329"/>
          <a:ext cx="7889290" cy="5673291"/>
        </a:xfrm>
        <a:prstGeom prst="rect">
          <a:avLst/>
        </a:prstGeom>
      </xdr:spPr>
    </xdr:pic>
    <xdr:clientData/>
  </xdr:twoCellAnchor>
  <xdr:twoCellAnchor>
    <xdr:from>
      <xdr:col>4</xdr:col>
      <xdr:colOff>233630</xdr:colOff>
      <xdr:row>142</xdr:row>
      <xdr:rowOff>57150</xdr:rowOff>
    </xdr:from>
    <xdr:to>
      <xdr:col>32</xdr:col>
      <xdr:colOff>248031</xdr:colOff>
      <xdr:row>153</xdr:row>
      <xdr:rowOff>965200</xdr:rowOff>
    </xdr:to>
    <xdr:pic>
      <xdr:nvPicPr>
        <xdr:cNvPr id="10" name="図 9">
          <a:extLst>
            <a:ext uri="{FF2B5EF4-FFF2-40B4-BE49-F238E27FC236}">
              <a16:creationId xmlns:a16="http://schemas.microsoft.com/office/drawing/2014/main" id="{ABFCE69A-CC8E-41E0-8EFF-DD4748ADAF54}"/>
            </a:ext>
          </a:extLst>
        </xdr:cNvPr>
        <xdr:cNvPicPr>
          <a:picLocks noChangeAspect="1"/>
        </xdr:cNvPicPr>
      </xdr:nvPicPr>
      <xdr:blipFill>
        <a:blip xmlns:r="http://schemas.openxmlformats.org/officeDocument/2006/relationships" r:embed="rId9"/>
        <a:stretch>
          <a:fillRect/>
        </a:stretch>
      </xdr:blipFill>
      <xdr:spPr>
        <a:xfrm>
          <a:off x="1132790" y="58327290"/>
          <a:ext cx="7908721" cy="5685790"/>
        </a:xfrm>
        <a:prstGeom prst="rect">
          <a:avLst/>
        </a:prstGeom>
      </xdr:spPr>
    </xdr:pic>
    <xdr:clientData/>
  </xdr:twoCellAnchor>
  <xdr:twoCellAnchor>
    <xdr:from>
      <xdr:col>4</xdr:col>
      <xdr:colOff>262206</xdr:colOff>
      <xdr:row>159</xdr:row>
      <xdr:rowOff>32888</xdr:rowOff>
    </xdr:from>
    <xdr:to>
      <xdr:col>33</xdr:col>
      <xdr:colOff>1</xdr:colOff>
      <xdr:row>170</xdr:row>
      <xdr:rowOff>965200</xdr:rowOff>
    </xdr:to>
    <xdr:pic>
      <xdr:nvPicPr>
        <xdr:cNvPr id="11" name="図 10">
          <a:extLst>
            <a:ext uri="{FF2B5EF4-FFF2-40B4-BE49-F238E27FC236}">
              <a16:creationId xmlns:a16="http://schemas.microsoft.com/office/drawing/2014/main" id="{D7133A3E-B90F-41A6-86A8-B58F157E93A3}"/>
            </a:ext>
          </a:extLst>
        </xdr:cNvPr>
        <xdr:cNvPicPr>
          <a:picLocks noChangeAspect="1"/>
        </xdr:cNvPicPr>
      </xdr:nvPicPr>
      <xdr:blipFill>
        <a:blip xmlns:r="http://schemas.openxmlformats.org/officeDocument/2006/relationships" r:embed="rId10"/>
        <a:stretch>
          <a:fillRect/>
        </a:stretch>
      </xdr:blipFill>
      <xdr:spPr>
        <a:xfrm>
          <a:off x="1161366" y="65412488"/>
          <a:ext cx="7914055" cy="5710052"/>
        </a:xfrm>
        <a:prstGeom prst="rect">
          <a:avLst/>
        </a:prstGeom>
      </xdr:spPr>
    </xdr:pic>
    <xdr:clientData/>
  </xdr:twoCellAnchor>
  <xdr:twoCellAnchor>
    <xdr:from>
      <xdr:col>4</xdr:col>
      <xdr:colOff>157430</xdr:colOff>
      <xdr:row>176</xdr:row>
      <xdr:rowOff>95250</xdr:rowOff>
    </xdr:from>
    <xdr:to>
      <xdr:col>32</xdr:col>
      <xdr:colOff>112601</xdr:colOff>
      <xdr:row>187</xdr:row>
      <xdr:rowOff>965200</xdr:rowOff>
    </xdr:to>
    <xdr:pic>
      <xdr:nvPicPr>
        <xdr:cNvPr id="12" name="図 11">
          <a:extLst>
            <a:ext uri="{FF2B5EF4-FFF2-40B4-BE49-F238E27FC236}">
              <a16:creationId xmlns:a16="http://schemas.microsoft.com/office/drawing/2014/main" id="{042B7331-9D62-47EE-BCC3-D8FC28311878}"/>
            </a:ext>
          </a:extLst>
        </xdr:cNvPr>
        <xdr:cNvPicPr>
          <a:picLocks noChangeAspect="1"/>
        </xdr:cNvPicPr>
      </xdr:nvPicPr>
      <xdr:blipFill>
        <a:blip xmlns:r="http://schemas.openxmlformats.org/officeDocument/2006/relationships" r:embed="rId11"/>
        <a:stretch>
          <a:fillRect/>
        </a:stretch>
      </xdr:blipFill>
      <xdr:spPr>
        <a:xfrm>
          <a:off x="1056590" y="72584310"/>
          <a:ext cx="7849491" cy="5647690"/>
        </a:xfrm>
        <a:prstGeom prst="rect">
          <a:avLst/>
        </a:prstGeom>
      </xdr:spPr>
    </xdr:pic>
    <xdr:clientData/>
  </xdr:twoCellAnchor>
  <xdr:twoCellAnchor>
    <xdr:from>
      <xdr:col>5</xdr:col>
      <xdr:colOff>5030</xdr:colOff>
      <xdr:row>193</xdr:row>
      <xdr:rowOff>41743</xdr:rowOff>
    </xdr:from>
    <xdr:to>
      <xdr:col>33</xdr:col>
      <xdr:colOff>28575</xdr:colOff>
      <xdr:row>204</xdr:row>
      <xdr:rowOff>955675</xdr:rowOff>
    </xdr:to>
    <xdr:pic>
      <xdr:nvPicPr>
        <xdr:cNvPr id="13" name="図 12">
          <a:extLst>
            <a:ext uri="{FF2B5EF4-FFF2-40B4-BE49-F238E27FC236}">
              <a16:creationId xmlns:a16="http://schemas.microsoft.com/office/drawing/2014/main" id="{4EF70007-C51C-441B-8153-74EAC6115CD7}"/>
            </a:ext>
          </a:extLst>
        </xdr:cNvPr>
        <xdr:cNvPicPr>
          <a:picLocks noChangeAspect="1"/>
        </xdr:cNvPicPr>
      </xdr:nvPicPr>
      <xdr:blipFill>
        <a:blip xmlns:r="http://schemas.openxmlformats.org/officeDocument/2006/relationships" r:embed="rId12"/>
        <a:stretch>
          <a:fillRect/>
        </a:stretch>
      </xdr:blipFill>
      <xdr:spPr>
        <a:xfrm>
          <a:off x="1186130" y="79640263"/>
          <a:ext cx="7917865" cy="5691672"/>
        </a:xfrm>
        <a:prstGeom prst="rect">
          <a:avLst/>
        </a:prstGeom>
      </xdr:spPr>
    </xdr:pic>
    <xdr:clientData/>
  </xdr:twoCellAnchor>
  <xdr:twoCellAnchor>
    <xdr:from>
      <xdr:col>10</xdr:col>
      <xdr:colOff>263104</xdr:colOff>
      <xdr:row>210</xdr:row>
      <xdr:rowOff>47625</xdr:rowOff>
    </xdr:from>
    <xdr:to>
      <xdr:col>26</xdr:col>
      <xdr:colOff>79355</xdr:colOff>
      <xdr:row>221</xdr:row>
      <xdr:rowOff>965199</xdr:rowOff>
    </xdr:to>
    <xdr:pic>
      <xdr:nvPicPr>
        <xdr:cNvPr id="14" name="図 13">
          <a:extLst>
            <a:ext uri="{FF2B5EF4-FFF2-40B4-BE49-F238E27FC236}">
              <a16:creationId xmlns:a16="http://schemas.microsoft.com/office/drawing/2014/main" id="{89F09CBD-1A13-4E19-85FD-AD59330D9A23}"/>
            </a:ext>
          </a:extLst>
        </xdr:cNvPr>
        <xdr:cNvPicPr>
          <a:picLocks noChangeAspect="1"/>
        </xdr:cNvPicPr>
      </xdr:nvPicPr>
      <xdr:blipFill>
        <a:blip xmlns:r="http://schemas.openxmlformats.org/officeDocument/2006/relationships" r:embed="rId13"/>
        <a:stretch>
          <a:fillRect/>
        </a:stretch>
      </xdr:blipFill>
      <xdr:spPr>
        <a:xfrm>
          <a:off x="2853904" y="86755605"/>
          <a:ext cx="4327291" cy="5695314"/>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xdr:from>
      <xdr:col>2</xdr:col>
      <xdr:colOff>155792</xdr:colOff>
      <xdr:row>5</xdr:row>
      <xdr:rowOff>61532</xdr:rowOff>
    </xdr:from>
    <xdr:to>
      <xdr:col>9</xdr:col>
      <xdr:colOff>158533</xdr:colOff>
      <xdr:row>44</xdr:row>
      <xdr:rowOff>90869</xdr:rowOff>
    </xdr:to>
    <xdr:pic>
      <xdr:nvPicPr>
        <xdr:cNvPr id="2" name="図 1">
          <a:extLst>
            <a:ext uri="{FF2B5EF4-FFF2-40B4-BE49-F238E27FC236}">
              <a16:creationId xmlns:a16="http://schemas.microsoft.com/office/drawing/2014/main" id="{FF7D62EC-F93A-4E03-B8BC-75E6826B0D81}"/>
            </a:ext>
          </a:extLst>
        </xdr:cNvPr>
        <xdr:cNvPicPr>
          <a:picLocks noChangeAspect="1"/>
        </xdr:cNvPicPr>
      </xdr:nvPicPr>
      <xdr:blipFill>
        <a:blip xmlns:r="http://schemas.openxmlformats.org/officeDocument/2006/relationships" r:embed="rId1"/>
        <a:stretch>
          <a:fillRect/>
        </a:stretch>
      </xdr:blipFill>
      <xdr:spPr>
        <a:xfrm>
          <a:off x="552032" y="1082612"/>
          <a:ext cx="1976321" cy="6018657"/>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xdr:from>
      <xdr:col>4</xdr:col>
      <xdr:colOff>239702</xdr:colOff>
      <xdr:row>5</xdr:row>
      <xdr:rowOff>61531</xdr:rowOff>
    </xdr:from>
    <xdr:to>
      <xdr:col>7</xdr:col>
      <xdr:colOff>74623</xdr:colOff>
      <xdr:row>44</xdr:row>
      <xdr:rowOff>90868</xdr:rowOff>
    </xdr:to>
    <xdr:pic>
      <xdr:nvPicPr>
        <xdr:cNvPr id="2" name="図 1">
          <a:extLst>
            <a:ext uri="{FF2B5EF4-FFF2-40B4-BE49-F238E27FC236}">
              <a16:creationId xmlns:a16="http://schemas.microsoft.com/office/drawing/2014/main" id="{AFCCA17F-A8B1-4CCF-8994-F0E4D5866859}"/>
            </a:ext>
          </a:extLst>
        </xdr:cNvPr>
        <xdr:cNvPicPr>
          <a:picLocks noChangeAspect="1"/>
        </xdr:cNvPicPr>
      </xdr:nvPicPr>
      <xdr:blipFill>
        <a:blip xmlns:r="http://schemas.openxmlformats.org/officeDocument/2006/relationships" r:embed="rId1"/>
        <a:stretch>
          <a:fillRect/>
        </a:stretch>
      </xdr:blipFill>
      <xdr:spPr>
        <a:xfrm>
          <a:off x="1199822" y="1082611"/>
          <a:ext cx="680741" cy="6018657"/>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xdr:from>
      <xdr:col>2</xdr:col>
      <xdr:colOff>308601</xdr:colOff>
      <xdr:row>5</xdr:row>
      <xdr:rowOff>61531</xdr:rowOff>
    </xdr:from>
    <xdr:to>
      <xdr:col>9</xdr:col>
      <xdr:colOff>5724</xdr:colOff>
      <xdr:row>44</xdr:row>
      <xdr:rowOff>90868</xdr:rowOff>
    </xdr:to>
    <xdr:pic>
      <xdr:nvPicPr>
        <xdr:cNvPr id="2" name="図 1">
          <a:extLst>
            <a:ext uri="{FF2B5EF4-FFF2-40B4-BE49-F238E27FC236}">
              <a16:creationId xmlns:a16="http://schemas.microsoft.com/office/drawing/2014/main" id="{2059C344-E405-4B3D-9A94-D1C88A3DC0DB}"/>
            </a:ext>
          </a:extLst>
        </xdr:cNvPr>
        <xdr:cNvPicPr>
          <a:picLocks noChangeAspect="1"/>
        </xdr:cNvPicPr>
      </xdr:nvPicPr>
      <xdr:blipFill>
        <a:blip xmlns:r="http://schemas.openxmlformats.org/officeDocument/2006/relationships" r:embed="rId1"/>
        <a:stretch>
          <a:fillRect/>
        </a:stretch>
      </xdr:blipFill>
      <xdr:spPr>
        <a:xfrm>
          <a:off x="681981" y="1082611"/>
          <a:ext cx="1693563" cy="6018657"/>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xdr:from>
      <xdr:col>2</xdr:col>
      <xdr:colOff>281681</xdr:colOff>
      <xdr:row>5</xdr:row>
      <xdr:rowOff>61531</xdr:rowOff>
    </xdr:from>
    <xdr:to>
      <xdr:col>9</xdr:col>
      <xdr:colOff>32644</xdr:colOff>
      <xdr:row>44</xdr:row>
      <xdr:rowOff>90868</xdr:rowOff>
    </xdr:to>
    <xdr:pic>
      <xdr:nvPicPr>
        <xdr:cNvPr id="2" name="図 1">
          <a:extLst>
            <a:ext uri="{FF2B5EF4-FFF2-40B4-BE49-F238E27FC236}">
              <a16:creationId xmlns:a16="http://schemas.microsoft.com/office/drawing/2014/main" id="{D07D8578-62FE-4CF9-9D8E-8129BCD5785F}"/>
            </a:ext>
          </a:extLst>
        </xdr:cNvPr>
        <xdr:cNvPicPr>
          <a:picLocks noChangeAspect="1"/>
        </xdr:cNvPicPr>
      </xdr:nvPicPr>
      <xdr:blipFill>
        <a:blip xmlns:r="http://schemas.openxmlformats.org/officeDocument/2006/relationships" r:embed="rId1"/>
        <a:stretch>
          <a:fillRect/>
        </a:stretch>
      </xdr:blipFill>
      <xdr:spPr>
        <a:xfrm>
          <a:off x="677921" y="1082611"/>
          <a:ext cx="1724543" cy="6018657"/>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xdr:from>
      <xdr:col>2</xdr:col>
      <xdr:colOff>186115</xdr:colOff>
      <xdr:row>5</xdr:row>
      <xdr:rowOff>61531</xdr:rowOff>
    </xdr:from>
    <xdr:to>
      <xdr:col>9</xdr:col>
      <xdr:colOff>128209</xdr:colOff>
      <xdr:row>44</xdr:row>
      <xdr:rowOff>90868</xdr:rowOff>
    </xdr:to>
    <xdr:pic>
      <xdr:nvPicPr>
        <xdr:cNvPr id="2" name="図 1">
          <a:extLst>
            <a:ext uri="{FF2B5EF4-FFF2-40B4-BE49-F238E27FC236}">
              <a16:creationId xmlns:a16="http://schemas.microsoft.com/office/drawing/2014/main" id="{A6F7E9FE-C976-4FC1-B924-0430DD9AB6FE}"/>
            </a:ext>
          </a:extLst>
        </xdr:cNvPr>
        <xdr:cNvPicPr>
          <a:picLocks noChangeAspect="1"/>
        </xdr:cNvPicPr>
      </xdr:nvPicPr>
      <xdr:blipFill>
        <a:blip xmlns:r="http://schemas.openxmlformats.org/officeDocument/2006/relationships" r:embed="rId1"/>
        <a:stretch>
          <a:fillRect/>
        </a:stretch>
      </xdr:blipFill>
      <xdr:spPr>
        <a:xfrm>
          <a:off x="582355" y="1082611"/>
          <a:ext cx="1915674" cy="6018657"/>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xdr:from>
      <xdr:col>2</xdr:col>
      <xdr:colOff>186997</xdr:colOff>
      <xdr:row>5</xdr:row>
      <xdr:rowOff>61531</xdr:rowOff>
    </xdr:from>
    <xdr:to>
      <xdr:col>9</xdr:col>
      <xdr:colOff>127329</xdr:colOff>
      <xdr:row>44</xdr:row>
      <xdr:rowOff>90868</xdr:rowOff>
    </xdr:to>
    <xdr:pic>
      <xdr:nvPicPr>
        <xdr:cNvPr id="2" name="図 1">
          <a:extLst>
            <a:ext uri="{FF2B5EF4-FFF2-40B4-BE49-F238E27FC236}">
              <a16:creationId xmlns:a16="http://schemas.microsoft.com/office/drawing/2014/main" id="{6489DA20-4470-4BC6-8959-74FEF0B5F2B5}"/>
            </a:ext>
          </a:extLst>
        </xdr:cNvPr>
        <xdr:cNvPicPr>
          <a:picLocks noChangeAspect="1"/>
        </xdr:cNvPicPr>
      </xdr:nvPicPr>
      <xdr:blipFill>
        <a:blip xmlns:r="http://schemas.openxmlformats.org/officeDocument/2006/relationships" r:embed="rId1"/>
        <a:stretch>
          <a:fillRect/>
        </a:stretch>
      </xdr:blipFill>
      <xdr:spPr>
        <a:xfrm>
          <a:off x="583237" y="1082611"/>
          <a:ext cx="1913912" cy="6018657"/>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xdr:from>
      <xdr:col>2</xdr:col>
      <xdr:colOff>186997</xdr:colOff>
      <xdr:row>5</xdr:row>
      <xdr:rowOff>61531</xdr:rowOff>
    </xdr:from>
    <xdr:to>
      <xdr:col>9</xdr:col>
      <xdr:colOff>127329</xdr:colOff>
      <xdr:row>44</xdr:row>
      <xdr:rowOff>90868</xdr:rowOff>
    </xdr:to>
    <xdr:pic>
      <xdr:nvPicPr>
        <xdr:cNvPr id="2" name="図 1">
          <a:extLst>
            <a:ext uri="{FF2B5EF4-FFF2-40B4-BE49-F238E27FC236}">
              <a16:creationId xmlns:a16="http://schemas.microsoft.com/office/drawing/2014/main" id="{3934EFCD-AE23-4E63-BD7A-C213D459D097}"/>
            </a:ext>
          </a:extLst>
        </xdr:cNvPr>
        <xdr:cNvPicPr>
          <a:picLocks noChangeAspect="1"/>
        </xdr:cNvPicPr>
      </xdr:nvPicPr>
      <xdr:blipFill>
        <a:blip xmlns:r="http://schemas.openxmlformats.org/officeDocument/2006/relationships" r:embed="rId1"/>
        <a:stretch>
          <a:fillRect/>
        </a:stretch>
      </xdr:blipFill>
      <xdr:spPr>
        <a:xfrm>
          <a:off x="583237" y="1082611"/>
          <a:ext cx="1913912" cy="6018657"/>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xdr:from>
      <xdr:col>2</xdr:col>
      <xdr:colOff>186068</xdr:colOff>
      <xdr:row>5</xdr:row>
      <xdr:rowOff>61534</xdr:rowOff>
    </xdr:from>
    <xdr:to>
      <xdr:col>9</xdr:col>
      <xdr:colOff>128256</xdr:colOff>
      <xdr:row>44</xdr:row>
      <xdr:rowOff>90871</xdr:rowOff>
    </xdr:to>
    <xdr:pic>
      <xdr:nvPicPr>
        <xdr:cNvPr id="2" name="図 1">
          <a:extLst>
            <a:ext uri="{FF2B5EF4-FFF2-40B4-BE49-F238E27FC236}">
              <a16:creationId xmlns:a16="http://schemas.microsoft.com/office/drawing/2014/main" id="{BD03B439-CAE5-4FDD-9186-7E1D0876E92F}"/>
            </a:ext>
          </a:extLst>
        </xdr:cNvPr>
        <xdr:cNvPicPr>
          <a:picLocks noChangeAspect="1"/>
        </xdr:cNvPicPr>
      </xdr:nvPicPr>
      <xdr:blipFill>
        <a:blip xmlns:r="http://schemas.openxmlformats.org/officeDocument/2006/relationships" r:embed="rId1"/>
        <a:stretch>
          <a:fillRect/>
        </a:stretch>
      </xdr:blipFill>
      <xdr:spPr>
        <a:xfrm>
          <a:off x="582308" y="1082614"/>
          <a:ext cx="1915768" cy="6018657"/>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xdr:from>
      <xdr:col>2</xdr:col>
      <xdr:colOff>186755</xdr:colOff>
      <xdr:row>5</xdr:row>
      <xdr:rowOff>61534</xdr:rowOff>
    </xdr:from>
    <xdr:to>
      <xdr:col>9</xdr:col>
      <xdr:colOff>127570</xdr:colOff>
      <xdr:row>44</xdr:row>
      <xdr:rowOff>90871</xdr:rowOff>
    </xdr:to>
    <xdr:pic>
      <xdr:nvPicPr>
        <xdr:cNvPr id="2" name="図 1">
          <a:extLst>
            <a:ext uri="{FF2B5EF4-FFF2-40B4-BE49-F238E27FC236}">
              <a16:creationId xmlns:a16="http://schemas.microsoft.com/office/drawing/2014/main" id="{705A2E53-5605-4D23-9462-1F30869E2D4C}"/>
            </a:ext>
          </a:extLst>
        </xdr:cNvPr>
        <xdr:cNvPicPr>
          <a:picLocks noChangeAspect="1"/>
        </xdr:cNvPicPr>
      </xdr:nvPicPr>
      <xdr:blipFill>
        <a:blip xmlns:r="http://schemas.openxmlformats.org/officeDocument/2006/relationships" r:embed="rId1"/>
        <a:stretch>
          <a:fillRect/>
        </a:stretch>
      </xdr:blipFill>
      <xdr:spPr>
        <a:xfrm>
          <a:off x="582995" y="1082614"/>
          <a:ext cx="1914395" cy="6018657"/>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xdr:from>
      <xdr:col>2</xdr:col>
      <xdr:colOff>186997</xdr:colOff>
      <xdr:row>5</xdr:row>
      <xdr:rowOff>61534</xdr:rowOff>
    </xdr:from>
    <xdr:to>
      <xdr:col>9</xdr:col>
      <xdr:colOff>127329</xdr:colOff>
      <xdr:row>44</xdr:row>
      <xdr:rowOff>90871</xdr:rowOff>
    </xdr:to>
    <xdr:pic>
      <xdr:nvPicPr>
        <xdr:cNvPr id="2" name="図 1">
          <a:extLst>
            <a:ext uri="{FF2B5EF4-FFF2-40B4-BE49-F238E27FC236}">
              <a16:creationId xmlns:a16="http://schemas.microsoft.com/office/drawing/2014/main" id="{469FFB95-62D0-4593-95F5-8E12D5F83E85}"/>
            </a:ext>
          </a:extLst>
        </xdr:cNvPr>
        <xdr:cNvPicPr>
          <a:picLocks noChangeAspect="1"/>
        </xdr:cNvPicPr>
      </xdr:nvPicPr>
      <xdr:blipFill>
        <a:blip xmlns:r="http://schemas.openxmlformats.org/officeDocument/2006/relationships" r:embed="rId1"/>
        <a:stretch>
          <a:fillRect/>
        </a:stretch>
      </xdr:blipFill>
      <xdr:spPr>
        <a:xfrm>
          <a:off x="583237" y="1082614"/>
          <a:ext cx="1913912" cy="6018657"/>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xdr:from>
      <xdr:col>2</xdr:col>
      <xdr:colOff>187013</xdr:colOff>
      <xdr:row>5</xdr:row>
      <xdr:rowOff>61534</xdr:rowOff>
    </xdr:from>
    <xdr:to>
      <xdr:col>9</xdr:col>
      <xdr:colOff>127313</xdr:colOff>
      <xdr:row>44</xdr:row>
      <xdr:rowOff>90871</xdr:rowOff>
    </xdr:to>
    <xdr:pic>
      <xdr:nvPicPr>
        <xdr:cNvPr id="2" name="図 1">
          <a:extLst>
            <a:ext uri="{FF2B5EF4-FFF2-40B4-BE49-F238E27FC236}">
              <a16:creationId xmlns:a16="http://schemas.microsoft.com/office/drawing/2014/main" id="{85C62E42-6ED3-43AA-9EF4-9245341B6DD8}"/>
            </a:ext>
          </a:extLst>
        </xdr:cNvPr>
        <xdr:cNvPicPr>
          <a:picLocks noChangeAspect="1"/>
        </xdr:cNvPicPr>
      </xdr:nvPicPr>
      <xdr:blipFill>
        <a:blip xmlns:r="http://schemas.openxmlformats.org/officeDocument/2006/relationships" r:embed="rId1"/>
        <a:stretch>
          <a:fillRect/>
        </a:stretch>
      </xdr:blipFill>
      <xdr:spPr>
        <a:xfrm>
          <a:off x="583253" y="1082614"/>
          <a:ext cx="1913880" cy="6018657"/>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xdr:from>
      <xdr:col>2</xdr:col>
      <xdr:colOff>186068</xdr:colOff>
      <xdr:row>5</xdr:row>
      <xdr:rowOff>61534</xdr:rowOff>
    </xdr:from>
    <xdr:to>
      <xdr:col>9</xdr:col>
      <xdr:colOff>128256</xdr:colOff>
      <xdr:row>44</xdr:row>
      <xdr:rowOff>90871</xdr:rowOff>
    </xdr:to>
    <xdr:pic>
      <xdr:nvPicPr>
        <xdr:cNvPr id="2" name="図 1">
          <a:extLst>
            <a:ext uri="{FF2B5EF4-FFF2-40B4-BE49-F238E27FC236}">
              <a16:creationId xmlns:a16="http://schemas.microsoft.com/office/drawing/2014/main" id="{BDDD5CB0-58DF-4883-ACCB-F1DF722D163C}"/>
            </a:ext>
          </a:extLst>
        </xdr:cNvPr>
        <xdr:cNvPicPr>
          <a:picLocks noChangeAspect="1"/>
        </xdr:cNvPicPr>
      </xdr:nvPicPr>
      <xdr:blipFill>
        <a:blip xmlns:r="http://schemas.openxmlformats.org/officeDocument/2006/relationships" r:embed="rId1"/>
        <a:stretch>
          <a:fillRect/>
        </a:stretch>
      </xdr:blipFill>
      <xdr:spPr>
        <a:xfrm>
          <a:off x="582308" y="1082614"/>
          <a:ext cx="1915768" cy="6018657"/>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xdr:from>
      <xdr:col>2</xdr:col>
      <xdr:colOff>186446</xdr:colOff>
      <xdr:row>5</xdr:row>
      <xdr:rowOff>61534</xdr:rowOff>
    </xdr:from>
    <xdr:to>
      <xdr:col>9</xdr:col>
      <xdr:colOff>127878</xdr:colOff>
      <xdr:row>44</xdr:row>
      <xdr:rowOff>90871</xdr:rowOff>
    </xdr:to>
    <xdr:pic>
      <xdr:nvPicPr>
        <xdr:cNvPr id="2" name="図 1">
          <a:extLst>
            <a:ext uri="{FF2B5EF4-FFF2-40B4-BE49-F238E27FC236}">
              <a16:creationId xmlns:a16="http://schemas.microsoft.com/office/drawing/2014/main" id="{87B784C5-254A-4990-8606-350700DD3D09}"/>
            </a:ext>
          </a:extLst>
        </xdr:cNvPr>
        <xdr:cNvPicPr>
          <a:picLocks noChangeAspect="1"/>
        </xdr:cNvPicPr>
      </xdr:nvPicPr>
      <xdr:blipFill>
        <a:blip xmlns:r="http://schemas.openxmlformats.org/officeDocument/2006/relationships" r:embed="rId1"/>
        <a:stretch>
          <a:fillRect/>
        </a:stretch>
      </xdr:blipFill>
      <xdr:spPr>
        <a:xfrm>
          <a:off x="582686" y="1082614"/>
          <a:ext cx="1915012" cy="6018657"/>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1C96107D-6CCE-4DAD-AEEE-7651D7CDC389}"/>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xdr:from>
      <xdr:col>2</xdr:col>
      <xdr:colOff>237124</xdr:colOff>
      <xdr:row>5</xdr:row>
      <xdr:rowOff>61528</xdr:rowOff>
    </xdr:from>
    <xdr:to>
      <xdr:col>9</xdr:col>
      <xdr:colOff>77202</xdr:colOff>
      <xdr:row>44</xdr:row>
      <xdr:rowOff>90865</xdr:rowOff>
    </xdr:to>
    <xdr:pic>
      <xdr:nvPicPr>
        <xdr:cNvPr id="2" name="図 1">
          <a:extLst>
            <a:ext uri="{FF2B5EF4-FFF2-40B4-BE49-F238E27FC236}">
              <a16:creationId xmlns:a16="http://schemas.microsoft.com/office/drawing/2014/main" id="{3038FAC2-2337-43A2-ADFA-E01164C3435F}"/>
            </a:ext>
          </a:extLst>
        </xdr:cNvPr>
        <xdr:cNvPicPr>
          <a:picLocks noChangeAspect="1"/>
        </xdr:cNvPicPr>
      </xdr:nvPicPr>
      <xdr:blipFill>
        <a:blip xmlns:r="http://schemas.openxmlformats.org/officeDocument/2006/relationships" r:embed="rId1"/>
        <a:stretch>
          <a:fillRect/>
        </a:stretch>
      </xdr:blipFill>
      <xdr:spPr>
        <a:xfrm>
          <a:off x="633364" y="1082608"/>
          <a:ext cx="1813658" cy="6018657"/>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00A0BDC3-8F8B-4C95-B71A-C738A87C3FFB}"/>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xdr:from>
      <xdr:col>2</xdr:col>
      <xdr:colOff>186142</xdr:colOff>
      <xdr:row>5</xdr:row>
      <xdr:rowOff>61528</xdr:rowOff>
    </xdr:from>
    <xdr:to>
      <xdr:col>9</xdr:col>
      <xdr:colOff>128184</xdr:colOff>
      <xdr:row>44</xdr:row>
      <xdr:rowOff>90865</xdr:rowOff>
    </xdr:to>
    <xdr:pic>
      <xdr:nvPicPr>
        <xdr:cNvPr id="2" name="図 1">
          <a:extLst>
            <a:ext uri="{FF2B5EF4-FFF2-40B4-BE49-F238E27FC236}">
              <a16:creationId xmlns:a16="http://schemas.microsoft.com/office/drawing/2014/main" id="{D508CDBF-30DE-449E-B68B-036797792715}"/>
            </a:ext>
          </a:extLst>
        </xdr:cNvPr>
        <xdr:cNvPicPr>
          <a:picLocks noChangeAspect="1"/>
        </xdr:cNvPicPr>
      </xdr:nvPicPr>
      <xdr:blipFill>
        <a:blip xmlns:r="http://schemas.openxmlformats.org/officeDocument/2006/relationships" r:embed="rId1"/>
        <a:stretch>
          <a:fillRect/>
        </a:stretch>
      </xdr:blipFill>
      <xdr:spPr>
        <a:xfrm>
          <a:off x="582382" y="1082608"/>
          <a:ext cx="1915622" cy="6018657"/>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DF7C849E-27E4-4205-9739-5B41F79CDD2F}"/>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4847282A-C900-4A4B-825E-5C46AD108FFD}"/>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D42D7F9D-6302-4CF3-9858-AE8D32F3A5E9}"/>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0848BE91-18B7-462B-99F3-B24157FB4421}"/>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xdr:from>
      <xdr:col>2</xdr:col>
      <xdr:colOff>186404</xdr:colOff>
      <xdr:row>5</xdr:row>
      <xdr:rowOff>61528</xdr:rowOff>
    </xdr:from>
    <xdr:to>
      <xdr:col>9</xdr:col>
      <xdr:colOff>127922</xdr:colOff>
      <xdr:row>44</xdr:row>
      <xdr:rowOff>90865</xdr:rowOff>
    </xdr:to>
    <xdr:pic>
      <xdr:nvPicPr>
        <xdr:cNvPr id="2" name="図 1">
          <a:extLst>
            <a:ext uri="{FF2B5EF4-FFF2-40B4-BE49-F238E27FC236}">
              <a16:creationId xmlns:a16="http://schemas.microsoft.com/office/drawing/2014/main" id="{A3F75B96-1F7E-4264-BEB1-A583D11E5864}"/>
            </a:ext>
          </a:extLst>
        </xdr:cNvPr>
        <xdr:cNvPicPr>
          <a:picLocks noChangeAspect="1"/>
        </xdr:cNvPicPr>
      </xdr:nvPicPr>
      <xdr:blipFill>
        <a:blip xmlns:r="http://schemas.openxmlformats.org/officeDocument/2006/relationships" r:embed="rId1"/>
        <a:stretch>
          <a:fillRect/>
        </a:stretch>
      </xdr:blipFill>
      <xdr:spPr>
        <a:xfrm>
          <a:off x="582644" y="1082608"/>
          <a:ext cx="1915098" cy="6018657"/>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xdr:from>
      <xdr:col>2</xdr:col>
      <xdr:colOff>186911</xdr:colOff>
      <xdr:row>5</xdr:row>
      <xdr:rowOff>61528</xdr:rowOff>
    </xdr:from>
    <xdr:to>
      <xdr:col>9</xdr:col>
      <xdr:colOff>127414</xdr:colOff>
      <xdr:row>44</xdr:row>
      <xdr:rowOff>90865</xdr:rowOff>
    </xdr:to>
    <xdr:pic>
      <xdr:nvPicPr>
        <xdr:cNvPr id="2" name="図 1">
          <a:extLst>
            <a:ext uri="{FF2B5EF4-FFF2-40B4-BE49-F238E27FC236}">
              <a16:creationId xmlns:a16="http://schemas.microsoft.com/office/drawing/2014/main" id="{9D33BC58-643F-4D63-B48E-2FB5911A36B5}"/>
            </a:ext>
          </a:extLst>
        </xdr:cNvPr>
        <xdr:cNvPicPr>
          <a:picLocks noChangeAspect="1"/>
        </xdr:cNvPicPr>
      </xdr:nvPicPr>
      <xdr:blipFill>
        <a:blip xmlns:r="http://schemas.openxmlformats.org/officeDocument/2006/relationships" r:embed="rId1"/>
        <a:stretch>
          <a:fillRect/>
        </a:stretch>
      </xdr:blipFill>
      <xdr:spPr>
        <a:xfrm>
          <a:off x="583151" y="1082608"/>
          <a:ext cx="1914083" cy="6018657"/>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xdr:from>
      <xdr:col>2</xdr:col>
      <xdr:colOff>186997</xdr:colOff>
      <xdr:row>5</xdr:row>
      <xdr:rowOff>61528</xdr:rowOff>
    </xdr:from>
    <xdr:to>
      <xdr:col>9</xdr:col>
      <xdr:colOff>127329</xdr:colOff>
      <xdr:row>44</xdr:row>
      <xdr:rowOff>90865</xdr:rowOff>
    </xdr:to>
    <xdr:pic>
      <xdr:nvPicPr>
        <xdr:cNvPr id="2" name="図 1">
          <a:extLst>
            <a:ext uri="{FF2B5EF4-FFF2-40B4-BE49-F238E27FC236}">
              <a16:creationId xmlns:a16="http://schemas.microsoft.com/office/drawing/2014/main" id="{650EDFB1-FBCF-49C1-8974-1DD78B1480D3}"/>
            </a:ext>
          </a:extLst>
        </xdr:cNvPr>
        <xdr:cNvPicPr>
          <a:picLocks noChangeAspect="1"/>
        </xdr:cNvPicPr>
      </xdr:nvPicPr>
      <xdr:blipFill>
        <a:blip xmlns:r="http://schemas.openxmlformats.org/officeDocument/2006/relationships" r:embed="rId1"/>
        <a:stretch>
          <a:fillRect/>
        </a:stretch>
      </xdr:blipFill>
      <xdr:spPr>
        <a:xfrm>
          <a:off x="583237" y="1082608"/>
          <a:ext cx="1913912" cy="6018657"/>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xdr:from>
      <xdr:col>2</xdr:col>
      <xdr:colOff>185979</xdr:colOff>
      <xdr:row>5</xdr:row>
      <xdr:rowOff>61528</xdr:rowOff>
    </xdr:from>
    <xdr:to>
      <xdr:col>9</xdr:col>
      <xdr:colOff>128346</xdr:colOff>
      <xdr:row>44</xdr:row>
      <xdr:rowOff>90865</xdr:rowOff>
    </xdr:to>
    <xdr:pic>
      <xdr:nvPicPr>
        <xdr:cNvPr id="2" name="図 1">
          <a:extLst>
            <a:ext uri="{FF2B5EF4-FFF2-40B4-BE49-F238E27FC236}">
              <a16:creationId xmlns:a16="http://schemas.microsoft.com/office/drawing/2014/main" id="{8FD2681D-C1E2-4606-ACDE-605ED0A10244}"/>
            </a:ext>
          </a:extLst>
        </xdr:cNvPr>
        <xdr:cNvPicPr>
          <a:picLocks noChangeAspect="1"/>
        </xdr:cNvPicPr>
      </xdr:nvPicPr>
      <xdr:blipFill>
        <a:blip xmlns:r="http://schemas.openxmlformats.org/officeDocument/2006/relationships" r:embed="rId1"/>
        <a:stretch>
          <a:fillRect/>
        </a:stretch>
      </xdr:blipFill>
      <xdr:spPr>
        <a:xfrm>
          <a:off x="582219" y="1082608"/>
          <a:ext cx="1915947" cy="6018657"/>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xdr:from>
      <xdr:col>2</xdr:col>
      <xdr:colOff>186068</xdr:colOff>
      <xdr:row>5</xdr:row>
      <xdr:rowOff>61528</xdr:rowOff>
    </xdr:from>
    <xdr:to>
      <xdr:col>9</xdr:col>
      <xdr:colOff>128256</xdr:colOff>
      <xdr:row>44</xdr:row>
      <xdr:rowOff>90865</xdr:rowOff>
    </xdr:to>
    <xdr:pic>
      <xdr:nvPicPr>
        <xdr:cNvPr id="2" name="図 1">
          <a:extLst>
            <a:ext uri="{FF2B5EF4-FFF2-40B4-BE49-F238E27FC236}">
              <a16:creationId xmlns:a16="http://schemas.microsoft.com/office/drawing/2014/main" id="{B016D92E-D9AD-4496-8128-DDC970D18DF0}"/>
            </a:ext>
          </a:extLst>
        </xdr:cNvPr>
        <xdr:cNvPicPr>
          <a:picLocks noChangeAspect="1"/>
        </xdr:cNvPicPr>
      </xdr:nvPicPr>
      <xdr:blipFill>
        <a:blip xmlns:r="http://schemas.openxmlformats.org/officeDocument/2006/relationships" r:embed="rId1"/>
        <a:stretch>
          <a:fillRect/>
        </a:stretch>
      </xdr:blipFill>
      <xdr:spPr>
        <a:xfrm>
          <a:off x="582308" y="1082608"/>
          <a:ext cx="1915768" cy="6018657"/>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C1727FFD-2E5B-4A22-8788-74C061269E66}"/>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9E234905-326C-47EF-B1A6-F3CFE70A4A9D}"/>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856B1FD7-A7F3-40D2-9C8A-7680E0E68E30}"/>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F6DB8EBD-C7BC-4DEB-B472-F9E21D37C618}"/>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21777AC9-BBE8-4E5D-BC4C-095653E05BE7}"/>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BF66D6C0-4BE5-4072-8226-0E888C2A462F}"/>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28290C46-78B8-41A8-A460-DA49C0671AD4}"/>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398745E9-62AF-4005-BF79-ECEFB45977C5}"/>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9E22B207-56EE-41F3-B05E-963763AFD2C8}"/>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029144F2-58ED-4020-8014-22D907F740E5}"/>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C7A2C0A6-0CE2-4977-B5C5-C7FE56DD8A87}"/>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94FD3B5C-B33E-4468-AF06-CABD7DB3727D}"/>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181033A5-F3E9-435F-BFDF-99A5B244FEA4}"/>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A978D3F9-250B-4286-9BAC-1BD943C39031}"/>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xdr:from>
      <xdr:col>2</xdr:col>
      <xdr:colOff>186483</xdr:colOff>
      <xdr:row>5</xdr:row>
      <xdr:rowOff>61540</xdr:rowOff>
    </xdr:from>
    <xdr:to>
      <xdr:col>9</xdr:col>
      <xdr:colOff>127842</xdr:colOff>
      <xdr:row>44</xdr:row>
      <xdr:rowOff>90877</xdr:rowOff>
    </xdr:to>
    <xdr:pic>
      <xdr:nvPicPr>
        <xdr:cNvPr id="2" name="図 1">
          <a:extLst>
            <a:ext uri="{FF2B5EF4-FFF2-40B4-BE49-F238E27FC236}">
              <a16:creationId xmlns:a16="http://schemas.microsoft.com/office/drawing/2014/main" id="{EEF5288D-CA79-44CA-8CE6-9051F5072AEF}"/>
            </a:ext>
          </a:extLst>
        </xdr:cNvPr>
        <xdr:cNvPicPr>
          <a:picLocks noChangeAspect="1"/>
        </xdr:cNvPicPr>
      </xdr:nvPicPr>
      <xdr:blipFill>
        <a:blip xmlns:r="http://schemas.openxmlformats.org/officeDocument/2006/relationships" r:embed="rId1"/>
        <a:stretch>
          <a:fillRect/>
        </a:stretch>
      </xdr:blipFill>
      <xdr:spPr>
        <a:xfrm>
          <a:off x="582723" y="1082620"/>
          <a:ext cx="1914939" cy="6018657"/>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9DBF0177-DE21-4C8F-85E7-6D8551C83BD1}"/>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1FF70F93-F5DF-45C4-B04C-6526718D2874}"/>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C2774769-B675-4558-AD5D-6062967C97FA}"/>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xdr:from>
      <xdr:col>2</xdr:col>
      <xdr:colOff>186003</xdr:colOff>
      <xdr:row>5</xdr:row>
      <xdr:rowOff>61540</xdr:rowOff>
    </xdr:from>
    <xdr:to>
      <xdr:col>9</xdr:col>
      <xdr:colOff>128321</xdr:colOff>
      <xdr:row>44</xdr:row>
      <xdr:rowOff>90877</xdr:rowOff>
    </xdr:to>
    <xdr:pic>
      <xdr:nvPicPr>
        <xdr:cNvPr id="2" name="図 1">
          <a:extLst>
            <a:ext uri="{FF2B5EF4-FFF2-40B4-BE49-F238E27FC236}">
              <a16:creationId xmlns:a16="http://schemas.microsoft.com/office/drawing/2014/main" id="{43AFCA56-D287-4D41-B94C-BCC823789E86}"/>
            </a:ext>
          </a:extLst>
        </xdr:cNvPr>
        <xdr:cNvPicPr>
          <a:picLocks noChangeAspect="1"/>
        </xdr:cNvPicPr>
      </xdr:nvPicPr>
      <xdr:blipFill>
        <a:blip xmlns:r="http://schemas.openxmlformats.org/officeDocument/2006/relationships" r:embed="rId1"/>
        <a:stretch>
          <a:fillRect/>
        </a:stretch>
      </xdr:blipFill>
      <xdr:spPr>
        <a:xfrm>
          <a:off x="582243" y="1082620"/>
          <a:ext cx="1915898" cy="6018657"/>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xdr:from>
      <xdr:col>2</xdr:col>
      <xdr:colOff>186474</xdr:colOff>
      <xdr:row>5</xdr:row>
      <xdr:rowOff>61540</xdr:rowOff>
    </xdr:from>
    <xdr:to>
      <xdr:col>9</xdr:col>
      <xdr:colOff>127852</xdr:colOff>
      <xdr:row>44</xdr:row>
      <xdr:rowOff>90877</xdr:rowOff>
    </xdr:to>
    <xdr:pic>
      <xdr:nvPicPr>
        <xdr:cNvPr id="2" name="図 1">
          <a:extLst>
            <a:ext uri="{FF2B5EF4-FFF2-40B4-BE49-F238E27FC236}">
              <a16:creationId xmlns:a16="http://schemas.microsoft.com/office/drawing/2014/main" id="{C1D2687B-AA79-456A-A2DB-0944F0F75C6A}"/>
            </a:ext>
          </a:extLst>
        </xdr:cNvPr>
        <xdr:cNvPicPr>
          <a:picLocks noChangeAspect="1"/>
        </xdr:cNvPicPr>
      </xdr:nvPicPr>
      <xdr:blipFill>
        <a:blip xmlns:r="http://schemas.openxmlformats.org/officeDocument/2006/relationships" r:embed="rId1"/>
        <a:stretch>
          <a:fillRect/>
        </a:stretch>
      </xdr:blipFill>
      <xdr:spPr>
        <a:xfrm>
          <a:off x="582714" y="1082620"/>
          <a:ext cx="1914958" cy="6018657"/>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xdr:from>
      <xdr:col>2</xdr:col>
      <xdr:colOff>186337</xdr:colOff>
      <xdr:row>5</xdr:row>
      <xdr:rowOff>61540</xdr:rowOff>
    </xdr:from>
    <xdr:to>
      <xdr:col>9</xdr:col>
      <xdr:colOff>127988</xdr:colOff>
      <xdr:row>44</xdr:row>
      <xdr:rowOff>90877</xdr:rowOff>
    </xdr:to>
    <xdr:pic>
      <xdr:nvPicPr>
        <xdr:cNvPr id="2" name="図 1">
          <a:extLst>
            <a:ext uri="{FF2B5EF4-FFF2-40B4-BE49-F238E27FC236}">
              <a16:creationId xmlns:a16="http://schemas.microsoft.com/office/drawing/2014/main" id="{C0212C71-F36F-4113-BA66-6BD68C56AC28}"/>
            </a:ext>
          </a:extLst>
        </xdr:cNvPr>
        <xdr:cNvPicPr>
          <a:picLocks noChangeAspect="1"/>
        </xdr:cNvPicPr>
      </xdr:nvPicPr>
      <xdr:blipFill>
        <a:blip xmlns:r="http://schemas.openxmlformats.org/officeDocument/2006/relationships" r:embed="rId1"/>
        <a:stretch>
          <a:fillRect/>
        </a:stretch>
      </xdr:blipFill>
      <xdr:spPr>
        <a:xfrm>
          <a:off x="582577" y="1082620"/>
          <a:ext cx="1915231" cy="6018657"/>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EE3AACC6-DC81-4632-B24A-87A0AC8116E6}"/>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xdr:from>
      <xdr:col>2</xdr:col>
      <xdr:colOff>186068</xdr:colOff>
      <xdr:row>5</xdr:row>
      <xdr:rowOff>61540</xdr:rowOff>
    </xdr:from>
    <xdr:to>
      <xdr:col>9</xdr:col>
      <xdr:colOff>128256</xdr:colOff>
      <xdr:row>44</xdr:row>
      <xdr:rowOff>90877</xdr:rowOff>
    </xdr:to>
    <xdr:pic>
      <xdr:nvPicPr>
        <xdr:cNvPr id="2" name="図 1">
          <a:extLst>
            <a:ext uri="{FF2B5EF4-FFF2-40B4-BE49-F238E27FC236}">
              <a16:creationId xmlns:a16="http://schemas.microsoft.com/office/drawing/2014/main" id="{888A4414-6808-4437-B207-B64C8F26A6A9}"/>
            </a:ext>
          </a:extLst>
        </xdr:cNvPr>
        <xdr:cNvPicPr>
          <a:picLocks noChangeAspect="1"/>
        </xdr:cNvPicPr>
      </xdr:nvPicPr>
      <xdr:blipFill>
        <a:blip xmlns:r="http://schemas.openxmlformats.org/officeDocument/2006/relationships" r:embed="rId1"/>
        <a:stretch>
          <a:fillRect/>
        </a:stretch>
      </xdr:blipFill>
      <xdr:spPr>
        <a:xfrm>
          <a:off x="582308" y="1082620"/>
          <a:ext cx="1915768" cy="6018657"/>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xdr:from>
      <xdr:col>2</xdr:col>
      <xdr:colOff>186330</xdr:colOff>
      <xdr:row>5</xdr:row>
      <xdr:rowOff>61540</xdr:rowOff>
    </xdr:from>
    <xdr:to>
      <xdr:col>9</xdr:col>
      <xdr:colOff>127994</xdr:colOff>
      <xdr:row>44</xdr:row>
      <xdr:rowOff>90877</xdr:rowOff>
    </xdr:to>
    <xdr:pic>
      <xdr:nvPicPr>
        <xdr:cNvPr id="2" name="図 1">
          <a:extLst>
            <a:ext uri="{FF2B5EF4-FFF2-40B4-BE49-F238E27FC236}">
              <a16:creationId xmlns:a16="http://schemas.microsoft.com/office/drawing/2014/main" id="{BC860128-070E-4149-921E-D6A547E4DDFF}"/>
            </a:ext>
          </a:extLst>
        </xdr:cNvPr>
        <xdr:cNvPicPr>
          <a:picLocks noChangeAspect="1"/>
        </xdr:cNvPicPr>
      </xdr:nvPicPr>
      <xdr:blipFill>
        <a:blip xmlns:r="http://schemas.openxmlformats.org/officeDocument/2006/relationships" r:embed="rId1"/>
        <a:stretch>
          <a:fillRect/>
        </a:stretch>
      </xdr:blipFill>
      <xdr:spPr>
        <a:xfrm>
          <a:off x="582570" y="1082620"/>
          <a:ext cx="1915244" cy="6018657"/>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xdr:from>
      <xdr:col>2</xdr:col>
      <xdr:colOff>186997</xdr:colOff>
      <xdr:row>5</xdr:row>
      <xdr:rowOff>61540</xdr:rowOff>
    </xdr:from>
    <xdr:to>
      <xdr:col>9</xdr:col>
      <xdr:colOff>127329</xdr:colOff>
      <xdr:row>44</xdr:row>
      <xdr:rowOff>90877</xdr:rowOff>
    </xdr:to>
    <xdr:pic>
      <xdr:nvPicPr>
        <xdr:cNvPr id="2" name="図 1">
          <a:extLst>
            <a:ext uri="{FF2B5EF4-FFF2-40B4-BE49-F238E27FC236}">
              <a16:creationId xmlns:a16="http://schemas.microsoft.com/office/drawing/2014/main" id="{70A4E38F-3C6D-4482-87EB-4A72323B400D}"/>
            </a:ext>
          </a:extLst>
        </xdr:cNvPr>
        <xdr:cNvPicPr>
          <a:picLocks noChangeAspect="1"/>
        </xdr:cNvPicPr>
      </xdr:nvPicPr>
      <xdr:blipFill>
        <a:blip xmlns:r="http://schemas.openxmlformats.org/officeDocument/2006/relationships" r:embed="rId1"/>
        <a:stretch>
          <a:fillRect/>
        </a:stretch>
      </xdr:blipFill>
      <xdr:spPr>
        <a:xfrm>
          <a:off x="583237" y="1082620"/>
          <a:ext cx="1913912" cy="6018657"/>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xdr:from>
      <xdr:col>2</xdr:col>
      <xdr:colOff>186727</xdr:colOff>
      <xdr:row>5</xdr:row>
      <xdr:rowOff>61516</xdr:rowOff>
    </xdr:from>
    <xdr:to>
      <xdr:col>9</xdr:col>
      <xdr:colOff>127598</xdr:colOff>
      <xdr:row>44</xdr:row>
      <xdr:rowOff>90853</xdr:rowOff>
    </xdr:to>
    <xdr:pic>
      <xdr:nvPicPr>
        <xdr:cNvPr id="2" name="図 1">
          <a:extLst>
            <a:ext uri="{FF2B5EF4-FFF2-40B4-BE49-F238E27FC236}">
              <a16:creationId xmlns:a16="http://schemas.microsoft.com/office/drawing/2014/main" id="{38F91287-CC79-46B4-A637-B14330AF3E0C}"/>
            </a:ext>
          </a:extLst>
        </xdr:cNvPr>
        <xdr:cNvPicPr>
          <a:picLocks noChangeAspect="1"/>
        </xdr:cNvPicPr>
      </xdr:nvPicPr>
      <xdr:blipFill>
        <a:blip xmlns:r="http://schemas.openxmlformats.org/officeDocument/2006/relationships" r:embed="rId1"/>
        <a:stretch>
          <a:fillRect/>
        </a:stretch>
      </xdr:blipFill>
      <xdr:spPr>
        <a:xfrm>
          <a:off x="582967" y="1082596"/>
          <a:ext cx="1914451" cy="6018657"/>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xdr:from>
      <xdr:col>2</xdr:col>
      <xdr:colOff>228769</xdr:colOff>
      <xdr:row>5</xdr:row>
      <xdr:rowOff>61516</xdr:rowOff>
    </xdr:from>
    <xdr:to>
      <xdr:col>9</xdr:col>
      <xdr:colOff>85556</xdr:colOff>
      <xdr:row>44</xdr:row>
      <xdr:rowOff>90853</xdr:rowOff>
    </xdr:to>
    <xdr:pic>
      <xdr:nvPicPr>
        <xdr:cNvPr id="2" name="図 1">
          <a:extLst>
            <a:ext uri="{FF2B5EF4-FFF2-40B4-BE49-F238E27FC236}">
              <a16:creationId xmlns:a16="http://schemas.microsoft.com/office/drawing/2014/main" id="{18B82761-7BD0-45FE-8750-3A99ACA41E0C}"/>
            </a:ext>
          </a:extLst>
        </xdr:cNvPr>
        <xdr:cNvPicPr>
          <a:picLocks noChangeAspect="1"/>
        </xdr:cNvPicPr>
      </xdr:nvPicPr>
      <xdr:blipFill>
        <a:blip xmlns:r="http://schemas.openxmlformats.org/officeDocument/2006/relationships" r:embed="rId1"/>
        <a:stretch>
          <a:fillRect/>
        </a:stretch>
      </xdr:blipFill>
      <xdr:spPr>
        <a:xfrm>
          <a:off x="625009" y="1082596"/>
          <a:ext cx="1830367" cy="6018657"/>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xdr:from>
      <xdr:col>3</xdr:col>
      <xdr:colOff>307301</xdr:colOff>
      <xdr:row>5</xdr:row>
      <xdr:rowOff>61516</xdr:rowOff>
    </xdr:from>
    <xdr:to>
      <xdr:col>8</xdr:col>
      <xdr:colOff>7024</xdr:colOff>
      <xdr:row>44</xdr:row>
      <xdr:rowOff>90853</xdr:rowOff>
    </xdr:to>
    <xdr:pic>
      <xdr:nvPicPr>
        <xdr:cNvPr id="2" name="図 1">
          <a:extLst>
            <a:ext uri="{FF2B5EF4-FFF2-40B4-BE49-F238E27FC236}">
              <a16:creationId xmlns:a16="http://schemas.microsoft.com/office/drawing/2014/main" id="{472461F8-C93C-43F0-BE6E-44A990132C91}"/>
            </a:ext>
          </a:extLst>
        </xdr:cNvPr>
        <xdr:cNvPicPr>
          <a:picLocks noChangeAspect="1"/>
        </xdr:cNvPicPr>
      </xdr:nvPicPr>
      <xdr:blipFill>
        <a:blip xmlns:r="http://schemas.openxmlformats.org/officeDocument/2006/relationships" r:embed="rId1"/>
        <a:stretch>
          <a:fillRect/>
        </a:stretch>
      </xdr:blipFill>
      <xdr:spPr>
        <a:xfrm>
          <a:off x="962621" y="1082596"/>
          <a:ext cx="1132283" cy="6018657"/>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xdr:from>
      <xdr:col>4</xdr:col>
      <xdr:colOff>16176</xdr:colOff>
      <xdr:row>5</xdr:row>
      <xdr:rowOff>61516</xdr:rowOff>
    </xdr:from>
    <xdr:to>
      <xdr:col>7</xdr:col>
      <xdr:colOff>298149</xdr:colOff>
      <xdr:row>44</xdr:row>
      <xdr:rowOff>90853</xdr:rowOff>
    </xdr:to>
    <xdr:pic>
      <xdr:nvPicPr>
        <xdr:cNvPr id="2" name="図 1">
          <a:extLst>
            <a:ext uri="{FF2B5EF4-FFF2-40B4-BE49-F238E27FC236}">
              <a16:creationId xmlns:a16="http://schemas.microsoft.com/office/drawing/2014/main" id="{E7D5B268-B6F1-4829-ABB3-6FDB4F6E3406}"/>
            </a:ext>
          </a:extLst>
        </xdr:cNvPr>
        <xdr:cNvPicPr>
          <a:picLocks noChangeAspect="1"/>
        </xdr:cNvPicPr>
      </xdr:nvPicPr>
      <xdr:blipFill>
        <a:blip xmlns:r="http://schemas.openxmlformats.org/officeDocument/2006/relationships" r:embed="rId1"/>
        <a:stretch>
          <a:fillRect/>
        </a:stretch>
      </xdr:blipFill>
      <xdr:spPr>
        <a:xfrm>
          <a:off x="976296" y="1082596"/>
          <a:ext cx="1112553" cy="6018657"/>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xdr:from>
      <xdr:col>3</xdr:col>
      <xdr:colOff>312869</xdr:colOff>
      <xdr:row>5</xdr:row>
      <xdr:rowOff>61516</xdr:rowOff>
    </xdr:from>
    <xdr:to>
      <xdr:col>8</xdr:col>
      <xdr:colOff>1456</xdr:colOff>
      <xdr:row>44</xdr:row>
      <xdr:rowOff>90853</xdr:rowOff>
    </xdr:to>
    <xdr:pic>
      <xdr:nvPicPr>
        <xdr:cNvPr id="2" name="図 1">
          <a:extLst>
            <a:ext uri="{FF2B5EF4-FFF2-40B4-BE49-F238E27FC236}">
              <a16:creationId xmlns:a16="http://schemas.microsoft.com/office/drawing/2014/main" id="{1F7C5DB0-1409-4980-9419-08AE31FDFF58}"/>
            </a:ext>
          </a:extLst>
        </xdr:cNvPr>
        <xdr:cNvPicPr>
          <a:picLocks noChangeAspect="1"/>
        </xdr:cNvPicPr>
      </xdr:nvPicPr>
      <xdr:blipFill>
        <a:blip xmlns:r="http://schemas.openxmlformats.org/officeDocument/2006/relationships" r:embed="rId1"/>
        <a:stretch>
          <a:fillRect/>
        </a:stretch>
      </xdr:blipFill>
      <xdr:spPr>
        <a:xfrm>
          <a:off x="960569" y="1082596"/>
          <a:ext cx="1128767" cy="6018657"/>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xdr:from>
      <xdr:col>3</xdr:col>
      <xdr:colOff>308229</xdr:colOff>
      <xdr:row>5</xdr:row>
      <xdr:rowOff>61516</xdr:rowOff>
    </xdr:from>
    <xdr:to>
      <xdr:col>8</xdr:col>
      <xdr:colOff>6096</xdr:colOff>
      <xdr:row>44</xdr:row>
      <xdr:rowOff>90853</xdr:rowOff>
    </xdr:to>
    <xdr:pic>
      <xdr:nvPicPr>
        <xdr:cNvPr id="2" name="図 1">
          <a:extLst>
            <a:ext uri="{FF2B5EF4-FFF2-40B4-BE49-F238E27FC236}">
              <a16:creationId xmlns:a16="http://schemas.microsoft.com/office/drawing/2014/main" id="{6FEBB9EE-0EC7-4BD1-AD73-55CB83AA312B}"/>
            </a:ext>
          </a:extLst>
        </xdr:cNvPr>
        <xdr:cNvPicPr>
          <a:picLocks noChangeAspect="1"/>
        </xdr:cNvPicPr>
      </xdr:nvPicPr>
      <xdr:blipFill>
        <a:blip xmlns:r="http://schemas.openxmlformats.org/officeDocument/2006/relationships" r:embed="rId1"/>
        <a:stretch>
          <a:fillRect/>
        </a:stretch>
      </xdr:blipFill>
      <xdr:spPr>
        <a:xfrm>
          <a:off x="963549" y="1082596"/>
          <a:ext cx="1130427" cy="6018657"/>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xdr:from>
      <xdr:col>3</xdr:col>
      <xdr:colOff>209636</xdr:colOff>
      <xdr:row>5</xdr:row>
      <xdr:rowOff>61516</xdr:rowOff>
    </xdr:from>
    <xdr:to>
      <xdr:col>8</xdr:col>
      <xdr:colOff>104689</xdr:colOff>
      <xdr:row>44</xdr:row>
      <xdr:rowOff>90853</xdr:rowOff>
    </xdr:to>
    <xdr:pic>
      <xdr:nvPicPr>
        <xdr:cNvPr id="2" name="図 1">
          <a:extLst>
            <a:ext uri="{FF2B5EF4-FFF2-40B4-BE49-F238E27FC236}">
              <a16:creationId xmlns:a16="http://schemas.microsoft.com/office/drawing/2014/main" id="{59B6F7A5-5D91-48E7-A9B8-C857DA233041}"/>
            </a:ext>
          </a:extLst>
        </xdr:cNvPr>
        <xdr:cNvPicPr>
          <a:picLocks noChangeAspect="1"/>
        </xdr:cNvPicPr>
      </xdr:nvPicPr>
      <xdr:blipFill>
        <a:blip xmlns:r="http://schemas.openxmlformats.org/officeDocument/2006/relationships" r:embed="rId1"/>
        <a:stretch>
          <a:fillRect/>
        </a:stretch>
      </xdr:blipFill>
      <xdr:spPr>
        <a:xfrm>
          <a:off x="887816" y="1082596"/>
          <a:ext cx="1304753" cy="6018657"/>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xdr:from>
      <xdr:col>2</xdr:col>
      <xdr:colOff>272398</xdr:colOff>
      <xdr:row>5</xdr:row>
      <xdr:rowOff>61516</xdr:rowOff>
    </xdr:from>
    <xdr:to>
      <xdr:col>9</xdr:col>
      <xdr:colOff>41927</xdr:colOff>
      <xdr:row>44</xdr:row>
      <xdr:rowOff>90853</xdr:rowOff>
    </xdr:to>
    <xdr:pic>
      <xdr:nvPicPr>
        <xdr:cNvPr id="2" name="図 1">
          <a:extLst>
            <a:ext uri="{FF2B5EF4-FFF2-40B4-BE49-F238E27FC236}">
              <a16:creationId xmlns:a16="http://schemas.microsoft.com/office/drawing/2014/main" id="{D284B2CE-3340-4316-8B9F-8766DE26645F}"/>
            </a:ext>
          </a:extLst>
        </xdr:cNvPr>
        <xdr:cNvPicPr>
          <a:picLocks noChangeAspect="1"/>
        </xdr:cNvPicPr>
      </xdr:nvPicPr>
      <xdr:blipFill>
        <a:blip xmlns:r="http://schemas.openxmlformats.org/officeDocument/2006/relationships" r:embed="rId1"/>
        <a:stretch>
          <a:fillRect/>
        </a:stretch>
      </xdr:blipFill>
      <xdr:spPr>
        <a:xfrm>
          <a:off x="668638" y="1082596"/>
          <a:ext cx="1743109" cy="6018657"/>
        </a:xfrm>
        <a:prstGeom prst="rect">
          <a:avLst/>
        </a:prstGeom>
      </xdr:spPr>
    </xdr:pic>
    <xdr:clientData/>
  </xdr:twoCellAnchor>
</xdr:wsDr>
</file>

<file path=xl/drawings/drawing169.xml><?xml version="1.0" encoding="utf-8"?>
<xdr:wsDr xmlns:xdr="http://schemas.openxmlformats.org/drawingml/2006/spreadsheetDrawing" xmlns:a="http://schemas.openxmlformats.org/drawingml/2006/main">
  <xdr:twoCellAnchor>
    <xdr:from>
      <xdr:col>2</xdr:col>
      <xdr:colOff>257546</xdr:colOff>
      <xdr:row>5</xdr:row>
      <xdr:rowOff>61516</xdr:rowOff>
    </xdr:from>
    <xdr:to>
      <xdr:col>9</xdr:col>
      <xdr:colOff>56780</xdr:colOff>
      <xdr:row>44</xdr:row>
      <xdr:rowOff>90853</xdr:rowOff>
    </xdr:to>
    <xdr:pic>
      <xdr:nvPicPr>
        <xdr:cNvPr id="2" name="図 1">
          <a:extLst>
            <a:ext uri="{FF2B5EF4-FFF2-40B4-BE49-F238E27FC236}">
              <a16:creationId xmlns:a16="http://schemas.microsoft.com/office/drawing/2014/main" id="{E2F2E879-DFC5-4A4F-AB3D-C68B452EF684}"/>
            </a:ext>
          </a:extLst>
        </xdr:cNvPr>
        <xdr:cNvPicPr>
          <a:picLocks noChangeAspect="1"/>
        </xdr:cNvPicPr>
      </xdr:nvPicPr>
      <xdr:blipFill>
        <a:blip xmlns:r="http://schemas.openxmlformats.org/officeDocument/2006/relationships" r:embed="rId1"/>
        <a:stretch>
          <a:fillRect/>
        </a:stretch>
      </xdr:blipFill>
      <xdr:spPr>
        <a:xfrm>
          <a:off x="653786" y="1082596"/>
          <a:ext cx="1772814" cy="6018657"/>
        </a:xfrm>
        <a:prstGeom prst="rect">
          <a:avLst/>
        </a:prstGeom>
      </xdr:spPr>
    </xdr:pic>
    <xdr:clientData/>
  </xdr:twoCellAnchor>
</xdr:wsDr>
</file>

<file path=xl/drawings/drawing170.xml><?xml version="1.0" encoding="utf-8"?>
<xdr:wsDr xmlns:xdr="http://schemas.openxmlformats.org/drawingml/2006/spreadsheetDrawing" xmlns:a="http://schemas.openxmlformats.org/drawingml/2006/main">
  <xdr:twoCellAnchor>
    <xdr:from>
      <xdr:col>2</xdr:col>
      <xdr:colOff>243621</xdr:colOff>
      <xdr:row>5</xdr:row>
      <xdr:rowOff>61516</xdr:rowOff>
    </xdr:from>
    <xdr:to>
      <xdr:col>9</xdr:col>
      <xdr:colOff>70703</xdr:colOff>
      <xdr:row>44</xdr:row>
      <xdr:rowOff>90853</xdr:rowOff>
    </xdr:to>
    <xdr:pic>
      <xdr:nvPicPr>
        <xdr:cNvPr id="2" name="図 1">
          <a:extLst>
            <a:ext uri="{FF2B5EF4-FFF2-40B4-BE49-F238E27FC236}">
              <a16:creationId xmlns:a16="http://schemas.microsoft.com/office/drawing/2014/main" id="{3F1FD06E-C155-42FB-88C4-908503F1D6CD}"/>
            </a:ext>
          </a:extLst>
        </xdr:cNvPr>
        <xdr:cNvPicPr>
          <a:picLocks noChangeAspect="1"/>
        </xdr:cNvPicPr>
      </xdr:nvPicPr>
      <xdr:blipFill>
        <a:blip xmlns:r="http://schemas.openxmlformats.org/officeDocument/2006/relationships" r:embed="rId1"/>
        <a:stretch>
          <a:fillRect/>
        </a:stretch>
      </xdr:blipFill>
      <xdr:spPr>
        <a:xfrm>
          <a:off x="639861" y="1082596"/>
          <a:ext cx="1800662" cy="6018657"/>
        </a:xfrm>
        <a:prstGeom prst="rect">
          <a:avLst/>
        </a:prstGeom>
      </xdr:spPr>
    </xdr:pic>
    <xdr:clientData/>
  </xdr:twoCellAnchor>
</xdr:wsDr>
</file>

<file path=xl/drawings/drawing171.xml><?xml version="1.0" encoding="utf-8"?>
<xdr:wsDr xmlns:xdr="http://schemas.openxmlformats.org/drawingml/2006/spreadsheetDrawing" xmlns:a="http://schemas.openxmlformats.org/drawingml/2006/main">
  <xdr:twoCellAnchor>
    <xdr:from>
      <xdr:col>2</xdr:col>
      <xdr:colOff>302844</xdr:colOff>
      <xdr:row>5</xdr:row>
      <xdr:rowOff>61516</xdr:rowOff>
    </xdr:from>
    <xdr:to>
      <xdr:col>9</xdr:col>
      <xdr:colOff>11480</xdr:colOff>
      <xdr:row>44</xdr:row>
      <xdr:rowOff>90853</xdr:rowOff>
    </xdr:to>
    <xdr:pic>
      <xdr:nvPicPr>
        <xdr:cNvPr id="2" name="図 1">
          <a:extLst>
            <a:ext uri="{FF2B5EF4-FFF2-40B4-BE49-F238E27FC236}">
              <a16:creationId xmlns:a16="http://schemas.microsoft.com/office/drawing/2014/main" id="{00F3860E-2D28-44DB-B80F-C4E6BC7A01AC}"/>
            </a:ext>
          </a:extLst>
        </xdr:cNvPr>
        <xdr:cNvPicPr>
          <a:picLocks noChangeAspect="1"/>
        </xdr:cNvPicPr>
      </xdr:nvPicPr>
      <xdr:blipFill>
        <a:blip xmlns:r="http://schemas.openxmlformats.org/officeDocument/2006/relationships" r:embed="rId1"/>
        <a:stretch>
          <a:fillRect/>
        </a:stretch>
      </xdr:blipFill>
      <xdr:spPr>
        <a:xfrm>
          <a:off x="676224" y="1082596"/>
          <a:ext cx="1705076" cy="6018657"/>
        </a:xfrm>
        <a:prstGeom prst="rect">
          <a:avLst/>
        </a:prstGeom>
      </xdr:spPr>
    </xdr:pic>
    <xdr:clientData/>
  </xdr:twoCellAnchor>
</xdr:wsDr>
</file>

<file path=xl/drawings/drawing172.xml><?xml version="1.0" encoding="utf-8"?>
<xdr:wsDr xmlns:xdr="http://schemas.openxmlformats.org/drawingml/2006/spreadsheetDrawing" xmlns:a="http://schemas.openxmlformats.org/drawingml/2006/main">
  <xdr:twoCellAnchor>
    <xdr:from>
      <xdr:col>4</xdr:col>
      <xdr:colOff>11536</xdr:colOff>
      <xdr:row>5</xdr:row>
      <xdr:rowOff>61516</xdr:rowOff>
    </xdr:from>
    <xdr:to>
      <xdr:col>7</xdr:col>
      <xdr:colOff>302789</xdr:colOff>
      <xdr:row>44</xdr:row>
      <xdr:rowOff>90853</xdr:rowOff>
    </xdr:to>
    <xdr:pic>
      <xdr:nvPicPr>
        <xdr:cNvPr id="2" name="図 1">
          <a:extLst>
            <a:ext uri="{FF2B5EF4-FFF2-40B4-BE49-F238E27FC236}">
              <a16:creationId xmlns:a16="http://schemas.microsoft.com/office/drawing/2014/main" id="{6916293E-B697-43DF-95EB-9181047F2D59}"/>
            </a:ext>
          </a:extLst>
        </xdr:cNvPr>
        <xdr:cNvPicPr>
          <a:picLocks noChangeAspect="1"/>
        </xdr:cNvPicPr>
      </xdr:nvPicPr>
      <xdr:blipFill>
        <a:blip xmlns:r="http://schemas.openxmlformats.org/officeDocument/2006/relationships" r:embed="rId1"/>
        <a:stretch>
          <a:fillRect/>
        </a:stretch>
      </xdr:blipFill>
      <xdr:spPr>
        <a:xfrm>
          <a:off x="971656" y="1082596"/>
          <a:ext cx="1114213" cy="6018657"/>
        </a:xfrm>
        <a:prstGeom prst="rect">
          <a:avLst/>
        </a:prstGeom>
      </xdr:spPr>
    </xdr:pic>
    <xdr:clientData/>
  </xdr:twoCellAnchor>
</xdr:wsDr>
</file>

<file path=xl/drawings/drawing173.xml><?xml version="1.0" encoding="utf-8"?>
<xdr:wsDr xmlns:xdr="http://schemas.openxmlformats.org/drawingml/2006/spreadsheetDrawing" xmlns:a="http://schemas.openxmlformats.org/drawingml/2006/main">
  <xdr:twoCellAnchor>
    <xdr:from>
      <xdr:col>3</xdr:col>
      <xdr:colOff>309157</xdr:colOff>
      <xdr:row>5</xdr:row>
      <xdr:rowOff>61516</xdr:rowOff>
    </xdr:from>
    <xdr:to>
      <xdr:col>8</xdr:col>
      <xdr:colOff>5168</xdr:colOff>
      <xdr:row>44</xdr:row>
      <xdr:rowOff>90853</xdr:rowOff>
    </xdr:to>
    <xdr:pic>
      <xdr:nvPicPr>
        <xdr:cNvPr id="2" name="図 1">
          <a:extLst>
            <a:ext uri="{FF2B5EF4-FFF2-40B4-BE49-F238E27FC236}">
              <a16:creationId xmlns:a16="http://schemas.microsoft.com/office/drawing/2014/main" id="{B8DB4AC3-4773-40BD-B0BF-88375057C6D5}"/>
            </a:ext>
          </a:extLst>
        </xdr:cNvPr>
        <xdr:cNvPicPr>
          <a:picLocks noChangeAspect="1"/>
        </xdr:cNvPicPr>
      </xdr:nvPicPr>
      <xdr:blipFill>
        <a:blip xmlns:r="http://schemas.openxmlformats.org/officeDocument/2006/relationships" r:embed="rId1"/>
        <a:stretch>
          <a:fillRect/>
        </a:stretch>
      </xdr:blipFill>
      <xdr:spPr>
        <a:xfrm>
          <a:off x="956857" y="1082596"/>
          <a:ext cx="1136191" cy="6018657"/>
        </a:xfrm>
        <a:prstGeom prst="rect">
          <a:avLst/>
        </a:prstGeom>
      </xdr:spPr>
    </xdr:pic>
    <xdr:clientData/>
  </xdr:twoCellAnchor>
</xdr:wsDr>
</file>

<file path=xl/drawings/drawing174.xml><?xml version="1.0" encoding="utf-8"?>
<xdr:wsDr xmlns:xdr="http://schemas.openxmlformats.org/drawingml/2006/spreadsheetDrawing" xmlns:a="http://schemas.openxmlformats.org/drawingml/2006/main">
  <xdr:twoCellAnchor>
    <xdr:from>
      <xdr:col>3</xdr:col>
      <xdr:colOff>298021</xdr:colOff>
      <xdr:row>5</xdr:row>
      <xdr:rowOff>61516</xdr:rowOff>
    </xdr:from>
    <xdr:to>
      <xdr:col>8</xdr:col>
      <xdr:colOff>16304</xdr:colOff>
      <xdr:row>44</xdr:row>
      <xdr:rowOff>90853</xdr:rowOff>
    </xdr:to>
    <xdr:pic>
      <xdr:nvPicPr>
        <xdr:cNvPr id="2" name="図 1">
          <a:extLst>
            <a:ext uri="{FF2B5EF4-FFF2-40B4-BE49-F238E27FC236}">
              <a16:creationId xmlns:a16="http://schemas.microsoft.com/office/drawing/2014/main" id="{AFF04581-9B70-47D9-A52E-32E60477BDFF}"/>
            </a:ext>
          </a:extLst>
        </xdr:cNvPr>
        <xdr:cNvPicPr>
          <a:picLocks noChangeAspect="1"/>
        </xdr:cNvPicPr>
      </xdr:nvPicPr>
      <xdr:blipFill>
        <a:blip xmlns:r="http://schemas.openxmlformats.org/officeDocument/2006/relationships" r:embed="rId1"/>
        <a:stretch>
          <a:fillRect/>
        </a:stretch>
      </xdr:blipFill>
      <xdr:spPr>
        <a:xfrm>
          <a:off x="960961" y="1082596"/>
          <a:ext cx="1143223" cy="6018657"/>
        </a:xfrm>
        <a:prstGeom prst="rect">
          <a:avLst/>
        </a:prstGeom>
      </xdr:spPr>
    </xdr:pic>
    <xdr:clientData/>
  </xdr:twoCellAnchor>
</xdr:wsDr>
</file>

<file path=xl/drawings/drawing175.xml><?xml version="1.0" encoding="utf-8"?>
<xdr:wsDr xmlns:xdr="http://schemas.openxmlformats.org/drawingml/2006/spreadsheetDrawing" xmlns:a="http://schemas.openxmlformats.org/drawingml/2006/main">
  <xdr:twoCellAnchor>
    <xdr:from>
      <xdr:col>4</xdr:col>
      <xdr:colOff>11536</xdr:colOff>
      <xdr:row>5</xdr:row>
      <xdr:rowOff>61516</xdr:rowOff>
    </xdr:from>
    <xdr:to>
      <xdr:col>7</xdr:col>
      <xdr:colOff>302789</xdr:colOff>
      <xdr:row>44</xdr:row>
      <xdr:rowOff>90853</xdr:rowOff>
    </xdr:to>
    <xdr:pic>
      <xdr:nvPicPr>
        <xdr:cNvPr id="2" name="図 1">
          <a:extLst>
            <a:ext uri="{FF2B5EF4-FFF2-40B4-BE49-F238E27FC236}">
              <a16:creationId xmlns:a16="http://schemas.microsoft.com/office/drawing/2014/main" id="{B2380454-F11E-4E27-9DA9-4979CF2D5E11}"/>
            </a:ext>
          </a:extLst>
        </xdr:cNvPr>
        <xdr:cNvPicPr>
          <a:picLocks noChangeAspect="1"/>
        </xdr:cNvPicPr>
      </xdr:nvPicPr>
      <xdr:blipFill>
        <a:blip xmlns:r="http://schemas.openxmlformats.org/officeDocument/2006/relationships" r:embed="rId1"/>
        <a:stretch>
          <a:fillRect/>
        </a:stretch>
      </xdr:blipFill>
      <xdr:spPr>
        <a:xfrm>
          <a:off x="971656" y="1082596"/>
          <a:ext cx="1114213" cy="6018657"/>
        </a:xfrm>
        <a:prstGeom prst="rect">
          <a:avLst/>
        </a:prstGeom>
      </xdr:spPr>
    </xdr:pic>
    <xdr:clientData/>
  </xdr:twoCellAnchor>
</xdr:wsDr>
</file>

<file path=xl/drawings/drawing176.xml><?xml version="1.0" encoding="utf-8"?>
<xdr:wsDr xmlns:xdr="http://schemas.openxmlformats.org/drawingml/2006/spreadsheetDrawing" xmlns:a="http://schemas.openxmlformats.org/drawingml/2006/main">
  <xdr:twoCellAnchor>
    <xdr:from>
      <xdr:col>4</xdr:col>
      <xdr:colOff>18242</xdr:colOff>
      <xdr:row>5</xdr:row>
      <xdr:rowOff>61516</xdr:rowOff>
    </xdr:from>
    <xdr:to>
      <xdr:col>7</xdr:col>
      <xdr:colOff>296082</xdr:colOff>
      <xdr:row>44</xdr:row>
      <xdr:rowOff>90853</xdr:rowOff>
    </xdr:to>
    <xdr:pic>
      <xdr:nvPicPr>
        <xdr:cNvPr id="2" name="図 1">
          <a:extLst>
            <a:ext uri="{FF2B5EF4-FFF2-40B4-BE49-F238E27FC236}">
              <a16:creationId xmlns:a16="http://schemas.microsoft.com/office/drawing/2014/main" id="{CA4DFB2D-0FEE-46C4-BC28-9E7234610EA6}"/>
            </a:ext>
          </a:extLst>
        </xdr:cNvPr>
        <xdr:cNvPicPr>
          <a:picLocks noChangeAspect="1"/>
        </xdr:cNvPicPr>
      </xdr:nvPicPr>
      <xdr:blipFill>
        <a:blip xmlns:r="http://schemas.openxmlformats.org/officeDocument/2006/relationships" r:embed="rId1"/>
        <a:stretch>
          <a:fillRect/>
        </a:stretch>
      </xdr:blipFill>
      <xdr:spPr>
        <a:xfrm>
          <a:off x="978362" y="1082596"/>
          <a:ext cx="1108420" cy="6018657"/>
        </a:xfrm>
        <a:prstGeom prst="rect">
          <a:avLst/>
        </a:prstGeom>
      </xdr:spPr>
    </xdr:pic>
    <xdr:clientData/>
  </xdr:twoCellAnchor>
</xdr:wsDr>
</file>

<file path=xl/drawings/drawing177.xml><?xml version="1.0" encoding="utf-8"?>
<xdr:wsDr xmlns:xdr="http://schemas.openxmlformats.org/drawingml/2006/spreadsheetDrawing" xmlns:a="http://schemas.openxmlformats.org/drawingml/2006/main">
  <xdr:twoCellAnchor>
    <xdr:from>
      <xdr:col>2</xdr:col>
      <xdr:colOff>242694</xdr:colOff>
      <xdr:row>5</xdr:row>
      <xdr:rowOff>61516</xdr:rowOff>
    </xdr:from>
    <xdr:to>
      <xdr:col>9</xdr:col>
      <xdr:colOff>71632</xdr:colOff>
      <xdr:row>44</xdr:row>
      <xdr:rowOff>90853</xdr:rowOff>
    </xdr:to>
    <xdr:pic>
      <xdr:nvPicPr>
        <xdr:cNvPr id="2" name="図 1">
          <a:extLst>
            <a:ext uri="{FF2B5EF4-FFF2-40B4-BE49-F238E27FC236}">
              <a16:creationId xmlns:a16="http://schemas.microsoft.com/office/drawing/2014/main" id="{94E2F955-A661-4E97-B431-A688DE062127}"/>
            </a:ext>
          </a:extLst>
        </xdr:cNvPr>
        <xdr:cNvPicPr>
          <a:picLocks noChangeAspect="1"/>
        </xdr:cNvPicPr>
      </xdr:nvPicPr>
      <xdr:blipFill>
        <a:blip xmlns:r="http://schemas.openxmlformats.org/officeDocument/2006/relationships" r:embed="rId1"/>
        <a:stretch>
          <a:fillRect/>
        </a:stretch>
      </xdr:blipFill>
      <xdr:spPr>
        <a:xfrm>
          <a:off x="638934" y="1082596"/>
          <a:ext cx="1802518" cy="6018657"/>
        </a:xfrm>
        <a:prstGeom prst="rect">
          <a:avLst/>
        </a:prstGeom>
      </xdr:spPr>
    </xdr:pic>
    <xdr:clientData/>
  </xdr:twoCellAnchor>
</xdr:wsDr>
</file>

<file path=xl/drawings/drawing178.xml><?xml version="1.0" encoding="utf-8"?>
<xdr:wsDr xmlns:xdr="http://schemas.openxmlformats.org/drawingml/2006/spreadsheetDrawing" xmlns:a="http://schemas.openxmlformats.org/drawingml/2006/main">
  <xdr:twoCellAnchor>
    <xdr:from>
      <xdr:col>2</xdr:col>
      <xdr:colOff>252905</xdr:colOff>
      <xdr:row>5</xdr:row>
      <xdr:rowOff>61516</xdr:rowOff>
    </xdr:from>
    <xdr:to>
      <xdr:col>9</xdr:col>
      <xdr:colOff>61421</xdr:colOff>
      <xdr:row>44</xdr:row>
      <xdr:rowOff>90853</xdr:rowOff>
    </xdr:to>
    <xdr:pic>
      <xdr:nvPicPr>
        <xdr:cNvPr id="2" name="図 1">
          <a:extLst>
            <a:ext uri="{FF2B5EF4-FFF2-40B4-BE49-F238E27FC236}">
              <a16:creationId xmlns:a16="http://schemas.microsoft.com/office/drawing/2014/main" id="{40475E82-10CB-4F51-9300-23D4DF4C1293}"/>
            </a:ext>
          </a:extLst>
        </xdr:cNvPr>
        <xdr:cNvPicPr>
          <a:picLocks noChangeAspect="1"/>
        </xdr:cNvPicPr>
      </xdr:nvPicPr>
      <xdr:blipFill>
        <a:blip xmlns:r="http://schemas.openxmlformats.org/officeDocument/2006/relationships" r:embed="rId1"/>
        <a:stretch>
          <a:fillRect/>
        </a:stretch>
      </xdr:blipFill>
      <xdr:spPr>
        <a:xfrm>
          <a:off x="649145" y="1082596"/>
          <a:ext cx="1782096" cy="6018657"/>
        </a:xfrm>
        <a:prstGeom prst="rect">
          <a:avLst/>
        </a:prstGeom>
      </xdr:spPr>
    </xdr:pic>
    <xdr:clientData/>
  </xdr:twoCellAnchor>
</xdr:wsDr>
</file>

<file path=xl/drawings/drawing179.xml><?xml version="1.0" encoding="utf-8"?>
<xdr:wsDr xmlns:xdr="http://schemas.openxmlformats.org/drawingml/2006/spreadsheetDrawing" xmlns:a="http://schemas.openxmlformats.org/drawingml/2006/main">
  <xdr:twoCellAnchor>
    <xdr:from>
      <xdr:col>2</xdr:col>
      <xdr:colOff>251976</xdr:colOff>
      <xdr:row>5</xdr:row>
      <xdr:rowOff>61516</xdr:rowOff>
    </xdr:from>
    <xdr:to>
      <xdr:col>9</xdr:col>
      <xdr:colOff>62349</xdr:colOff>
      <xdr:row>44</xdr:row>
      <xdr:rowOff>90853</xdr:rowOff>
    </xdr:to>
    <xdr:pic>
      <xdr:nvPicPr>
        <xdr:cNvPr id="2" name="図 1">
          <a:extLst>
            <a:ext uri="{FF2B5EF4-FFF2-40B4-BE49-F238E27FC236}">
              <a16:creationId xmlns:a16="http://schemas.microsoft.com/office/drawing/2014/main" id="{E2E2FE5F-6AF8-46B8-988C-FFAD882946DE}"/>
            </a:ext>
          </a:extLst>
        </xdr:cNvPr>
        <xdr:cNvPicPr>
          <a:picLocks noChangeAspect="1"/>
        </xdr:cNvPicPr>
      </xdr:nvPicPr>
      <xdr:blipFill>
        <a:blip xmlns:r="http://schemas.openxmlformats.org/officeDocument/2006/relationships" r:embed="rId1"/>
        <a:stretch>
          <a:fillRect/>
        </a:stretch>
      </xdr:blipFill>
      <xdr:spPr>
        <a:xfrm>
          <a:off x="648216" y="1082596"/>
          <a:ext cx="1783953" cy="6018657"/>
        </a:xfrm>
        <a:prstGeom prst="rect">
          <a:avLst/>
        </a:prstGeom>
      </xdr:spPr>
    </xdr:pic>
    <xdr:clientData/>
  </xdr:twoCellAnchor>
</xdr:wsDr>
</file>

<file path=xl/drawings/drawing180.xml><?xml version="1.0" encoding="utf-8"?>
<xdr:wsDr xmlns:xdr="http://schemas.openxmlformats.org/drawingml/2006/spreadsheetDrawing" xmlns:a="http://schemas.openxmlformats.org/drawingml/2006/main">
  <xdr:twoCellAnchor>
    <xdr:from>
      <xdr:col>2</xdr:col>
      <xdr:colOff>238980</xdr:colOff>
      <xdr:row>5</xdr:row>
      <xdr:rowOff>61516</xdr:rowOff>
    </xdr:from>
    <xdr:to>
      <xdr:col>9</xdr:col>
      <xdr:colOff>75345</xdr:colOff>
      <xdr:row>44</xdr:row>
      <xdr:rowOff>90853</xdr:rowOff>
    </xdr:to>
    <xdr:pic>
      <xdr:nvPicPr>
        <xdr:cNvPr id="2" name="図 1">
          <a:extLst>
            <a:ext uri="{FF2B5EF4-FFF2-40B4-BE49-F238E27FC236}">
              <a16:creationId xmlns:a16="http://schemas.microsoft.com/office/drawing/2014/main" id="{3B79C4D4-F162-48A9-9537-5B2B2DA7AE0F}"/>
            </a:ext>
          </a:extLst>
        </xdr:cNvPr>
        <xdr:cNvPicPr>
          <a:picLocks noChangeAspect="1"/>
        </xdr:cNvPicPr>
      </xdr:nvPicPr>
      <xdr:blipFill>
        <a:blip xmlns:r="http://schemas.openxmlformats.org/officeDocument/2006/relationships" r:embed="rId1"/>
        <a:stretch>
          <a:fillRect/>
        </a:stretch>
      </xdr:blipFill>
      <xdr:spPr>
        <a:xfrm>
          <a:off x="635220" y="1082596"/>
          <a:ext cx="1809945" cy="6018657"/>
        </a:xfrm>
        <a:prstGeom prst="rect">
          <a:avLst/>
        </a:prstGeom>
      </xdr:spPr>
    </xdr:pic>
    <xdr:clientData/>
  </xdr:twoCellAnchor>
</xdr:wsDr>
</file>

<file path=xl/drawings/drawing181.xml><?xml version="1.0" encoding="utf-8"?>
<xdr:wsDr xmlns:xdr="http://schemas.openxmlformats.org/drawingml/2006/spreadsheetDrawing" xmlns:a="http://schemas.openxmlformats.org/drawingml/2006/main">
  <xdr:twoCellAnchor>
    <xdr:from>
      <xdr:col>2</xdr:col>
      <xdr:colOff>239909</xdr:colOff>
      <xdr:row>5</xdr:row>
      <xdr:rowOff>61516</xdr:rowOff>
    </xdr:from>
    <xdr:to>
      <xdr:col>9</xdr:col>
      <xdr:colOff>74417</xdr:colOff>
      <xdr:row>44</xdr:row>
      <xdr:rowOff>90853</xdr:rowOff>
    </xdr:to>
    <xdr:pic>
      <xdr:nvPicPr>
        <xdr:cNvPr id="2" name="図 1">
          <a:extLst>
            <a:ext uri="{FF2B5EF4-FFF2-40B4-BE49-F238E27FC236}">
              <a16:creationId xmlns:a16="http://schemas.microsoft.com/office/drawing/2014/main" id="{67C356E4-BD34-4459-AE91-608B32724B29}"/>
            </a:ext>
          </a:extLst>
        </xdr:cNvPr>
        <xdr:cNvPicPr>
          <a:picLocks noChangeAspect="1"/>
        </xdr:cNvPicPr>
      </xdr:nvPicPr>
      <xdr:blipFill>
        <a:blip xmlns:r="http://schemas.openxmlformats.org/officeDocument/2006/relationships" r:embed="rId1"/>
        <a:stretch>
          <a:fillRect/>
        </a:stretch>
      </xdr:blipFill>
      <xdr:spPr>
        <a:xfrm>
          <a:off x="636149" y="1082596"/>
          <a:ext cx="1808088" cy="6018657"/>
        </a:xfrm>
        <a:prstGeom prst="rect">
          <a:avLst/>
        </a:prstGeom>
      </xdr:spPr>
    </xdr:pic>
    <xdr:clientData/>
  </xdr:twoCellAnchor>
</xdr:wsDr>
</file>

<file path=xl/drawings/drawing182.xml><?xml version="1.0" encoding="utf-8"?>
<xdr:wsDr xmlns:xdr="http://schemas.openxmlformats.org/drawingml/2006/spreadsheetDrawing" xmlns:a="http://schemas.openxmlformats.org/drawingml/2006/main">
  <xdr:twoCellAnchor>
    <xdr:from>
      <xdr:col>2</xdr:col>
      <xdr:colOff>254761</xdr:colOff>
      <xdr:row>5</xdr:row>
      <xdr:rowOff>61516</xdr:rowOff>
    </xdr:from>
    <xdr:to>
      <xdr:col>9</xdr:col>
      <xdr:colOff>59564</xdr:colOff>
      <xdr:row>44</xdr:row>
      <xdr:rowOff>90853</xdr:rowOff>
    </xdr:to>
    <xdr:pic>
      <xdr:nvPicPr>
        <xdr:cNvPr id="2" name="図 1">
          <a:extLst>
            <a:ext uri="{FF2B5EF4-FFF2-40B4-BE49-F238E27FC236}">
              <a16:creationId xmlns:a16="http://schemas.microsoft.com/office/drawing/2014/main" id="{A113F6AB-076A-46DC-B2E4-AA890CE0F3B9}"/>
            </a:ext>
          </a:extLst>
        </xdr:cNvPr>
        <xdr:cNvPicPr>
          <a:picLocks noChangeAspect="1"/>
        </xdr:cNvPicPr>
      </xdr:nvPicPr>
      <xdr:blipFill>
        <a:blip xmlns:r="http://schemas.openxmlformats.org/officeDocument/2006/relationships" r:embed="rId1"/>
        <a:stretch>
          <a:fillRect/>
        </a:stretch>
      </xdr:blipFill>
      <xdr:spPr>
        <a:xfrm>
          <a:off x="651001" y="1082596"/>
          <a:ext cx="1778383" cy="6018657"/>
        </a:xfrm>
        <a:prstGeom prst="rect">
          <a:avLst/>
        </a:prstGeom>
      </xdr:spPr>
    </xdr:pic>
    <xdr:clientData/>
  </xdr:twoCellAnchor>
</xdr:wsDr>
</file>

<file path=xl/drawings/drawing183.xml><?xml version="1.0" encoding="utf-8"?>
<xdr:wsDr xmlns:xdr="http://schemas.openxmlformats.org/drawingml/2006/spreadsheetDrawing" xmlns:a="http://schemas.openxmlformats.org/drawingml/2006/main">
  <xdr:twoCellAnchor>
    <xdr:from>
      <xdr:col>2</xdr:col>
      <xdr:colOff>251976</xdr:colOff>
      <xdr:row>5</xdr:row>
      <xdr:rowOff>61516</xdr:rowOff>
    </xdr:from>
    <xdr:to>
      <xdr:col>9</xdr:col>
      <xdr:colOff>62349</xdr:colOff>
      <xdr:row>44</xdr:row>
      <xdr:rowOff>90853</xdr:rowOff>
    </xdr:to>
    <xdr:pic>
      <xdr:nvPicPr>
        <xdr:cNvPr id="2" name="図 1">
          <a:extLst>
            <a:ext uri="{FF2B5EF4-FFF2-40B4-BE49-F238E27FC236}">
              <a16:creationId xmlns:a16="http://schemas.microsoft.com/office/drawing/2014/main" id="{8BD9B746-CB1A-41DF-8FD4-3C4121B09173}"/>
            </a:ext>
          </a:extLst>
        </xdr:cNvPr>
        <xdr:cNvPicPr>
          <a:picLocks noChangeAspect="1"/>
        </xdr:cNvPicPr>
      </xdr:nvPicPr>
      <xdr:blipFill>
        <a:blip xmlns:r="http://schemas.openxmlformats.org/officeDocument/2006/relationships" r:embed="rId1"/>
        <a:stretch>
          <a:fillRect/>
        </a:stretch>
      </xdr:blipFill>
      <xdr:spPr>
        <a:xfrm>
          <a:off x="648216" y="1082596"/>
          <a:ext cx="1783953" cy="6018657"/>
        </a:xfrm>
        <a:prstGeom prst="rect">
          <a:avLst/>
        </a:prstGeom>
      </xdr:spPr>
    </xdr:pic>
    <xdr:clientData/>
  </xdr:twoCellAnchor>
</xdr:wsDr>
</file>

<file path=xl/drawings/drawing184.xml><?xml version="1.0" encoding="utf-8"?>
<xdr:wsDr xmlns:xdr="http://schemas.openxmlformats.org/drawingml/2006/spreadsheetDrawing" xmlns:a="http://schemas.openxmlformats.org/drawingml/2006/main">
  <xdr:twoCellAnchor>
    <xdr:from>
      <xdr:col>2</xdr:col>
      <xdr:colOff>271470</xdr:colOff>
      <xdr:row>5</xdr:row>
      <xdr:rowOff>61516</xdr:rowOff>
    </xdr:from>
    <xdr:to>
      <xdr:col>9</xdr:col>
      <xdr:colOff>42855</xdr:colOff>
      <xdr:row>44</xdr:row>
      <xdr:rowOff>90853</xdr:rowOff>
    </xdr:to>
    <xdr:pic>
      <xdr:nvPicPr>
        <xdr:cNvPr id="2" name="図 1">
          <a:extLst>
            <a:ext uri="{FF2B5EF4-FFF2-40B4-BE49-F238E27FC236}">
              <a16:creationId xmlns:a16="http://schemas.microsoft.com/office/drawing/2014/main" id="{2A0B4F8E-2F2D-4579-A945-36B3B964DAB2}"/>
            </a:ext>
          </a:extLst>
        </xdr:cNvPr>
        <xdr:cNvPicPr>
          <a:picLocks noChangeAspect="1"/>
        </xdr:cNvPicPr>
      </xdr:nvPicPr>
      <xdr:blipFill>
        <a:blip xmlns:r="http://schemas.openxmlformats.org/officeDocument/2006/relationships" r:embed="rId1"/>
        <a:stretch>
          <a:fillRect/>
        </a:stretch>
      </xdr:blipFill>
      <xdr:spPr>
        <a:xfrm>
          <a:off x="667710" y="1082596"/>
          <a:ext cx="1744965" cy="6018657"/>
        </a:xfrm>
        <a:prstGeom prst="rect">
          <a:avLst/>
        </a:prstGeom>
      </xdr:spPr>
    </xdr:pic>
    <xdr:clientData/>
  </xdr:twoCellAnchor>
</xdr:wsDr>
</file>

<file path=xl/drawings/drawing185.xml><?xml version="1.0" encoding="utf-8"?>
<xdr:wsDr xmlns:xdr="http://schemas.openxmlformats.org/drawingml/2006/spreadsheetDrawing" xmlns:a="http://schemas.openxmlformats.org/drawingml/2006/main">
  <xdr:twoCellAnchor>
    <xdr:from>
      <xdr:col>2</xdr:col>
      <xdr:colOff>230625</xdr:colOff>
      <xdr:row>5</xdr:row>
      <xdr:rowOff>61516</xdr:rowOff>
    </xdr:from>
    <xdr:to>
      <xdr:col>9</xdr:col>
      <xdr:colOff>83699</xdr:colOff>
      <xdr:row>44</xdr:row>
      <xdr:rowOff>90853</xdr:rowOff>
    </xdr:to>
    <xdr:pic>
      <xdr:nvPicPr>
        <xdr:cNvPr id="2" name="図 1">
          <a:extLst>
            <a:ext uri="{FF2B5EF4-FFF2-40B4-BE49-F238E27FC236}">
              <a16:creationId xmlns:a16="http://schemas.microsoft.com/office/drawing/2014/main" id="{FB4A7607-1BA0-41DB-82DE-C56E7B94826E}"/>
            </a:ext>
          </a:extLst>
        </xdr:cNvPr>
        <xdr:cNvPicPr>
          <a:picLocks noChangeAspect="1"/>
        </xdr:cNvPicPr>
      </xdr:nvPicPr>
      <xdr:blipFill>
        <a:blip xmlns:r="http://schemas.openxmlformats.org/officeDocument/2006/relationships" r:embed="rId1"/>
        <a:stretch>
          <a:fillRect/>
        </a:stretch>
      </xdr:blipFill>
      <xdr:spPr>
        <a:xfrm>
          <a:off x="626865" y="1082596"/>
          <a:ext cx="1826654" cy="6018657"/>
        </a:xfrm>
        <a:prstGeom prst="rect">
          <a:avLst/>
        </a:prstGeom>
      </xdr:spPr>
    </xdr:pic>
    <xdr:clientData/>
  </xdr:twoCellAnchor>
</xdr:wsDr>
</file>

<file path=xl/drawings/drawing186.xml><?xml version="1.0" encoding="utf-8"?>
<xdr:wsDr xmlns:xdr="http://schemas.openxmlformats.org/drawingml/2006/spreadsheetDrawing" xmlns:a="http://schemas.openxmlformats.org/drawingml/2006/main">
  <xdr:twoCellAnchor>
    <xdr:from>
      <xdr:col>2</xdr:col>
      <xdr:colOff>233410</xdr:colOff>
      <xdr:row>5</xdr:row>
      <xdr:rowOff>61516</xdr:rowOff>
    </xdr:from>
    <xdr:to>
      <xdr:col>9</xdr:col>
      <xdr:colOff>80914</xdr:colOff>
      <xdr:row>44</xdr:row>
      <xdr:rowOff>90853</xdr:rowOff>
    </xdr:to>
    <xdr:pic>
      <xdr:nvPicPr>
        <xdr:cNvPr id="2" name="図 1">
          <a:extLst>
            <a:ext uri="{FF2B5EF4-FFF2-40B4-BE49-F238E27FC236}">
              <a16:creationId xmlns:a16="http://schemas.microsoft.com/office/drawing/2014/main" id="{D47C1353-D0A1-454E-8A50-EB9614D525F9}"/>
            </a:ext>
          </a:extLst>
        </xdr:cNvPr>
        <xdr:cNvPicPr>
          <a:picLocks noChangeAspect="1"/>
        </xdr:cNvPicPr>
      </xdr:nvPicPr>
      <xdr:blipFill>
        <a:blip xmlns:r="http://schemas.openxmlformats.org/officeDocument/2006/relationships" r:embed="rId1"/>
        <a:stretch>
          <a:fillRect/>
        </a:stretch>
      </xdr:blipFill>
      <xdr:spPr>
        <a:xfrm>
          <a:off x="629650" y="1082596"/>
          <a:ext cx="1821084" cy="6018657"/>
        </a:xfrm>
        <a:prstGeom prst="rect">
          <a:avLst/>
        </a:prstGeom>
      </xdr:spPr>
    </xdr:pic>
    <xdr:clientData/>
  </xdr:twoCellAnchor>
</xdr:wsDr>
</file>

<file path=xl/drawings/drawing187.xml><?xml version="1.0" encoding="utf-8"?>
<xdr:wsDr xmlns:xdr="http://schemas.openxmlformats.org/drawingml/2006/spreadsheetDrawing" xmlns:a="http://schemas.openxmlformats.org/drawingml/2006/main">
  <xdr:twoCellAnchor>
    <xdr:from>
      <xdr:col>2</xdr:col>
      <xdr:colOff>242694</xdr:colOff>
      <xdr:row>5</xdr:row>
      <xdr:rowOff>61516</xdr:rowOff>
    </xdr:from>
    <xdr:to>
      <xdr:col>9</xdr:col>
      <xdr:colOff>71632</xdr:colOff>
      <xdr:row>44</xdr:row>
      <xdr:rowOff>90853</xdr:rowOff>
    </xdr:to>
    <xdr:pic>
      <xdr:nvPicPr>
        <xdr:cNvPr id="2" name="図 1">
          <a:extLst>
            <a:ext uri="{FF2B5EF4-FFF2-40B4-BE49-F238E27FC236}">
              <a16:creationId xmlns:a16="http://schemas.microsoft.com/office/drawing/2014/main" id="{D89E7FF5-480A-44AE-ADCA-1ED58DC5AB57}"/>
            </a:ext>
          </a:extLst>
        </xdr:cNvPr>
        <xdr:cNvPicPr>
          <a:picLocks noChangeAspect="1"/>
        </xdr:cNvPicPr>
      </xdr:nvPicPr>
      <xdr:blipFill>
        <a:blip xmlns:r="http://schemas.openxmlformats.org/officeDocument/2006/relationships" r:embed="rId1"/>
        <a:stretch>
          <a:fillRect/>
        </a:stretch>
      </xdr:blipFill>
      <xdr:spPr>
        <a:xfrm>
          <a:off x="638934" y="1082596"/>
          <a:ext cx="1802518" cy="6018657"/>
        </a:xfrm>
        <a:prstGeom prst="rect">
          <a:avLst/>
        </a:prstGeom>
      </xdr:spPr>
    </xdr:pic>
    <xdr:clientData/>
  </xdr:twoCellAnchor>
</xdr:wsDr>
</file>

<file path=xl/drawings/drawing188.xml><?xml version="1.0" encoding="utf-8"?>
<xdr:wsDr xmlns:xdr="http://schemas.openxmlformats.org/drawingml/2006/spreadsheetDrawing" xmlns:a="http://schemas.openxmlformats.org/drawingml/2006/main">
  <xdr:twoCellAnchor>
    <xdr:from>
      <xdr:col>2</xdr:col>
      <xdr:colOff>251048</xdr:colOff>
      <xdr:row>5</xdr:row>
      <xdr:rowOff>61516</xdr:rowOff>
    </xdr:from>
    <xdr:to>
      <xdr:col>9</xdr:col>
      <xdr:colOff>63277</xdr:colOff>
      <xdr:row>44</xdr:row>
      <xdr:rowOff>90853</xdr:rowOff>
    </xdr:to>
    <xdr:pic>
      <xdr:nvPicPr>
        <xdr:cNvPr id="2" name="図 1">
          <a:extLst>
            <a:ext uri="{FF2B5EF4-FFF2-40B4-BE49-F238E27FC236}">
              <a16:creationId xmlns:a16="http://schemas.microsoft.com/office/drawing/2014/main" id="{53F1C209-1B55-4068-BD0F-1F89C19D66AE}"/>
            </a:ext>
          </a:extLst>
        </xdr:cNvPr>
        <xdr:cNvPicPr>
          <a:picLocks noChangeAspect="1"/>
        </xdr:cNvPicPr>
      </xdr:nvPicPr>
      <xdr:blipFill>
        <a:blip xmlns:r="http://schemas.openxmlformats.org/officeDocument/2006/relationships" r:embed="rId1"/>
        <a:stretch>
          <a:fillRect/>
        </a:stretch>
      </xdr:blipFill>
      <xdr:spPr>
        <a:xfrm>
          <a:off x="647288" y="1082596"/>
          <a:ext cx="1785809" cy="6018657"/>
        </a:xfrm>
        <a:prstGeom prst="rect">
          <a:avLst/>
        </a:prstGeom>
      </xdr:spPr>
    </xdr:pic>
    <xdr:clientData/>
  </xdr:twoCellAnchor>
</xdr:wsDr>
</file>

<file path=xl/drawings/drawing189.xml><?xml version="1.0" encoding="utf-8"?>
<xdr:wsDr xmlns:xdr="http://schemas.openxmlformats.org/drawingml/2006/spreadsheetDrawing" xmlns:a="http://schemas.openxmlformats.org/drawingml/2006/main">
  <xdr:twoCellAnchor>
    <xdr:from>
      <xdr:col>2</xdr:col>
      <xdr:colOff>253222</xdr:colOff>
      <xdr:row>5</xdr:row>
      <xdr:rowOff>61516</xdr:rowOff>
    </xdr:from>
    <xdr:to>
      <xdr:col>9</xdr:col>
      <xdr:colOff>61103</xdr:colOff>
      <xdr:row>44</xdr:row>
      <xdr:rowOff>90853</xdr:rowOff>
    </xdr:to>
    <xdr:pic>
      <xdr:nvPicPr>
        <xdr:cNvPr id="2" name="図 1">
          <a:extLst>
            <a:ext uri="{FF2B5EF4-FFF2-40B4-BE49-F238E27FC236}">
              <a16:creationId xmlns:a16="http://schemas.microsoft.com/office/drawing/2014/main" id="{E51E8428-330F-4BAB-921A-9006373CD339}"/>
            </a:ext>
          </a:extLst>
        </xdr:cNvPr>
        <xdr:cNvPicPr>
          <a:picLocks noChangeAspect="1"/>
        </xdr:cNvPicPr>
      </xdr:nvPicPr>
      <xdr:blipFill>
        <a:blip xmlns:r="http://schemas.openxmlformats.org/officeDocument/2006/relationships" r:embed="rId1"/>
        <a:stretch>
          <a:fillRect/>
        </a:stretch>
      </xdr:blipFill>
      <xdr:spPr>
        <a:xfrm>
          <a:off x="649462" y="1082596"/>
          <a:ext cx="1781461" cy="6018657"/>
        </a:xfrm>
        <a:prstGeom prst="rect">
          <a:avLst/>
        </a:prstGeom>
      </xdr:spPr>
    </xdr:pic>
    <xdr:clientData/>
  </xdr:twoCellAnchor>
</xdr:wsDr>
</file>

<file path=xl/drawings/drawing190.xml><?xml version="1.0" encoding="utf-8"?>
<xdr:wsDr xmlns:xdr="http://schemas.openxmlformats.org/drawingml/2006/spreadsheetDrawing" xmlns:a="http://schemas.openxmlformats.org/drawingml/2006/main">
  <xdr:twoCellAnchor>
    <xdr:from>
      <xdr:col>2</xdr:col>
      <xdr:colOff>261259</xdr:colOff>
      <xdr:row>5</xdr:row>
      <xdr:rowOff>61516</xdr:rowOff>
    </xdr:from>
    <xdr:to>
      <xdr:col>9</xdr:col>
      <xdr:colOff>53066</xdr:colOff>
      <xdr:row>44</xdr:row>
      <xdr:rowOff>90853</xdr:rowOff>
    </xdr:to>
    <xdr:pic>
      <xdr:nvPicPr>
        <xdr:cNvPr id="2" name="図 1">
          <a:extLst>
            <a:ext uri="{FF2B5EF4-FFF2-40B4-BE49-F238E27FC236}">
              <a16:creationId xmlns:a16="http://schemas.microsoft.com/office/drawing/2014/main" id="{07E1B291-6E22-4178-B0CA-F40ED00CCA6E}"/>
            </a:ext>
          </a:extLst>
        </xdr:cNvPr>
        <xdr:cNvPicPr>
          <a:picLocks noChangeAspect="1"/>
        </xdr:cNvPicPr>
      </xdr:nvPicPr>
      <xdr:blipFill>
        <a:blip xmlns:r="http://schemas.openxmlformats.org/officeDocument/2006/relationships" r:embed="rId1"/>
        <a:stretch>
          <a:fillRect/>
        </a:stretch>
      </xdr:blipFill>
      <xdr:spPr>
        <a:xfrm>
          <a:off x="657499" y="1082596"/>
          <a:ext cx="1765387" cy="6018657"/>
        </a:xfrm>
        <a:prstGeom prst="rect">
          <a:avLst/>
        </a:prstGeom>
      </xdr:spPr>
    </xdr:pic>
    <xdr:clientData/>
  </xdr:twoCellAnchor>
</xdr:wsDr>
</file>

<file path=xl/drawings/drawing191.xml><?xml version="1.0" encoding="utf-8"?>
<xdr:wsDr xmlns:xdr="http://schemas.openxmlformats.org/drawingml/2006/spreadsheetDrawing" xmlns:a="http://schemas.openxmlformats.org/drawingml/2006/main">
  <xdr:twoCellAnchor>
    <xdr:from>
      <xdr:col>2</xdr:col>
      <xdr:colOff>234339</xdr:colOff>
      <xdr:row>5</xdr:row>
      <xdr:rowOff>61516</xdr:rowOff>
    </xdr:from>
    <xdr:to>
      <xdr:col>9</xdr:col>
      <xdr:colOff>79986</xdr:colOff>
      <xdr:row>44</xdr:row>
      <xdr:rowOff>90853</xdr:rowOff>
    </xdr:to>
    <xdr:pic>
      <xdr:nvPicPr>
        <xdr:cNvPr id="2" name="図 1">
          <a:extLst>
            <a:ext uri="{FF2B5EF4-FFF2-40B4-BE49-F238E27FC236}">
              <a16:creationId xmlns:a16="http://schemas.microsoft.com/office/drawing/2014/main" id="{686382AF-062A-45FF-AEF4-38EBBDC39E81}"/>
            </a:ext>
          </a:extLst>
        </xdr:cNvPr>
        <xdr:cNvPicPr>
          <a:picLocks noChangeAspect="1"/>
        </xdr:cNvPicPr>
      </xdr:nvPicPr>
      <xdr:blipFill>
        <a:blip xmlns:r="http://schemas.openxmlformats.org/officeDocument/2006/relationships" r:embed="rId1"/>
        <a:stretch>
          <a:fillRect/>
        </a:stretch>
      </xdr:blipFill>
      <xdr:spPr>
        <a:xfrm>
          <a:off x="630579" y="1082596"/>
          <a:ext cx="1819227" cy="6018657"/>
        </a:xfrm>
        <a:prstGeom prst="rect">
          <a:avLst/>
        </a:prstGeom>
      </xdr:spPr>
    </xdr:pic>
    <xdr:clientData/>
  </xdr:twoCellAnchor>
</xdr:wsDr>
</file>

<file path=xl/drawings/drawing192.xml><?xml version="1.0" encoding="utf-8"?>
<xdr:wsDr xmlns:xdr="http://schemas.openxmlformats.org/drawingml/2006/spreadsheetDrawing" xmlns:a="http://schemas.openxmlformats.org/drawingml/2006/main">
  <xdr:twoCellAnchor>
    <xdr:from>
      <xdr:col>2</xdr:col>
      <xdr:colOff>266828</xdr:colOff>
      <xdr:row>5</xdr:row>
      <xdr:rowOff>61516</xdr:rowOff>
    </xdr:from>
    <xdr:to>
      <xdr:col>9</xdr:col>
      <xdr:colOff>47496</xdr:colOff>
      <xdr:row>44</xdr:row>
      <xdr:rowOff>90853</xdr:rowOff>
    </xdr:to>
    <xdr:pic>
      <xdr:nvPicPr>
        <xdr:cNvPr id="2" name="図 1">
          <a:extLst>
            <a:ext uri="{FF2B5EF4-FFF2-40B4-BE49-F238E27FC236}">
              <a16:creationId xmlns:a16="http://schemas.microsoft.com/office/drawing/2014/main" id="{B3E604C6-0BC8-4A3C-8CE1-A8928600F810}"/>
            </a:ext>
          </a:extLst>
        </xdr:cNvPr>
        <xdr:cNvPicPr>
          <a:picLocks noChangeAspect="1"/>
        </xdr:cNvPicPr>
      </xdr:nvPicPr>
      <xdr:blipFill>
        <a:blip xmlns:r="http://schemas.openxmlformats.org/officeDocument/2006/relationships" r:embed="rId1"/>
        <a:stretch>
          <a:fillRect/>
        </a:stretch>
      </xdr:blipFill>
      <xdr:spPr>
        <a:xfrm>
          <a:off x="663068" y="1082596"/>
          <a:ext cx="1754248" cy="6018657"/>
        </a:xfrm>
        <a:prstGeom prst="rect">
          <a:avLst/>
        </a:prstGeom>
      </xdr:spPr>
    </xdr:pic>
    <xdr:clientData/>
  </xdr:twoCellAnchor>
</xdr:wsDr>
</file>

<file path=xl/drawings/drawing193.xml><?xml version="1.0" encoding="utf-8"?>
<xdr:wsDr xmlns:xdr="http://schemas.openxmlformats.org/drawingml/2006/spreadsheetDrawing" xmlns:a="http://schemas.openxmlformats.org/drawingml/2006/main">
  <xdr:twoCellAnchor>
    <xdr:from>
      <xdr:col>2</xdr:col>
      <xdr:colOff>257546</xdr:colOff>
      <xdr:row>5</xdr:row>
      <xdr:rowOff>61516</xdr:rowOff>
    </xdr:from>
    <xdr:to>
      <xdr:col>9</xdr:col>
      <xdr:colOff>56780</xdr:colOff>
      <xdr:row>44</xdr:row>
      <xdr:rowOff>90853</xdr:rowOff>
    </xdr:to>
    <xdr:pic>
      <xdr:nvPicPr>
        <xdr:cNvPr id="2" name="図 1">
          <a:extLst>
            <a:ext uri="{FF2B5EF4-FFF2-40B4-BE49-F238E27FC236}">
              <a16:creationId xmlns:a16="http://schemas.microsoft.com/office/drawing/2014/main" id="{066FF7AD-7789-48A9-BC34-B6D0EBE89F4E}"/>
            </a:ext>
          </a:extLst>
        </xdr:cNvPr>
        <xdr:cNvPicPr>
          <a:picLocks noChangeAspect="1"/>
        </xdr:cNvPicPr>
      </xdr:nvPicPr>
      <xdr:blipFill>
        <a:blip xmlns:r="http://schemas.openxmlformats.org/officeDocument/2006/relationships" r:embed="rId1"/>
        <a:stretch>
          <a:fillRect/>
        </a:stretch>
      </xdr:blipFill>
      <xdr:spPr>
        <a:xfrm>
          <a:off x="653786" y="1082596"/>
          <a:ext cx="1772814" cy="6018657"/>
        </a:xfrm>
        <a:prstGeom prst="rect">
          <a:avLst/>
        </a:prstGeom>
      </xdr:spPr>
    </xdr:pic>
    <xdr:clientData/>
  </xdr:twoCellAnchor>
</xdr:wsDr>
</file>

<file path=xl/drawings/drawing194.xml><?xml version="1.0" encoding="utf-8"?>
<xdr:wsDr xmlns:xdr="http://schemas.openxmlformats.org/drawingml/2006/spreadsheetDrawing" xmlns:a="http://schemas.openxmlformats.org/drawingml/2006/main">
  <xdr:twoCellAnchor>
    <xdr:from>
      <xdr:col>2</xdr:col>
      <xdr:colOff>258474</xdr:colOff>
      <xdr:row>5</xdr:row>
      <xdr:rowOff>61516</xdr:rowOff>
    </xdr:from>
    <xdr:to>
      <xdr:col>9</xdr:col>
      <xdr:colOff>55851</xdr:colOff>
      <xdr:row>44</xdr:row>
      <xdr:rowOff>90853</xdr:rowOff>
    </xdr:to>
    <xdr:pic>
      <xdr:nvPicPr>
        <xdr:cNvPr id="2" name="図 1">
          <a:extLst>
            <a:ext uri="{FF2B5EF4-FFF2-40B4-BE49-F238E27FC236}">
              <a16:creationId xmlns:a16="http://schemas.microsoft.com/office/drawing/2014/main" id="{6216B5EF-2798-49DE-B4E7-8C8CA8CC294D}"/>
            </a:ext>
          </a:extLst>
        </xdr:cNvPr>
        <xdr:cNvPicPr>
          <a:picLocks noChangeAspect="1"/>
        </xdr:cNvPicPr>
      </xdr:nvPicPr>
      <xdr:blipFill>
        <a:blip xmlns:r="http://schemas.openxmlformats.org/officeDocument/2006/relationships" r:embed="rId1"/>
        <a:stretch>
          <a:fillRect/>
        </a:stretch>
      </xdr:blipFill>
      <xdr:spPr>
        <a:xfrm>
          <a:off x="654714" y="1082596"/>
          <a:ext cx="1770957" cy="6018657"/>
        </a:xfrm>
        <a:prstGeom prst="rect">
          <a:avLst/>
        </a:prstGeom>
      </xdr:spPr>
    </xdr:pic>
    <xdr:clientData/>
  </xdr:twoCellAnchor>
</xdr:wsDr>
</file>

<file path=xl/drawings/drawing195.xml><?xml version="1.0" encoding="utf-8"?>
<xdr:wsDr xmlns:xdr="http://schemas.openxmlformats.org/drawingml/2006/spreadsheetDrawing" xmlns:a="http://schemas.openxmlformats.org/drawingml/2006/main">
  <xdr:twoCellAnchor>
    <xdr:from>
      <xdr:col>2</xdr:col>
      <xdr:colOff>237124</xdr:colOff>
      <xdr:row>5</xdr:row>
      <xdr:rowOff>61516</xdr:rowOff>
    </xdr:from>
    <xdr:to>
      <xdr:col>9</xdr:col>
      <xdr:colOff>77202</xdr:colOff>
      <xdr:row>44</xdr:row>
      <xdr:rowOff>90853</xdr:rowOff>
    </xdr:to>
    <xdr:pic>
      <xdr:nvPicPr>
        <xdr:cNvPr id="2" name="図 1">
          <a:extLst>
            <a:ext uri="{FF2B5EF4-FFF2-40B4-BE49-F238E27FC236}">
              <a16:creationId xmlns:a16="http://schemas.microsoft.com/office/drawing/2014/main" id="{E1733621-A6DD-403F-B025-6E4D447D9A56}"/>
            </a:ext>
          </a:extLst>
        </xdr:cNvPr>
        <xdr:cNvPicPr>
          <a:picLocks noChangeAspect="1"/>
        </xdr:cNvPicPr>
      </xdr:nvPicPr>
      <xdr:blipFill>
        <a:blip xmlns:r="http://schemas.openxmlformats.org/officeDocument/2006/relationships" r:embed="rId1"/>
        <a:stretch>
          <a:fillRect/>
        </a:stretch>
      </xdr:blipFill>
      <xdr:spPr>
        <a:xfrm>
          <a:off x="633364" y="1082596"/>
          <a:ext cx="1813658" cy="6018657"/>
        </a:xfrm>
        <a:prstGeom prst="rect">
          <a:avLst/>
        </a:prstGeom>
      </xdr:spPr>
    </xdr:pic>
    <xdr:clientData/>
  </xdr:twoCellAnchor>
</xdr:wsDr>
</file>

<file path=xl/drawings/drawing196.xml><?xml version="1.0" encoding="utf-8"?>
<xdr:wsDr xmlns:xdr="http://schemas.openxmlformats.org/drawingml/2006/spreadsheetDrawing" xmlns:a="http://schemas.openxmlformats.org/drawingml/2006/main">
  <xdr:twoCellAnchor>
    <xdr:from>
      <xdr:col>2</xdr:col>
      <xdr:colOff>240837</xdr:colOff>
      <xdr:row>5</xdr:row>
      <xdr:rowOff>61516</xdr:rowOff>
    </xdr:from>
    <xdr:to>
      <xdr:col>9</xdr:col>
      <xdr:colOff>73488</xdr:colOff>
      <xdr:row>44</xdr:row>
      <xdr:rowOff>90853</xdr:rowOff>
    </xdr:to>
    <xdr:pic>
      <xdr:nvPicPr>
        <xdr:cNvPr id="2" name="図 1">
          <a:extLst>
            <a:ext uri="{FF2B5EF4-FFF2-40B4-BE49-F238E27FC236}">
              <a16:creationId xmlns:a16="http://schemas.microsoft.com/office/drawing/2014/main" id="{CE20297B-144D-44FD-869A-874ADEDF293C}"/>
            </a:ext>
          </a:extLst>
        </xdr:cNvPr>
        <xdr:cNvPicPr>
          <a:picLocks noChangeAspect="1"/>
        </xdr:cNvPicPr>
      </xdr:nvPicPr>
      <xdr:blipFill>
        <a:blip xmlns:r="http://schemas.openxmlformats.org/officeDocument/2006/relationships" r:embed="rId1"/>
        <a:stretch>
          <a:fillRect/>
        </a:stretch>
      </xdr:blipFill>
      <xdr:spPr>
        <a:xfrm>
          <a:off x="637077" y="1082596"/>
          <a:ext cx="1806231" cy="6018657"/>
        </a:xfrm>
        <a:prstGeom prst="rect">
          <a:avLst/>
        </a:prstGeom>
      </xdr:spPr>
    </xdr:pic>
    <xdr:clientData/>
  </xdr:twoCellAnchor>
</xdr:wsDr>
</file>

<file path=xl/drawings/drawing197.xml><?xml version="1.0" encoding="utf-8"?>
<xdr:wsDr xmlns:xdr="http://schemas.openxmlformats.org/drawingml/2006/spreadsheetDrawing" xmlns:a="http://schemas.openxmlformats.org/drawingml/2006/main">
  <xdr:twoCellAnchor>
    <xdr:from>
      <xdr:col>2</xdr:col>
      <xdr:colOff>251976</xdr:colOff>
      <xdr:row>5</xdr:row>
      <xdr:rowOff>61516</xdr:rowOff>
    </xdr:from>
    <xdr:to>
      <xdr:col>9</xdr:col>
      <xdr:colOff>62349</xdr:colOff>
      <xdr:row>44</xdr:row>
      <xdr:rowOff>90853</xdr:rowOff>
    </xdr:to>
    <xdr:pic>
      <xdr:nvPicPr>
        <xdr:cNvPr id="2" name="図 1">
          <a:extLst>
            <a:ext uri="{FF2B5EF4-FFF2-40B4-BE49-F238E27FC236}">
              <a16:creationId xmlns:a16="http://schemas.microsoft.com/office/drawing/2014/main" id="{3858ABF4-9A43-4664-9402-F7ACF655B2BB}"/>
            </a:ext>
          </a:extLst>
        </xdr:cNvPr>
        <xdr:cNvPicPr>
          <a:picLocks noChangeAspect="1"/>
        </xdr:cNvPicPr>
      </xdr:nvPicPr>
      <xdr:blipFill>
        <a:blip xmlns:r="http://schemas.openxmlformats.org/officeDocument/2006/relationships" r:embed="rId1"/>
        <a:stretch>
          <a:fillRect/>
        </a:stretch>
      </xdr:blipFill>
      <xdr:spPr>
        <a:xfrm>
          <a:off x="648216" y="1082596"/>
          <a:ext cx="1783953" cy="6018657"/>
        </a:xfrm>
        <a:prstGeom prst="rect">
          <a:avLst/>
        </a:prstGeom>
      </xdr:spPr>
    </xdr:pic>
    <xdr:clientData/>
  </xdr:twoCellAnchor>
</xdr:wsDr>
</file>

<file path=xl/drawings/drawing198.xml><?xml version="1.0" encoding="utf-8"?>
<xdr:wsDr xmlns:xdr="http://schemas.openxmlformats.org/drawingml/2006/spreadsheetDrawing" xmlns:a="http://schemas.openxmlformats.org/drawingml/2006/main">
  <xdr:twoCellAnchor>
    <xdr:from>
      <xdr:col>2</xdr:col>
      <xdr:colOff>239909</xdr:colOff>
      <xdr:row>5</xdr:row>
      <xdr:rowOff>61516</xdr:rowOff>
    </xdr:from>
    <xdr:to>
      <xdr:col>9</xdr:col>
      <xdr:colOff>74417</xdr:colOff>
      <xdr:row>44</xdr:row>
      <xdr:rowOff>90853</xdr:rowOff>
    </xdr:to>
    <xdr:pic>
      <xdr:nvPicPr>
        <xdr:cNvPr id="2" name="図 1">
          <a:extLst>
            <a:ext uri="{FF2B5EF4-FFF2-40B4-BE49-F238E27FC236}">
              <a16:creationId xmlns:a16="http://schemas.microsoft.com/office/drawing/2014/main" id="{F0EB3F4F-9474-477A-A78C-87B144866CEE}"/>
            </a:ext>
          </a:extLst>
        </xdr:cNvPr>
        <xdr:cNvPicPr>
          <a:picLocks noChangeAspect="1"/>
        </xdr:cNvPicPr>
      </xdr:nvPicPr>
      <xdr:blipFill>
        <a:blip xmlns:r="http://schemas.openxmlformats.org/officeDocument/2006/relationships" r:embed="rId1"/>
        <a:stretch>
          <a:fillRect/>
        </a:stretch>
      </xdr:blipFill>
      <xdr:spPr>
        <a:xfrm>
          <a:off x="636149" y="1082596"/>
          <a:ext cx="1808088" cy="6018657"/>
        </a:xfrm>
        <a:prstGeom prst="rect">
          <a:avLst/>
        </a:prstGeom>
      </xdr:spPr>
    </xdr:pic>
    <xdr:clientData/>
  </xdr:twoCellAnchor>
</xdr:wsDr>
</file>

<file path=xl/drawings/drawing199.xml><?xml version="1.0" encoding="utf-8"?>
<xdr:wsDr xmlns:xdr="http://schemas.openxmlformats.org/drawingml/2006/spreadsheetDrawing" xmlns:a="http://schemas.openxmlformats.org/drawingml/2006/main">
  <xdr:twoCellAnchor>
    <xdr:from>
      <xdr:col>2</xdr:col>
      <xdr:colOff>240837</xdr:colOff>
      <xdr:row>5</xdr:row>
      <xdr:rowOff>61516</xdr:rowOff>
    </xdr:from>
    <xdr:to>
      <xdr:col>9</xdr:col>
      <xdr:colOff>73488</xdr:colOff>
      <xdr:row>44</xdr:row>
      <xdr:rowOff>90853</xdr:rowOff>
    </xdr:to>
    <xdr:pic>
      <xdr:nvPicPr>
        <xdr:cNvPr id="2" name="図 1">
          <a:extLst>
            <a:ext uri="{FF2B5EF4-FFF2-40B4-BE49-F238E27FC236}">
              <a16:creationId xmlns:a16="http://schemas.microsoft.com/office/drawing/2014/main" id="{970CD425-14E2-46E1-8437-893A5F855B17}"/>
            </a:ext>
          </a:extLst>
        </xdr:cNvPr>
        <xdr:cNvPicPr>
          <a:picLocks noChangeAspect="1"/>
        </xdr:cNvPicPr>
      </xdr:nvPicPr>
      <xdr:blipFill>
        <a:blip xmlns:r="http://schemas.openxmlformats.org/officeDocument/2006/relationships" r:embed="rId1"/>
        <a:stretch>
          <a:fillRect/>
        </a:stretch>
      </xdr:blipFill>
      <xdr:spPr>
        <a:xfrm>
          <a:off x="637077" y="1082596"/>
          <a:ext cx="1806231" cy="6018657"/>
        </a:xfrm>
        <a:prstGeom prst="rect">
          <a:avLst/>
        </a:prstGeom>
      </xdr:spPr>
    </xdr:pic>
    <xdr:clientData/>
  </xdr:twoCellAnchor>
</xdr:wsDr>
</file>

<file path=xl/drawings/drawing200.xml><?xml version="1.0" encoding="utf-8"?>
<xdr:wsDr xmlns:xdr="http://schemas.openxmlformats.org/drawingml/2006/spreadsheetDrawing" xmlns:a="http://schemas.openxmlformats.org/drawingml/2006/main">
  <xdr:twoCellAnchor>
    <xdr:from>
      <xdr:col>2</xdr:col>
      <xdr:colOff>239282</xdr:colOff>
      <xdr:row>5</xdr:row>
      <xdr:rowOff>61516</xdr:rowOff>
    </xdr:from>
    <xdr:to>
      <xdr:col>9</xdr:col>
      <xdr:colOff>75044</xdr:colOff>
      <xdr:row>44</xdr:row>
      <xdr:rowOff>90853</xdr:rowOff>
    </xdr:to>
    <xdr:pic>
      <xdr:nvPicPr>
        <xdr:cNvPr id="2" name="図 1">
          <a:extLst>
            <a:ext uri="{FF2B5EF4-FFF2-40B4-BE49-F238E27FC236}">
              <a16:creationId xmlns:a16="http://schemas.microsoft.com/office/drawing/2014/main" id="{C8ED6297-7B7F-471F-871B-952F38809CD5}"/>
            </a:ext>
          </a:extLst>
        </xdr:cNvPr>
        <xdr:cNvPicPr>
          <a:picLocks noChangeAspect="1"/>
        </xdr:cNvPicPr>
      </xdr:nvPicPr>
      <xdr:blipFill>
        <a:blip xmlns:r="http://schemas.openxmlformats.org/officeDocument/2006/relationships" r:embed="rId1"/>
        <a:stretch>
          <a:fillRect/>
        </a:stretch>
      </xdr:blipFill>
      <xdr:spPr>
        <a:xfrm>
          <a:off x="635522" y="1082596"/>
          <a:ext cx="1809342" cy="6018657"/>
        </a:xfrm>
        <a:prstGeom prst="rect">
          <a:avLst/>
        </a:prstGeom>
      </xdr:spPr>
    </xdr:pic>
    <xdr:clientData/>
  </xdr:twoCellAnchor>
</xdr:wsDr>
</file>

<file path=xl/drawings/drawing201.xml><?xml version="1.0" encoding="utf-8"?>
<xdr:wsDr xmlns:xdr="http://schemas.openxmlformats.org/drawingml/2006/spreadsheetDrawing" xmlns:a="http://schemas.openxmlformats.org/drawingml/2006/main">
  <xdr:twoCellAnchor>
    <xdr:from>
      <xdr:col>2</xdr:col>
      <xdr:colOff>271470</xdr:colOff>
      <xdr:row>5</xdr:row>
      <xdr:rowOff>61516</xdr:rowOff>
    </xdr:from>
    <xdr:to>
      <xdr:col>9</xdr:col>
      <xdr:colOff>42855</xdr:colOff>
      <xdr:row>44</xdr:row>
      <xdr:rowOff>90853</xdr:rowOff>
    </xdr:to>
    <xdr:pic>
      <xdr:nvPicPr>
        <xdr:cNvPr id="2" name="図 1">
          <a:extLst>
            <a:ext uri="{FF2B5EF4-FFF2-40B4-BE49-F238E27FC236}">
              <a16:creationId xmlns:a16="http://schemas.microsoft.com/office/drawing/2014/main" id="{6693FB22-000F-41A1-B841-6BD078858335}"/>
            </a:ext>
          </a:extLst>
        </xdr:cNvPr>
        <xdr:cNvPicPr>
          <a:picLocks noChangeAspect="1"/>
        </xdr:cNvPicPr>
      </xdr:nvPicPr>
      <xdr:blipFill>
        <a:blip xmlns:r="http://schemas.openxmlformats.org/officeDocument/2006/relationships" r:embed="rId1"/>
        <a:stretch>
          <a:fillRect/>
        </a:stretch>
      </xdr:blipFill>
      <xdr:spPr>
        <a:xfrm>
          <a:off x="667710" y="1082596"/>
          <a:ext cx="1744965" cy="6018657"/>
        </a:xfrm>
        <a:prstGeom prst="rect">
          <a:avLst/>
        </a:prstGeom>
      </xdr:spPr>
    </xdr:pic>
    <xdr:clientData/>
  </xdr:twoCellAnchor>
</xdr:wsDr>
</file>

<file path=xl/drawings/drawing202.xml><?xml version="1.0" encoding="utf-8"?>
<xdr:wsDr xmlns:xdr="http://schemas.openxmlformats.org/drawingml/2006/spreadsheetDrawing" xmlns:a="http://schemas.openxmlformats.org/drawingml/2006/main">
  <xdr:twoCellAnchor>
    <xdr:from>
      <xdr:col>2</xdr:col>
      <xdr:colOff>256617</xdr:colOff>
      <xdr:row>5</xdr:row>
      <xdr:rowOff>61516</xdr:rowOff>
    </xdr:from>
    <xdr:to>
      <xdr:col>9</xdr:col>
      <xdr:colOff>57707</xdr:colOff>
      <xdr:row>44</xdr:row>
      <xdr:rowOff>90853</xdr:rowOff>
    </xdr:to>
    <xdr:pic>
      <xdr:nvPicPr>
        <xdr:cNvPr id="2" name="図 1">
          <a:extLst>
            <a:ext uri="{FF2B5EF4-FFF2-40B4-BE49-F238E27FC236}">
              <a16:creationId xmlns:a16="http://schemas.microsoft.com/office/drawing/2014/main" id="{33718799-7490-4024-8137-66AF7058174A}"/>
            </a:ext>
          </a:extLst>
        </xdr:cNvPr>
        <xdr:cNvPicPr>
          <a:picLocks noChangeAspect="1"/>
        </xdr:cNvPicPr>
      </xdr:nvPicPr>
      <xdr:blipFill>
        <a:blip xmlns:r="http://schemas.openxmlformats.org/officeDocument/2006/relationships" r:embed="rId1"/>
        <a:stretch>
          <a:fillRect/>
        </a:stretch>
      </xdr:blipFill>
      <xdr:spPr>
        <a:xfrm>
          <a:off x="652857" y="1082596"/>
          <a:ext cx="1774670" cy="6018657"/>
        </a:xfrm>
        <a:prstGeom prst="rect">
          <a:avLst/>
        </a:prstGeom>
      </xdr:spPr>
    </xdr:pic>
    <xdr:clientData/>
  </xdr:twoCellAnchor>
</xdr:wsDr>
</file>

<file path=xl/drawings/drawing203.xml><?xml version="1.0" encoding="utf-8"?>
<xdr:wsDr xmlns:xdr="http://schemas.openxmlformats.org/drawingml/2006/spreadsheetDrawing" xmlns:a="http://schemas.openxmlformats.org/drawingml/2006/main">
  <xdr:twoCellAnchor>
    <xdr:from>
      <xdr:col>2</xdr:col>
      <xdr:colOff>271470</xdr:colOff>
      <xdr:row>5</xdr:row>
      <xdr:rowOff>61516</xdr:rowOff>
    </xdr:from>
    <xdr:to>
      <xdr:col>9</xdr:col>
      <xdr:colOff>42855</xdr:colOff>
      <xdr:row>44</xdr:row>
      <xdr:rowOff>90853</xdr:rowOff>
    </xdr:to>
    <xdr:pic>
      <xdr:nvPicPr>
        <xdr:cNvPr id="2" name="図 1">
          <a:extLst>
            <a:ext uri="{FF2B5EF4-FFF2-40B4-BE49-F238E27FC236}">
              <a16:creationId xmlns:a16="http://schemas.microsoft.com/office/drawing/2014/main" id="{C5262A4A-867A-4A70-A0B5-FFAE5D4CC36A}"/>
            </a:ext>
          </a:extLst>
        </xdr:cNvPr>
        <xdr:cNvPicPr>
          <a:picLocks noChangeAspect="1"/>
        </xdr:cNvPicPr>
      </xdr:nvPicPr>
      <xdr:blipFill>
        <a:blip xmlns:r="http://schemas.openxmlformats.org/officeDocument/2006/relationships" r:embed="rId1"/>
        <a:stretch>
          <a:fillRect/>
        </a:stretch>
      </xdr:blipFill>
      <xdr:spPr>
        <a:xfrm>
          <a:off x="667710" y="1082596"/>
          <a:ext cx="1744965" cy="6018657"/>
        </a:xfrm>
        <a:prstGeom prst="rect">
          <a:avLst/>
        </a:prstGeom>
      </xdr:spPr>
    </xdr:pic>
    <xdr:clientData/>
  </xdr:twoCellAnchor>
</xdr:wsDr>
</file>

<file path=xl/drawings/drawing204.xml><?xml version="1.0" encoding="utf-8"?>
<xdr:wsDr xmlns:xdr="http://schemas.openxmlformats.org/drawingml/2006/spreadsheetDrawing" xmlns:a="http://schemas.openxmlformats.org/drawingml/2006/main">
  <xdr:twoCellAnchor>
    <xdr:from>
      <xdr:col>2</xdr:col>
      <xdr:colOff>265900</xdr:colOff>
      <xdr:row>5</xdr:row>
      <xdr:rowOff>61516</xdr:rowOff>
    </xdr:from>
    <xdr:to>
      <xdr:col>9</xdr:col>
      <xdr:colOff>48425</xdr:colOff>
      <xdr:row>44</xdr:row>
      <xdr:rowOff>90853</xdr:rowOff>
    </xdr:to>
    <xdr:pic>
      <xdr:nvPicPr>
        <xdr:cNvPr id="2" name="図 1">
          <a:extLst>
            <a:ext uri="{FF2B5EF4-FFF2-40B4-BE49-F238E27FC236}">
              <a16:creationId xmlns:a16="http://schemas.microsoft.com/office/drawing/2014/main" id="{5F39BE34-66FF-419A-BE98-6435B3091A16}"/>
            </a:ext>
          </a:extLst>
        </xdr:cNvPr>
        <xdr:cNvPicPr>
          <a:picLocks noChangeAspect="1"/>
        </xdr:cNvPicPr>
      </xdr:nvPicPr>
      <xdr:blipFill>
        <a:blip xmlns:r="http://schemas.openxmlformats.org/officeDocument/2006/relationships" r:embed="rId1"/>
        <a:stretch>
          <a:fillRect/>
        </a:stretch>
      </xdr:blipFill>
      <xdr:spPr>
        <a:xfrm>
          <a:off x="662140" y="1082596"/>
          <a:ext cx="1756105" cy="6018657"/>
        </a:xfrm>
        <a:prstGeom prst="rect">
          <a:avLst/>
        </a:prstGeom>
      </xdr:spPr>
    </xdr:pic>
    <xdr:clientData/>
  </xdr:twoCellAnchor>
</xdr:wsDr>
</file>

<file path=xl/drawings/drawing205.xml><?xml version="1.0" encoding="utf-8"?>
<xdr:wsDr xmlns:xdr="http://schemas.openxmlformats.org/drawingml/2006/spreadsheetDrawing" xmlns:a="http://schemas.openxmlformats.org/drawingml/2006/main">
  <xdr:twoCellAnchor>
    <xdr:from>
      <xdr:col>2</xdr:col>
      <xdr:colOff>271470</xdr:colOff>
      <xdr:row>5</xdr:row>
      <xdr:rowOff>61516</xdr:rowOff>
    </xdr:from>
    <xdr:to>
      <xdr:col>9</xdr:col>
      <xdr:colOff>42855</xdr:colOff>
      <xdr:row>44</xdr:row>
      <xdr:rowOff>90853</xdr:rowOff>
    </xdr:to>
    <xdr:pic>
      <xdr:nvPicPr>
        <xdr:cNvPr id="2" name="図 1">
          <a:extLst>
            <a:ext uri="{FF2B5EF4-FFF2-40B4-BE49-F238E27FC236}">
              <a16:creationId xmlns:a16="http://schemas.microsoft.com/office/drawing/2014/main" id="{1A685C5A-5C09-4A26-A240-3BF07D4BC35F}"/>
            </a:ext>
          </a:extLst>
        </xdr:cNvPr>
        <xdr:cNvPicPr>
          <a:picLocks noChangeAspect="1"/>
        </xdr:cNvPicPr>
      </xdr:nvPicPr>
      <xdr:blipFill>
        <a:blip xmlns:r="http://schemas.openxmlformats.org/officeDocument/2006/relationships" r:embed="rId1"/>
        <a:stretch>
          <a:fillRect/>
        </a:stretch>
      </xdr:blipFill>
      <xdr:spPr>
        <a:xfrm>
          <a:off x="667710" y="1082596"/>
          <a:ext cx="1744965" cy="6018657"/>
        </a:xfrm>
        <a:prstGeom prst="rect">
          <a:avLst/>
        </a:prstGeom>
      </xdr:spPr>
    </xdr:pic>
    <xdr:clientData/>
  </xdr:twoCellAnchor>
</xdr:wsDr>
</file>

<file path=xl/drawings/drawing206.xml><?xml version="1.0" encoding="utf-8"?>
<xdr:wsDr xmlns:xdr="http://schemas.openxmlformats.org/drawingml/2006/spreadsheetDrawing" xmlns:a="http://schemas.openxmlformats.org/drawingml/2006/main">
  <xdr:twoCellAnchor>
    <xdr:from>
      <xdr:col>2</xdr:col>
      <xdr:colOff>241765</xdr:colOff>
      <xdr:row>5</xdr:row>
      <xdr:rowOff>61516</xdr:rowOff>
    </xdr:from>
    <xdr:to>
      <xdr:col>9</xdr:col>
      <xdr:colOff>72560</xdr:colOff>
      <xdr:row>44</xdr:row>
      <xdr:rowOff>90853</xdr:rowOff>
    </xdr:to>
    <xdr:pic>
      <xdr:nvPicPr>
        <xdr:cNvPr id="2" name="図 1">
          <a:extLst>
            <a:ext uri="{FF2B5EF4-FFF2-40B4-BE49-F238E27FC236}">
              <a16:creationId xmlns:a16="http://schemas.microsoft.com/office/drawing/2014/main" id="{20B3957D-ECDD-418E-9C8C-22B9FECA20E7}"/>
            </a:ext>
          </a:extLst>
        </xdr:cNvPr>
        <xdr:cNvPicPr>
          <a:picLocks noChangeAspect="1"/>
        </xdr:cNvPicPr>
      </xdr:nvPicPr>
      <xdr:blipFill>
        <a:blip xmlns:r="http://schemas.openxmlformats.org/officeDocument/2006/relationships" r:embed="rId1"/>
        <a:stretch>
          <a:fillRect/>
        </a:stretch>
      </xdr:blipFill>
      <xdr:spPr>
        <a:xfrm>
          <a:off x="638005" y="1082596"/>
          <a:ext cx="1804375" cy="6018657"/>
        </a:xfrm>
        <a:prstGeom prst="rect">
          <a:avLst/>
        </a:prstGeom>
      </xdr:spPr>
    </xdr:pic>
    <xdr:clientData/>
  </xdr:twoCellAnchor>
</xdr:wsDr>
</file>

<file path=xl/drawings/drawing207.xml><?xml version="1.0" encoding="utf-8"?>
<xdr:wsDr xmlns:xdr="http://schemas.openxmlformats.org/drawingml/2006/spreadsheetDrawing" xmlns:a="http://schemas.openxmlformats.org/drawingml/2006/main">
  <xdr:twoCellAnchor>
    <xdr:from>
      <xdr:col>2</xdr:col>
      <xdr:colOff>251048</xdr:colOff>
      <xdr:row>5</xdr:row>
      <xdr:rowOff>61516</xdr:rowOff>
    </xdr:from>
    <xdr:to>
      <xdr:col>9</xdr:col>
      <xdr:colOff>63277</xdr:colOff>
      <xdr:row>44</xdr:row>
      <xdr:rowOff>90853</xdr:rowOff>
    </xdr:to>
    <xdr:pic>
      <xdr:nvPicPr>
        <xdr:cNvPr id="2" name="図 1">
          <a:extLst>
            <a:ext uri="{FF2B5EF4-FFF2-40B4-BE49-F238E27FC236}">
              <a16:creationId xmlns:a16="http://schemas.microsoft.com/office/drawing/2014/main" id="{4BF00FDD-ED1D-4ADB-B412-5236553D0982}"/>
            </a:ext>
          </a:extLst>
        </xdr:cNvPr>
        <xdr:cNvPicPr>
          <a:picLocks noChangeAspect="1"/>
        </xdr:cNvPicPr>
      </xdr:nvPicPr>
      <xdr:blipFill>
        <a:blip xmlns:r="http://schemas.openxmlformats.org/officeDocument/2006/relationships" r:embed="rId1"/>
        <a:stretch>
          <a:fillRect/>
        </a:stretch>
      </xdr:blipFill>
      <xdr:spPr>
        <a:xfrm>
          <a:off x="647288" y="1082596"/>
          <a:ext cx="1785809" cy="6018657"/>
        </a:xfrm>
        <a:prstGeom prst="rect">
          <a:avLst/>
        </a:prstGeom>
      </xdr:spPr>
    </xdr:pic>
    <xdr:clientData/>
  </xdr:twoCellAnchor>
</xdr:wsDr>
</file>

<file path=xl/drawings/drawing208.xml><?xml version="1.0" encoding="utf-8"?>
<xdr:wsDr xmlns:xdr="http://schemas.openxmlformats.org/drawingml/2006/spreadsheetDrawing" xmlns:a="http://schemas.openxmlformats.org/drawingml/2006/main">
  <xdr:twoCellAnchor>
    <xdr:from>
      <xdr:col>2</xdr:col>
      <xdr:colOff>247335</xdr:colOff>
      <xdr:row>5</xdr:row>
      <xdr:rowOff>61516</xdr:rowOff>
    </xdr:from>
    <xdr:to>
      <xdr:col>9</xdr:col>
      <xdr:colOff>66991</xdr:colOff>
      <xdr:row>44</xdr:row>
      <xdr:rowOff>90853</xdr:rowOff>
    </xdr:to>
    <xdr:pic>
      <xdr:nvPicPr>
        <xdr:cNvPr id="2" name="図 1">
          <a:extLst>
            <a:ext uri="{FF2B5EF4-FFF2-40B4-BE49-F238E27FC236}">
              <a16:creationId xmlns:a16="http://schemas.microsoft.com/office/drawing/2014/main" id="{9F30AF56-F49A-4425-AD3C-2E70B9972FE9}"/>
            </a:ext>
          </a:extLst>
        </xdr:cNvPr>
        <xdr:cNvPicPr>
          <a:picLocks noChangeAspect="1"/>
        </xdr:cNvPicPr>
      </xdr:nvPicPr>
      <xdr:blipFill>
        <a:blip xmlns:r="http://schemas.openxmlformats.org/officeDocument/2006/relationships" r:embed="rId1"/>
        <a:stretch>
          <a:fillRect/>
        </a:stretch>
      </xdr:blipFill>
      <xdr:spPr>
        <a:xfrm>
          <a:off x="643575" y="1082596"/>
          <a:ext cx="1793236" cy="6018657"/>
        </a:xfrm>
        <a:prstGeom prst="rect">
          <a:avLst/>
        </a:prstGeom>
      </xdr:spPr>
    </xdr:pic>
    <xdr:clientData/>
  </xdr:twoCellAnchor>
</xdr:wsDr>
</file>

<file path=xl/drawings/drawing209.xml><?xml version="1.0" encoding="utf-8"?>
<xdr:wsDr xmlns:xdr="http://schemas.openxmlformats.org/drawingml/2006/spreadsheetDrawing" xmlns:a="http://schemas.openxmlformats.org/drawingml/2006/main">
  <xdr:twoCellAnchor>
    <xdr:from>
      <xdr:col>2</xdr:col>
      <xdr:colOff>260952</xdr:colOff>
      <xdr:row>5</xdr:row>
      <xdr:rowOff>61516</xdr:rowOff>
    </xdr:from>
    <xdr:to>
      <xdr:col>9</xdr:col>
      <xdr:colOff>53373</xdr:colOff>
      <xdr:row>44</xdr:row>
      <xdr:rowOff>90853</xdr:rowOff>
    </xdr:to>
    <xdr:pic>
      <xdr:nvPicPr>
        <xdr:cNvPr id="2" name="図 1">
          <a:extLst>
            <a:ext uri="{FF2B5EF4-FFF2-40B4-BE49-F238E27FC236}">
              <a16:creationId xmlns:a16="http://schemas.microsoft.com/office/drawing/2014/main" id="{2794F1BD-F663-4AC0-BFCD-1DA0BCD3B9FD}"/>
            </a:ext>
          </a:extLst>
        </xdr:cNvPr>
        <xdr:cNvPicPr>
          <a:picLocks noChangeAspect="1"/>
        </xdr:cNvPicPr>
      </xdr:nvPicPr>
      <xdr:blipFill>
        <a:blip xmlns:r="http://schemas.openxmlformats.org/officeDocument/2006/relationships" r:embed="rId1"/>
        <a:stretch>
          <a:fillRect/>
        </a:stretch>
      </xdr:blipFill>
      <xdr:spPr>
        <a:xfrm>
          <a:off x="657192" y="1082596"/>
          <a:ext cx="1766001" cy="6018657"/>
        </a:xfrm>
        <a:prstGeom prst="rect">
          <a:avLst/>
        </a:prstGeom>
      </xdr:spPr>
    </xdr:pic>
    <xdr:clientData/>
  </xdr:twoCellAnchor>
</xdr:wsDr>
</file>

<file path=xl/drawings/drawing210.xml><?xml version="1.0" encoding="utf-8"?>
<xdr:wsDr xmlns:xdr="http://schemas.openxmlformats.org/drawingml/2006/spreadsheetDrawing" xmlns:a="http://schemas.openxmlformats.org/drawingml/2006/main">
  <xdr:twoCellAnchor>
    <xdr:from>
      <xdr:col>2</xdr:col>
      <xdr:colOff>260676</xdr:colOff>
      <xdr:row>5</xdr:row>
      <xdr:rowOff>61516</xdr:rowOff>
    </xdr:from>
    <xdr:to>
      <xdr:col>9</xdr:col>
      <xdr:colOff>53649</xdr:colOff>
      <xdr:row>44</xdr:row>
      <xdr:rowOff>90853</xdr:rowOff>
    </xdr:to>
    <xdr:pic>
      <xdr:nvPicPr>
        <xdr:cNvPr id="2" name="図 1">
          <a:extLst>
            <a:ext uri="{FF2B5EF4-FFF2-40B4-BE49-F238E27FC236}">
              <a16:creationId xmlns:a16="http://schemas.microsoft.com/office/drawing/2014/main" id="{27E1D835-586B-4BEA-AD32-0F33FB2D567E}"/>
            </a:ext>
          </a:extLst>
        </xdr:cNvPr>
        <xdr:cNvPicPr>
          <a:picLocks noChangeAspect="1"/>
        </xdr:cNvPicPr>
      </xdr:nvPicPr>
      <xdr:blipFill>
        <a:blip xmlns:r="http://schemas.openxmlformats.org/officeDocument/2006/relationships" r:embed="rId1"/>
        <a:stretch>
          <a:fillRect/>
        </a:stretch>
      </xdr:blipFill>
      <xdr:spPr>
        <a:xfrm>
          <a:off x="656916" y="1082596"/>
          <a:ext cx="1766553" cy="6018657"/>
        </a:xfrm>
        <a:prstGeom prst="rect">
          <a:avLst/>
        </a:prstGeom>
      </xdr:spPr>
    </xdr:pic>
    <xdr:clientData/>
  </xdr:twoCellAnchor>
</xdr:wsDr>
</file>

<file path=xl/drawings/drawing211.xml><?xml version="1.0" encoding="utf-8"?>
<xdr:wsDr xmlns:xdr="http://schemas.openxmlformats.org/drawingml/2006/spreadsheetDrawing" xmlns:a="http://schemas.openxmlformats.org/drawingml/2006/main">
  <xdr:twoCellAnchor>
    <xdr:from>
      <xdr:col>2</xdr:col>
      <xdr:colOff>283538</xdr:colOff>
      <xdr:row>5</xdr:row>
      <xdr:rowOff>61516</xdr:rowOff>
    </xdr:from>
    <xdr:to>
      <xdr:col>9</xdr:col>
      <xdr:colOff>30788</xdr:colOff>
      <xdr:row>44</xdr:row>
      <xdr:rowOff>90853</xdr:rowOff>
    </xdr:to>
    <xdr:pic>
      <xdr:nvPicPr>
        <xdr:cNvPr id="2" name="図 1">
          <a:extLst>
            <a:ext uri="{FF2B5EF4-FFF2-40B4-BE49-F238E27FC236}">
              <a16:creationId xmlns:a16="http://schemas.microsoft.com/office/drawing/2014/main" id="{AF56D299-6F48-4214-A3F7-952111202851}"/>
            </a:ext>
          </a:extLst>
        </xdr:cNvPr>
        <xdr:cNvPicPr>
          <a:picLocks noChangeAspect="1"/>
        </xdr:cNvPicPr>
      </xdr:nvPicPr>
      <xdr:blipFill>
        <a:blip xmlns:r="http://schemas.openxmlformats.org/officeDocument/2006/relationships" r:embed="rId1"/>
        <a:stretch>
          <a:fillRect/>
        </a:stretch>
      </xdr:blipFill>
      <xdr:spPr>
        <a:xfrm>
          <a:off x="679778" y="1082596"/>
          <a:ext cx="1720830" cy="6018657"/>
        </a:xfrm>
        <a:prstGeom prst="rect">
          <a:avLst/>
        </a:prstGeom>
      </xdr:spPr>
    </xdr:pic>
    <xdr:clientData/>
  </xdr:twoCellAnchor>
</xdr:wsDr>
</file>

<file path=xl/drawings/drawing212.xml><?xml version="1.0" encoding="utf-8"?>
<xdr:wsDr xmlns:xdr="http://schemas.openxmlformats.org/drawingml/2006/spreadsheetDrawing" xmlns:a="http://schemas.openxmlformats.org/drawingml/2006/main">
  <xdr:twoCellAnchor>
    <xdr:from>
      <xdr:col>2</xdr:col>
      <xdr:colOff>255689</xdr:colOff>
      <xdr:row>5</xdr:row>
      <xdr:rowOff>61516</xdr:rowOff>
    </xdr:from>
    <xdr:to>
      <xdr:col>9</xdr:col>
      <xdr:colOff>58636</xdr:colOff>
      <xdr:row>44</xdr:row>
      <xdr:rowOff>90853</xdr:rowOff>
    </xdr:to>
    <xdr:pic>
      <xdr:nvPicPr>
        <xdr:cNvPr id="2" name="図 1">
          <a:extLst>
            <a:ext uri="{FF2B5EF4-FFF2-40B4-BE49-F238E27FC236}">
              <a16:creationId xmlns:a16="http://schemas.microsoft.com/office/drawing/2014/main" id="{C703E97D-DE8A-48F7-8FEC-B70312234C17}"/>
            </a:ext>
          </a:extLst>
        </xdr:cNvPr>
        <xdr:cNvPicPr>
          <a:picLocks noChangeAspect="1"/>
        </xdr:cNvPicPr>
      </xdr:nvPicPr>
      <xdr:blipFill>
        <a:blip xmlns:r="http://schemas.openxmlformats.org/officeDocument/2006/relationships" r:embed="rId1"/>
        <a:stretch>
          <a:fillRect/>
        </a:stretch>
      </xdr:blipFill>
      <xdr:spPr>
        <a:xfrm>
          <a:off x="651929" y="1082596"/>
          <a:ext cx="1776527" cy="6018657"/>
        </a:xfrm>
        <a:prstGeom prst="rect">
          <a:avLst/>
        </a:prstGeom>
      </xdr:spPr>
    </xdr:pic>
    <xdr:clientData/>
  </xdr:twoCellAnchor>
</xdr:wsDr>
</file>

<file path=xl/drawings/drawing213.xml><?xml version="1.0" encoding="utf-8"?>
<xdr:wsDr xmlns:xdr="http://schemas.openxmlformats.org/drawingml/2006/spreadsheetDrawing" xmlns:a="http://schemas.openxmlformats.org/drawingml/2006/main">
  <xdr:twoCellAnchor>
    <xdr:from>
      <xdr:col>2</xdr:col>
      <xdr:colOff>265900</xdr:colOff>
      <xdr:row>5</xdr:row>
      <xdr:rowOff>61516</xdr:rowOff>
    </xdr:from>
    <xdr:to>
      <xdr:col>9</xdr:col>
      <xdr:colOff>48425</xdr:colOff>
      <xdr:row>44</xdr:row>
      <xdr:rowOff>90853</xdr:rowOff>
    </xdr:to>
    <xdr:pic>
      <xdr:nvPicPr>
        <xdr:cNvPr id="2" name="図 1">
          <a:extLst>
            <a:ext uri="{FF2B5EF4-FFF2-40B4-BE49-F238E27FC236}">
              <a16:creationId xmlns:a16="http://schemas.microsoft.com/office/drawing/2014/main" id="{356F3665-AD06-4FB2-82D8-B03C18B716E6}"/>
            </a:ext>
          </a:extLst>
        </xdr:cNvPr>
        <xdr:cNvPicPr>
          <a:picLocks noChangeAspect="1"/>
        </xdr:cNvPicPr>
      </xdr:nvPicPr>
      <xdr:blipFill>
        <a:blip xmlns:r="http://schemas.openxmlformats.org/officeDocument/2006/relationships" r:embed="rId1"/>
        <a:stretch>
          <a:fillRect/>
        </a:stretch>
      </xdr:blipFill>
      <xdr:spPr>
        <a:xfrm>
          <a:off x="662140" y="1082596"/>
          <a:ext cx="1756105" cy="6018657"/>
        </a:xfrm>
        <a:prstGeom prst="rect">
          <a:avLst/>
        </a:prstGeom>
      </xdr:spPr>
    </xdr:pic>
    <xdr:clientData/>
  </xdr:twoCellAnchor>
</xdr:wsDr>
</file>

<file path=xl/drawings/drawing214.xml><?xml version="1.0" encoding="utf-8"?>
<xdr:wsDr xmlns:xdr="http://schemas.openxmlformats.org/drawingml/2006/spreadsheetDrawing" xmlns:a="http://schemas.openxmlformats.org/drawingml/2006/main">
  <xdr:twoCellAnchor>
    <xdr:from>
      <xdr:col>2</xdr:col>
      <xdr:colOff>260331</xdr:colOff>
      <xdr:row>5</xdr:row>
      <xdr:rowOff>61516</xdr:rowOff>
    </xdr:from>
    <xdr:to>
      <xdr:col>9</xdr:col>
      <xdr:colOff>53995</xdr:colOff>
      <xdr:row>44</xdr:row>
      <xdr:rowOff>90853</xdr:rowOff>
    </xdr:to>
    <xdr:pic>
      <xdr:nvPicPr>
        <xdr:cNvPr id="2" name="図 1">
          <a:extLst>
            <a:ext uri="{FF2B5EF4-FFF2-40B4-BE49-F238E27FC236}">
              <a16:creationId xmlns:a16="http://schemas.microsoft.com/office/drawing/2014/main" id="{A9360A56-84E0-4C34-9B4F-2971F06CD0F1}"/>
            </a:ext>
          </a:extLst>
        </xdr:cNvPr>
        <xdr:cNvPicPr>
          <a:picLocks noChangeAspect="1"/>
        </xdr:cNvPicPr>
      </xdr:nvPicPr>
      <xdr:blipFill>
        <a:blip xmlns:r="http://schemas.openxmlformats.org/officeDocument/2006/relationships" r:embed="rId1"/>
        <a:stretch>
          <a:fillRect/>
        </a:stretch>
      </xdr:blipFill>
      <xdr:spPr>
        <a:xfrm>
          <a:off x="656571" y="1082596"/>
          <a:ext cx="1767244" cy="6018657"/>
        </a:xfrm>
        <a:prstGeom prst="rect">
          <a:avLst/>
        </a:prstGeom>
      </xdr:spPr>
    </xdr:pic>
    <xdr:clientData/>
  </xdr:twoCellAnchor>
</xdr:wsDr>
</file>

<file path=xl/drawings/drawing215.xml><?xml version="1.0" encoding="utf-8"?>
<xdr:wsDr xmlns:xdr="http://schemas.openxmlformats.org/drawingml/2006/spreadsheetDrawing" xmlns:a="http://schemas.openxmlformats.org/drawingml/2006/main">
  <xdr:twoCellAnchor>
    <xdr:from>
      <xdr:col>2</xdr:col>
      <xdr:colOff>289107</xdr:colOff>
      <xdr:row>5</xdr:row>
      <xdr:rowOff>61516</xdr:rowOff>
    </xdr:from>
    <xdr:to>
      <xdr:col>9</xdr:col>
      <xdr:colOff>25218</xdr:colOff>
      <xdr:row>44</xdr:row>
      <xdr:rowOff>90853</xdr:rowOff>
    </xdr:to>
    <xdr:pic>
      <xdr:nvPicPr>
        <xdr:cNvPr id="2" name="図 1">
          <a:extLst>
            <a:ext uri="{FF2B5EF4-FFF2-40B4-BE49-F238E27FC236}">
              <a16:creationId xmlns:a16="http://schemas.microsoft.com/office/drawing/2014/main" id="{5EAF4A22-FD04-4C1C-868F-4579BE833225}"/>
            </a:ext>
          </a:extLst>
        </xdr:cNvPr>
        <xdr:cNvPicPr>
          <a:picLocks noChangeAspect="1"/>
        </xdr:cNvPicPr>
      </xdr:nvPicPr>
      <xdr:blipFill>
        <a:blip xmlns:r="http://schemas.openxmlformats.org/officeDocument/2006/relationships" r:embed="rId1"/>
        <a:stretch>
          <a:fillRect/>
        </a:stretch>
      </xdr:blipFill>
      <xdr:spPr>
        <a:xfrm>
          <a:off x="677727" y="1082596"/>
          <a:ext cx="1717311" cy="6018657"/>
        </a:xfrm>
        <a:prstGeom prst="rect">
          <a:avLst/>
        </a:prstGeom>
      </xdr:spPr>
    </xdr:pic>
    <xdr:clientData/>
  </xdr:twoCellAnchor>
</xdr:wsDr>
</file>

<file path=xl/drawings/drawing216.xml><?xml version="1.0" encoding="utf-8"?>
<xdr:wsDr xmlns:xdr="http://schemas.openxmlformats.org/drawingml/2006/spreadsheetDrawing" xmlns:a="http://schemas.openxmlformats.org/drawingml/2006/main">
  <xdr:twoCellAnchor>
    <xdr:from>
      <xdr:col>2</xdr:col>
      <xdr:colOff>303960</xdr:colOff>
      <xdr:row>5</xdr:row>
      <xdr:rowOff>61516</xdr:rowOff>
    </xdr:from>
    <xdr:to>
      <xdr:col>9</xdr:col>
      <xdr:colOff>10366</xdr:colOff>
      <xdr:row>44</xdr:row>
      <xdr:rowOff>90853</xdr:rowOff>
    </xdr:to>
    <xdr:pic>
      <xdr:nvPicPr>
        <xdr:cNvPr id="2" name="図 1">
          <a:extLst>
            <a:ext uri="{FF2B5EF4-FFF2-40B4-BE49-F238E27FC236}">
              <a16:creationId xmlns:a16="http://schemas.microsoft.com/office/drawing/2014/main" id="{7A4B08CB-2872-4EB8-8DDF-501E450E951B}"/>
            </a:ext>
          </a:extLst>
        </xdr:cNvPr>
        <xdr:cNvPicPr>
          <a:picLocks noChangeAspect="1"/>
        </xdr:cNvPicPr>
      </xdr:nvPicPr>
      <xdr:blipFill>
        <a:blip xmlns:r="http://schemas.openxmlformats.org/officeDocument/2006/relationships" r:embed="rId1"/>
        <a:stretch>
          <a:fillRect/>
        </a:stretch>
      </xdr:blipFill>
      <xdr:spPr>
        <a:xfrm>
          <a:off x="677340" y="1082596"/>
          <a:ext cx="1702846" cy="6018657"/>
        </a:xfrm>
        <a:prstGeom prst="rect">
          <a:avLst/>
        </a:prstGeom>
      </xdr:spPr>
    </xdr:pic>
    <xdr:clientData/>
  </xdr:twoCellAnchor>
</xdr:wsDr>
</file>

<file path=xl/drawings/drawing217.xml><?xml version="1.0" encoding="utf-8"?>
<xdr:wsDr xmlns:xdr="http://schemas.openxmlformats.org/drawingml/2006/spreadsheetDrawing" xmlns:a="http://schemas.openxmlformats.org/drawingml/2006/main">
  <xdr:twoCellAnchor>
    <xdr:from>
      <xdr:col>2</xdr:col>
      <xdr:colOff>267470</xdr:colOff>
      <xdr:row>5</xdr:row>
      <xdr:rowOff>61516</xdr:rowOff>
    </xdr:from>
    <xdr:to>
      <xdr:col>9</xdr:col>
      <xdr:colOff>46855</xdr:colOff>
      <xdr:row>44</xdr:row>
      <xdr:rowOff>90853</xdr:rowOff>
    </xdr:to>
    <xdr:pic>
      <xdr:nvPicPr>
        <xdr:cNvPr id="2" name="図 1">
          <a:extLst>
            <a:ext uri="{FF2B5EF4-FFF2-40B4-BE49-F238E27FC236}">
              <a16:creationId xmlns:a16="http://schemas.microsoft.com/office/drawing/2014/main" id="{933995F3-0FAA-474A-B185-8AB4C882D9A6}"/>
            </a:ext>
          </a:extLst>
        </xdr:cNvPr>
        <xdr:cNvPicPr>
          <a:picLocks noChangeAspect="1"/>
        </xdr:cNvPicPr>
      </xdr:nvPicPr>
      <xdr:blipFill>
        <a:blip xmlns:r="http://schemas.openxmlformats.org/officeDocument/2006/relationships" r:embed="rId1"/>
        <a:stretch>
          <a:fillRect/>
        </a:stretch>
      </xdr:blipFill>
      <xdr:spPr>
        <a:xfrm>
          <a:off x="663710" y="1082596"/>
          <a:ext cx="1752965" cy="6018657"/>
        </a:xfrm>
        <a:prstGeom prst="rect">
          <a:avLst/>
        </a:prstGeom>
      </xdr:spPr>
    </xdr:pic>
    <xdr:clientData/>
  </xdr:twoCellAnchor>
</xdr:wsDr>
</file>

<file path=xl/drawings/drawing218.xml><?xml version="1.0" encoding="utf-8"?>
<xdr:wsDr xmlns:xdr="http://schemas.openxmlformats.org/drawingml/2006/spreadsheetDrawing" xmlns:a="http://schemas.openxmlformats.org/drawingml/2006/main">
  <xdr:twoCellAnchor>
    <xdr:from>
      <xdr:col>2</xdr:col>
      <xdr:colOff>267757</xdr:colOff>
      <xdr:row>5</xdr:row>
      <xdr:rowOff>61516</xdr:rowOff>
    </xdr:from>
    <xdr:to>
      <xdr:col>9</xdr:col>
      <xdr:colOff>46568</xdr:colOff>
      <xdr:row>44</xdr:row>
      <xdr:rowOff>90853</xdr:rowOff>
    </xdr:to>
    <xdr:pic>
      <xdr:nvPicPr>
        <xdr:cNvPr id="2" name="図 1">
          <a:extLst>
            <a:ext uri="{FF2B5EF4-FFF2-40B4-BE49-F238E27FC236}">
              <a16:creationId xmlns:a16="http://schemas.microsoft.com/office/drawing/2014/main" id="{ABAE8B4E-DC1B-42E7-B23F-2BA8E864412B}"/>
            </a:ext>
          </a:extLst>
        </xdr:cNvPr>
        <xdr:cNvPicPr>
          <a:picLocks noChangeAspect="1"/>
        </xdr:cNvPicPr>
      </xdr:nvPicPr>
      <xdr:blipFill>
        <a:blip xmlns:r="http://schemas.openxmlformats.org/officeDocument/2006/relationships" r:embed="rId1"/>
        <a:stretch>
          <a:fillRect/>
        </a:stretch>
      </xdr:blipFill>
      <xdr:spPr>
        <a:xfrm>
          <a:off x="663997" y="1082596"/>
          <a:ext cx="1752391" cy="6018657"/>
        </a:xfrm>
        <a:prstGeom prst="rect">
          <a:avLst/>
        </a:prstGeom>
      </xdr:spPr>
    </xdr:pic>
    <xdr:clientData/>
  </xdr:twoCellAnchor>
</xdr:wsDr>
</file>

<file path=xl/drawings/drawing219.xml><?xml version="1.0" encoding="utf-8"?>
<xdr:wsDr xmlns:xdr="http://schemas.openxmlformats.org/drawingml/2006/spreadsheetDrawing" xmlns:a="http://schemas.openxmlformats.org/drawingml/2006/main">
  <xdr:twoCellAnchor>
    <xdr:from>
      <xdr:col>2</xdr:col>
      <xdr:colOff>268685</xdr:colOff>
      <xdr:row>5</xdr:row>
      <xdr:rowOff>61516</xdr:rowOff>
    </xdr:from>
    <xdr:to>
      <xdr:col>9</xdr:col>
      <xdr:colOff>45640</xdr:colOff>
      <xdr:row>44</xdr:row>
      <xdr:rowOff>90853</xdr:rowOff>
    </xdr:to>
    <xdr:pic>
      <xdr:nvPicPr>
        <xdr:cNvPr id="2" name="図 1">
          <a:extLst>
            <a:ext uri="{FF2B5EF4-FFF2-40B4-BE49-F238E27FC236}">
              <a16:creationId xmlns:a16="http://schemas.microsoft.com/office/drawing/2014/main" id="{F9CA8F0B-672F-426C-A9B1-A3A24F0373F6}"/>
            </a:ext>
          </a:extLst>
        </xdr:cNvPr>
        <xdr:cNvPicPr>
          <a:picLocks noChangeAspect="1"/>
        </xdr:cNvPicPr>
      </xdr:nvPicPr>
      <xdr:blipFill>
        <a:blip xmlns:r="http://schemas.openxmlformats.org/officeDocument/2006/relationships" r:embed="rId1"/>
        <a:stretch>
          <a:fillRect/>
        </a:stretch>
      </xdr:blipFill>
      <xdr:spPr>
        <a:xfrm>
          <a:off x="664925" y="1082596"/>
          <a:ext cx="1750535" cy="6018657"/>
        </a:xfrm>
        <a:prstGeom prst="rect">
          <a:avLst/>
        </a:prstGeom>
      </xdr:spPr>
    </xdr:pic>
    <xdr:clientData/>
  </xdr:twoCellAnchor>
</xdr:wsDr>
</file>

<file path=xl/drawings/drawing220.xml><?xml version="1.0" encoding="utf-8"?>
<xdr:wsDr xmlns:xdr="http://schemas.openxmlformats.org/drawingml/2006/spreadsheetDrawing" xmlns:a="http://schemas.openxmlformats.org/drawingml/2006/main">
  <xdr:twoCellAnchor>
    <xdr:from>
      <xdr:col>2</xdr:col>
      <xdr:colOff>259402</xdr:colOff>
      <xdr:row>5</xdr:row>
      <xdr:rowOff>61516</xdr:rowOff>
    </xdr:from>
    <xdr:to>
      <xdr:col>9</xdr:col>
      <xdr:colOff>54922</xdr:colOff>
      <xdr:row>44</xdr:row>
      <xdr:rowOff>90853</xdr:rowOff>
    </xdr:to>
    <xdr:pic>
      <xdr:nvPicPr>
        <xdr:cNvPr id="2" name="図 1">
          <a:extLst>
            <a:ext uri="{FF2B5EF4-FFF2-40B4-BE49-F238E27FC236}">
              <a16:creationId xmlns:a16="http://schemas.microsoft.com/office/drawing/2014/main" id="{0084F4E7-43DC-4393-8A88-64CB568B0BFD}"/>
            </a:ext>
          </a:extLst>
        </xdr:cNvPr>
        <xdr:cNvPicPr>
          <a:picLocks noChangeAspect="1"/>
        </xdr:cNvPicPr>
      </xdr:nvPicPr>
      <xdr:blipFill>
        <a:blip xmlns:r="http://schemas.openxmlformats.org/officeDocument/2006/relationships" r:embed="rId1"/>
        <a:stretch>
          <a:fillRect/>
        </a:stretch>
      </xdr:blipFill>
      <xdr:spPr>
        <a:xfrm>
          <a:off x="655642" y="1082596"/>
          <a:ext cx="1769100" cy="6018657"/>
        </a:xfrm>
        <a:prstGeom prst="rect">
          <a:avLst/>
        </a:prstGeom>
      </xdr:spPr>
    </xdr:pic>
    <xdr:clientData/>
  </xdr:twoCellAnchor>
</xdr:wsDr>
</file>

<file path=xl/drawings/drawing221.xml><?xml version="1.0" encoding="utf-8"?>
<xdr:wsDr xmlns:xdr="http://schemas.openxmlformats.org/drawingml/2006/spreadsheetDrawing" xmlns:a="http://schemas.openxmlformats.org/drawingml/2006/main">
  <xdr:twoCellAnchor>
    <xdr:from>
      <xdr:col>2</xdr:col>
      <xdr:colOff>274254</xdr:colOff>
      <xdr:row>5</xdr:row>
      <xdr:rowOff>61516</xdr:rowOff>
    </xdr:from>
    <xdr:to>
      <xdr:col>9</xdr:col>
      <xdr:colOff>40070</xdr:colOff>
      <xdr:row>44</xdr:row>
      <xdr:rowOff>90853</xdr:rowOff>
    </xdr:to>
    <xdr:pic>
      <xdr:nvPicPr>
        <xdr:cNvPr id="2" name="図 1">
          <a:extLst>
            <a:ext uri="{FF2B5EF4-FFF2-40B4-BE49-F238E27FC236}">
              <a16:creationId xmlns:a16="http://schemas.microsoft.com/office/drawing/2014/main" id="{BE99358A-0B8D-4901-BF20-0C6F32B6D3ED}"/>
            </a:ext>
          </a:extLst>
        </xdr:cNvPr>
        <xdr:cNvPicPr>
          <a:picLocks noChangeAspect="1"/>
        </xdr:cNvPicPr>
      </xdr:nvPicPr>
      <xdr:blipFill>
        <a:blip xmlns:r="http://schemas.openxmlformats.org/officeDocument/2006/relationships" r:embed="rId1"/>
        <a:stretch>
          <a:fillRect/>
        </a:stretch>
      </xdr:blipFill>
      <xdr:spPr>
        <a:xfrm>
          <a:off x="670494" y="1082596"/>
          <a:ext cx="1739396" cy="6018657"/>
        </a:xfrm>
        <a:prstGeom prst="rect">
          <a:avLst/>
        </a:prstGeom>
      </xdr:spPr>
    </xdr:pic>
    <xdr:clientData/>
  </xdr:twoCellAnchor>
</xdr:wsDr>
</file>

<file path=xl/drawings/drawing222.xml><?xml version="1.0" encoding="utf-8"?>
<xdr:wsDr xmlns:xdr="http://schemas.openxmlformats.org/drawingml/2006/spreadsheetDrawing" xmlns:a="http://schemas.openxmlformats.org/drawingml/2006/main">
  <xdr:twoCellAnchor>
    <xdr:from>
      <xdr:col>2</xdr:col>
      <xdr:colOff>285394</xdr:colOff>
      <xdr:row>5</xdr:row>
      <xdr:rowOff>61516</xdr:rowOff>
    </xdr:from>
    <xdr:to>
      <xdr:col>9</xdr:col>
      <xdr:colOff>28931</xdr:colOff>
      <xdr:row>44</xdr:row>
      <xdr:rowOff>90853</xdr:rowOff>
    </xdr:to>
    <xdr:pic>
      <xdr:nvPicPr>
        <xdr:cNvPr id="2" name="図 1">
          <a:extLst>
            <a:ext uri="{FF2B5EF4-FFF2-40B4-BE49-F238E27FC236}">
              <a16:creationId xmlns:a16="http://schemas.microsoft.com/office/drawing/2014/main" id="{22077BC9-E2A6-4CD7-A6EF-33FFF77D313E}"/>
            </a:ext>
          </a:extLst>
        </xdr:cNvPr>
        <xdr:cNvPicPr>
          <a:picLocks noChangeAspect="1"/>
        </xdr:cNvPicPr>
      </xdr:nvPicPr>
      <xdr:blipFill>
        <a:blip xmlns:r="http://schemas.openxmlformats.org/officeDocument/2006/relationships" r:embed="rId1"/>
        <a:stretch>
          <a:fillRect/>
        </a:stretch>
      </xdr:blipFill>
      <xdr:spPr>
        <a:xfrm>
          <a:off x="681634" y="1082596"/>
          <a:ext cx="1717117" cy="6018657"/>
        </a:xfrm>
        <a:prstGeom prst="rect">
          <a:avLst/>
        </a:prstGeom>
      </xdr:spPr>
    </xdr:pic>
    <xdr:clientData/>
  </xdr:twoCellAnchor>
</xdr:wsDr>
</file>

<file path=xl/drawings/drawing223.xml><?xml version="1.0" encoding="utf-8"?>
<xdr:wsDr xmlns:xdr="http://schemas.openxmlformats.org/drawingml/2006/spreadsheetDrawing" xmlns:a="http://schemas.openxmlformats.org/drawingml/2006/main">
  <xdr:twoCellAnchor>
    <xdr:from>
      <xdr:col>2</xdr:col>
      <xdr:colOff>257546</xdr:colOff>
      <xdr:row>5</xdr:row>
      <xdr:rowOff>61516</xdr:rowOff>
    </xdr:from>
    <xdr:to>
      <xdr:col>9</xdr:col>
      <xdr:colOff>56780</xdr:colOff>
      <xdr:row>44</xdr:row>
      <xdr:rowOff>90853</xdr:rowOff>
    </xdr:to>
    <xdr:pic>
      <xdr:nvPicPr>
        <xdr:cNvPr id="2" name="図 1">
          <a:extLst>
            <a:ext uri="{FF2B5EF4-FFF2-40B4-BE49-F238E27FC236}">
              <a16:creationId xmlns:a16="http://schemas.microsoft.com/office/drawing/2014/main" id="{B801880C-4643-404D-B9D4-B3FDC8EC8461}"/>
            </a:ext>
          </a:extLst>
        </xdr:cNvPr>
        <xdr:cNvPicPr>
          <a:picLocks noChangeAspect="1"/>
        </xdr:cNvPicPr>
      </xdr:nvPicPr>
      <xdr:blipFill>
        <a:blip xmlns:r="http://schemas.openxmlformats.org/officeDocument/2006/relationships" r:embed="rId1"/>
        <a:stretch>
          <a:fillRect/>
        </a:stretch>
      </xdr:blipFill>
      <xdr:spPr>
        <a:xfrm>
          <a:off x="653786" y="1082596"/>
          <a:ext cx="1772814" cy="6018657"/>
        </a:xfrm>
        <a:prstGeom prst="rect">
          <a:avLst/>
        </a:prstGeom>
      </xdr:spPr>
    </xdr:pic>
    <xdr:clientData/>
  </xdr:twoCellAnchor>
</xdr:wsDr>
</file>

<file path=xl/drawings/drawing224.xml><?xml version="1.0" encoding="utf-8"?>
<xdr:wsDr xmlns:xdr="http://schemas.openxmlformats.org/drawingml/2006/spreadsheetDrawing" xmlns:a="http://schemas.openxmlformats.org/drawingml/2006/main">
  <xdr:twoCellAnchor>
    <xdr:from>
      <xdr:col>2</xdr:col>
      <xdr:colOff>277968</xdr:colOff>
      <xdr:row>5</xdr:row>
      <xdr:rowOff>61516</xdr:rowOff>
    </xdr:from>
    <xdr:to>
      <xdr:col>9</xdr:col>
      <xdr:colOff>36357</xdr:colOff>
      <xdr:row>44</xdr:row>
      <xdr:rowOff>90853</xdr:rowOff>
    </xdr:to>
    <xdr:pic>
      <xdr:nvPicPr>
        <xdr:cNvPr id="2" name="図 1">
          <a:extLst>
            <a:ext uri="{FF2B5EF4-FFF2-40B4-BE49-F238E27FC236}">
              <a16:creationId xmlns:a16="http://schemas.microsoft.com/office/drawing/2014/main" id="{C0BC3362-65C8-4C48-B06D-2B2281574167}"/>
            </a:ext>
          </a:extLst>
        </xdr:cNvPr>
        <xdr:cNvPicPr>
          <a:picLocks noChangeAspect="1"/>
        </xdr:cNvPicPr>
      </xdr:nvPicPr>
      <xdr:blipFill>
        <a:blip xmlns:r="http://schemas.openxmlformats.org/officeDocument/2006/relationships" r:embed="rId1"/>
        <a:stretch>
          <a:fillRect/>
        </a:stretch>
      </xdr:blipFill>
      <xdr:spPr>
        <a:xfrm>
          <a:off x="674208" y="1082596"/>
          <a:ext cx="1731969" cy="6018657"/>
        </a:xfrm>
        <a:prstGeom prst="rect">
          <a:avLst/>
        </a:prstGeom>
      </xdr:spPr>
    </xdr:pic>
    <xdr:clientData/>
  </xdr:twoCellAnchor>
</xdr:wsDr>
</file>

<file path=xl/drawings/drawing225.xml><?xml version="1.0" encoding="utf-8"?>
<xdr:wsDr xmlns:xdr="http://schemas.openxmlformats.org/drawingml/2006/spreadsheetDrawing" xmlns:a="http://schemas.openxmlformats.org/drawingml/2006/main">
  <xdr:twoCellAnchor>
    <xdr:from>
      <xdr:col>2</xdr:col>
      <xdr:colOff>299318</xdr:colOff>
      <xdr:row>5</xdr:row>
      <xdr:rowOff>61516</xdr:rowOff>
    </xdr:from>
    <xdr:to>
      <xdr:col>9</xdr:col>
      <xdr:colOff>15007</xdr:colOff>
      <xdr:row>44</xdr:row>
      <xdr:rowOff>90853</xdr:rowOff>
    </xdr:to>
    <xdr:pic>
      <xdr:nvPicPr>
        <xdr:cNvPr id="2" name="図 1">
          <a:extLst>
            <a:ext uri="{FF2B5EF4-FFF2-40B4-BE49-F238E27FC236}">
              <a16:creationId xmlns:a16="http://schemas.microsoft.com/office/drawing/2014/main" id="{8F7962EA-87AE-4362-93B3-B6F26EF56FD8}"/>
            </a:ext>
          </a:extLst>
        </xdr:cNvPr>
        <xdr:cNvPicPr>
          <a:picLocks noChangeAspect="1"/>
        </xdr:cNvPicPr>
      </xdr:nvPicPr>
      <xdr:blipFill>
        <a:blip xmlns:r="http://schemas.openxmlformats.org/officeDocument/2006/relationships" r:embed="rId1"/>
        <a:stretch>
          <a:fillRect/>
        </a:stretch>
      </xdr:blipFill>
      <xdr:spPr>
        <a:xfrm>
          <a:off x="680318" y="1082596"/>
          <a:ext cx="1704509" cy="6018657"/>
        </a:xfrm>
        <a:prstGeom prst="rect">
          <a:avLst/>
        </a:prstGeom>
      </xdr:spPr>
    </xdr:pic>
    <xdr:clientData/>
  </xdr:twoCellAnchor>
</xdr:wsDr>
</file>

<file path=xl/drawings/drawing226.xml><?xml version="1.0" encoding="utf-8"?>
<xdr:wsDr xmlns:xdr="http://schemas.openxmlformats.org/drawingml/2006/spreadsheetDrawing" xmlns:a="http://schemas.openxmlformats.org/drawingml/2006/main">
  <xdr:twoCellAnchor>
    <xdr:from>
      <xdr:col>2</xdr:col>
      <xdr:colOff>289107</xdr:colOff>
      <xdr:row>5</xdr:row>
      <xdr:rowOff>61516</xdr:rowOff>
    </xdr:from>
    <xdr:to>
      <xdr:col>9</xdr:col>
      <xdr:colOff>25218</xdr:colOff>
      <xdr:row>44</xdr:row>
      <xdr:rowOff>90853</xdr:rowOff>
    </xdr:to>
    <xdr:pic>
      <xdr:nvPicPr>
        <xdr:cNvPr id="2" name="図 1">
          <a:extLst>
            <a:ext uri="{FF2B5EF4-FFF2-40B4-BE49-F238E27FC236}">
              <a16:creationId xmlns:a16="http://schemas.microsoft.com/office/drawing/2014/main" id="{80BEC718-43A6-46C7-B798-8C09AEA7BC1D}"/>
            </a:ext>
          </a:extLst>
        </xdr:cNvPr>
        <xdr:cNvPicPr>
          <a:picLocks noChangeAspect="1"/>
        </xdr:cNvPicPr>
      </xdr:nvPicPr>
      <xdr:blipFill>
        <a:blip xmlns:r="http://schemas.openxmlformats.org/officeDocument/2006/relationships" r:embed="rId1"/>
        <a:stretch>
          <a:fillRect/>
        </a:stretch>
      </xdr:blipFill>
      <xdr:spPr>
        <a:xfrm>
          <a:off x="677727" y="1082596"/>
          <a:ext cx="1717311" cy="6018657"/>
        </a:xfrm>
        <a:prstGeom prst="rect">
          <a:avLst/>
        </a:prstGeom>
      </xdr:spPr>
    </xdr:pic>
    <xdr:clientData/>
  </xdr:twoCellAnchor>
</xdr:wsDr>
</file>

<file path=xl/drawings/drawing227.xml><?xml version="1.0" encoding="utf-8"?>
<xdr:wsDr xmlns:xdr="http://schemas.openxmlformats.org/drawingml/2006/spreadsheetDrawing" xmlns:a="http://schemas.openxmlformats.org/drawingml/2006/main">
  <xdr:twoCellAnchor>
    <xdr:from>
      <xdr:col>3</xdr:col>
      <xdr:colOff>162294</xdr:colOff>
      <xdr:row>5</xdr:row>
      <xdr:rowOff>61516</xdr:rowOff>
    </xdr:from>
    <xdr:to>
      <xdr:col>8</xdr:col>
      <xdr:colOff>152031</xdr:colOff>
      <xdr:row>44</xdr:row>
      <xdr:rowOff>90853</xdr:rowOff>
    </xdr:to>
    <xdr:pic>
      <xdr:nvPicPr>
        <xdr:cNvPr id="2" name="図 1">
          <a:extLst>
            <a:ext uri="{FF2B5EF4-FFF2-40B4-BE49-F238E27FC236}">
              <a16:creationId xmlns:a16="http://schemas.microsoft.com/office/drawing/2014/main" id="{1D42BC4C-110C-4140-B6EA-7CE445B053B0}"/>
            </a:ext>
          </a:extLst>
        </xdr:cNvPr>
        <xdr:cNvPicPr>
          <a:picLocks noChangeAspect="1"/>
        </xdr:cNvPicPr>
      </xdr:nvPicPr>
      <xdr:blipFill>
        <a:blip xmlns:r="http://schemas.openxmlformats.org/officeDocument/2006/relationships" r:embed="rId1"/>
        <a:stretch>
          <a:fillRect/>
        </a:stretch>
      </xdr:blipFill>
      <xdr:spPr>
        <a:xfrm>
          <a:off x="840474" y="1082596"/>
          <a:ext cx="1399437" cy="6018657"/>
        </a:xfrm>
        <a:prstGeom prst="rect">
          <a:avLst/>
        </a:prstGeom>
      </xdr:spPr>
    </xdr:pic>
    <xdr:clientData/>
  </xdr:twoCellAnchor>
</xdr:wsDr>
</file>

<file path=xl/drawings/drawing228.xml><?xml version="1.0" encoding="utf-8"?>
<xdr:wsDr xmlns:xdr="http://schemas.openxmlformats.org/drawingml/2006/spreadsheetDrawing" xmlns:a="http://schemas.openxmlformats.org/drawingml/2006/main">
  <xdr:twoCellAnchor>
    <xdr:from>
      <xdr:col>2</xdr:col>
      <xdr:colOff>155792</xdr:colOff>
      <xdr:row>5</xdr:row>
      <xdr:rowOff>61516</xdr:rowOff>
    </xdr:from>
    <xdr:to>
      <xdr:col>9</xdr:col>
      <xdr:colOff>158533</xdr:colOff>
      <xdr:row>44</xdr:row>
      <xdr:rowOff>90853</xdr:rowOff>
    </xdr:to>
    <xdr:pic>
      <xdr:nvPicPr>
        <xdr:cNvPr id="2" name="図 1">
          <a:extLst>
            <a:ext uri="{FF2B5EF4-FFF2-40B4-BE49-F238E27FC236}">
              <a16:creationId xmlns:a16="http://schemas.microsoft.com/office/drawing/2014/main" id="{7DFA750A-B9E9-4217-AF9B-6D6470DE5AC2}"/>
            </a:ext>
          </a:extLst>
        </xdr:cNvPr>
        <xdr:cNvPicPr>
          <a:picLocks noChangeAspect="1"/>
        </xdr:cNvPicPr>
      </xdr:nvPicPr>
      <xdr:blipFill>
        <a:blip xmlns:r="http://schemas.openxmlformats.org/officeDocument/2006/relationships" r:embed="rId1"/>
        <a:stretch>
          <a:fillRect/>
        </a:stretch>
      </xdr:blipFill>
      <xdr:spPr>
        <a:xfrm>
          <a:off x="552032" y="1082596"/>
          <a:ext cx="1976321" cy="6018657"/>
        </a:xfrm>
        <a:prstGeom prst="rect">
          <a:avLst/>
        </a:prstGeom>
      </xdr:spPr>
    </xdr:pic>
    <xdr:clientData/>
  </xdr:twoCellAnchor>
</xdr:wsDr>
</file>

<file path=xl/drawings/drawing229.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107_&#22823;&#27700;&#23776;\2022&#24180;10&#26376;26&#26085;\02_&#22823;&#27700;&#23776;&#12488;&#12531;&#12493;&#12523;_&#12488;&#12531;&#12493;&#12523;&#28857;&#26908;&#35519;&#26360;(B).xlsx" TargetMode="External"/><Relationship Id="rId1" Type="http://schemas.openxmlformats.org/officeDocument/2006/relationships/externalLinkPath" Target="02_&#22823;&#27700;&#23776;&#12488;&#12531;&#12493;&#12523;_&#12488;&#12531;&#12493;&#12523;&#28857;&#26908;&#35519;&#2636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12488;&#12531;&#12493;&#12523;&#38306;&#20418;Data\&#23450;&#26399;&#28857;&#26908;&#36039;&#26009;\&#9632;&#23665;&#21475;&#30476;&#12488;&#12531;&#12493;&#12523;&#28857;&#26908;&#12510;&#12491;&#12517;&#12450;&#12523;\&#19968;&#33324;&#30476;&#36947;&#9675;&#9675;&#32218;&#65288;&#9675;&#9675;&#12488;&#12531;&#12493;&#12523;&#65289;&#36947;&#36335;&#12488;&#12531;&#12493;&#12523;&#35352;&#37682;&#27096;&#24335;(&#25968;&#24335;&#20462;&#274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107_&#22823;&#27700;&#23776;\2022&#24180;10&#26376;26&#26085;\05_&#22823;&#27700;&#23776;&#12488;&#12531;&#12493;&#12523;_&#12488;&#12531;&#12493;&#12523;&#28857;&#26908;&#35519;&#26360;(D-1-2).xlsx" TargetMode="External"/><Relationship Id="rId1" Type="http://schemas.openxmlformats.org/officeDocument/2006/relationships/externalLinkPath" Target="05_&#22823;&#27700;&#23776;&#12488;&#12531;&#12493;&#12523;_&#12488;&#12531;&#12493;&#12523;&#28857;&#26908;&#35519;&#26360;(D-1-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107_&#22823;&#27700;&#23776;\2022&#24180;10&#26376;26&#26085;\06_&#22823;&#27700;&#23776;&#12488;&#12531;&#12493;&#12523;_&#12488;&#12531;&#12493;&#12523;&#28857;&#26908;&#35519;&#26360;(D-2-1&#180;).xlsx" TargetMode="External"/><Relationship Id="rId1" Type="http://schemas.openxmlformats.org/officeDocument/2006/relationships/externalLinkPath" Target="06_&#22823;&#27700;&#23776;&#12488;&#12531;&#12493;&#12523;_&#12488;&#12531;&#12493;&#12523;&#28857;&#26908;&#35519;&#26360;(D-2-1&#180;).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107_&#22823;&#27700;&#23776;\2022&#24180;10&#26376;26&#26085;\07_&#22823;&#27700;&#23776;&#12488;&#12531;&#12493;&#12523;_&#12488;&#12531;&#12493;&#12523;&#28857;&#26908;&#35519;&#26360;(D-3_E_F).xlsx" TargetMode="External"/><Relationship Id="rId1" Type="http://schemas.openxmlformats.org/officeDocument/2006/relationships/externalLinkPath" Target="07_&#22823;&#27700;&#23776;&#12488;&#12531;&#12493;&#12523;_&#12488;&#12531;&#12493;&#12523;&#28857;&#26908;&#35519;&#26360;(D-3_E_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B(トンネル様式1P001)"/>
      <sheetName val="(参考)リスト"/>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数式修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
      <sheetName val="(参考)リスト"/>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 val="(参考)リスト"/>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3_PS"/>
      <sheetName val="様式D-3_S01"/>
      <sheetName val="様式D-3_S02"/>
      <sheetName val="様式D-3_S03"/>
      <sheetName val="様式D-3_S04"/>
      <sheetName val="様式D-3_S05"/>
      <sheetName val="様式D-3_S06"/>
      <sheetName val="様式D-3_S07"/>
      <sheetName val="様式D-3_S08"/>
      <sheetName val="様式D-3_S09"/>
      <sheetName val="様式D-3_S10"/>
      <sheetName val="様式D-3_S11"/>
      <sheetName val="様式D-3_S12"/>
      <sheetName val="様式D-3_S13"/>
      <sheetName val="様式D-3_S14"/>
      <sheetName val="様式D-3_S15"/>
      <sheetName val="様式D-3_S16"/>
      <sheetName val="様式D-3_S17"/>
      <sheetName val="様式D-3_S18"/>
      <sheetName val="様式D-3_S19"/>
      <sheetName val="様式D-3_S20"/>
      <sheetName val="様式D-3_S21"/>
      <sheetName val="様式D-3_S22"/>
      <sheetName val="様式D-3_S23"/>
      <sheetName val="様式D-3_S24"/>
      <sheetName val="様式D-3_S25"/>
      <sheetName val="様式D-3_S26"/>
      <sheetName val="様式D-3_S27"/>
      <sheetName val="様式D-3_S28"/>
      <sheetName val="様式D-3_S29"/>
      <sheetName val="様式D-3_S30"/>
      <sheetName val="様式D-3_S31"/>
      <sheetName val="様式D-3_S32"/>
      <sheetName val="様式D-3_S33"/>
      <sheetName val="様式D-3_S34"/>
      <sheetName val="様式D-3_S35"/>
      <sheetName val="様式D-3_S36"/>
      <sheetName val="様式D-3_S37"/>
      <sheetName val="様式D-3_S38"/>
      <sheetName val="様式D-3_S39"/>
      <sheetName val="様式D-3_S40"/>
      <sheetName val="様式D-3_S41"/>
      <sheetName val="様式D-3_S42"/>
      <sheetName val="様式D-3_S43"/>
      <sheetName val="様式D-3_S44"/>
      <sheetName val="様式D-3_S45"/>
      <sheetName val="様式D-3_S46"/>
      <sheetName val="様式D-3_S47"/>
      <sheetName val="様式D-3_S48"/>
      <sheetName val="様式D-3_S49"/>
      <sheetName val="様式D-3_S50"/>
      <sheetName val="様式D-3_S51"/>
      <sheetName val="様式D-3_S52"/>
      <sheetName val="様式D-3_S53"/>
      <sheetName val="様式D-3_S54"/>
      <sheetName val="様式D-3_S55"/>
      <sheetName val="様式D-3_S56"/>
      <sheetName val="様式D-3_S57"/>
      <sheetName val="様式D-3_S58"/>
      <sheetName val="様式D-3_S59"/>
      <sheetName val="様式D-3_S60"/>
      <sheetName val="様式D-3_S61"/>
      <sheetName val="様式D-3_S62"/>
      <sheetName val="様式D-3_S63"/>
      <sheetName val="様式D-3_S64"/>
      <sheetName val="様式D-3_S65"/>
      <sheetName val="様式D-3_S66"/>
      <sheetName val="様式D-3_S67"/>
      <sheetName val="様式D-3_S68"/>
      <sheetName val="様式D-3_S69"/>
      <sheetName val="様式D-3_S70"/>
      <sheetName val="様式D-3_S71"/>
      <sheetName val="様式D-3_S72"/>
      <sheetName val="様式D-3_S73"/>
      <sheetName val="様式D-3_S74"/>
      <sheetName val="様式D-3_S75"/>
      <sheetName val="様式D-3_S76"/>
      <sheetName val="様式D-3_S77"/>
      <sheetName val="様式D-3_S78"/>
      <sheetName val="様式D-3_S79"/>
      <sheetName val="様式D-3_S80"/>
      <sheetName val="様式D-3_S81"/>
      <sheetName val="様式D-3_S82"/>
      <sheetName val="様式D-3_S83"/>
      <sheetName val="様式D-3_S84"/>
      <sheetName val="様式D-3_S85"/>
      <sheetName val="様式D-3_S86"/>
      <sheetName val="様式D-3_S87"/>
      <sheetName val="様式D-3_S88"/>
      <sheetName val="様式D-3_S89"/>
      <sheetName val="様式D-3_S90"/>
      <sheetName val="様式D-3_S91"/>
      <sheetName val="様式D-3_S92"/>
      <sheetName val="様式D-3_S93"/>
      <sheetName val="様式D-3_S94"/>
      <sheetName val="様式D-3_S95"/>
      <sheetName val="様式D-3_S96"/>
      <sheetName val="様式D-3_S97"/>
      <sheetName val="様式D-3_S98"/>
      <sheetName val="様式D-3_S99"/>
      <sheetName val="様式D-3_S100"/>
      <sheetName val="様式D-3_S101"/>
      <sheetName val="様式D-3_S102"/>
      <sheetName val="様式D-3_S103"/>
      <sheetName val="様式D-3_S104"/>
      <sheetName val="様式D-3_S105"/>
      <sheetName val="様式D-3_S106"/>
      <sheetName val="様式D-3_S107"/>
      <sheetName val="様式D-3_S108"/>
      <sheetName val="様式D-3_S109"/>
      <sheetName val="様式D-3_S110"/>
      <sheetName val="様式D-3_S111"/>
      <sheetName val="様式D-3_S112"/>
      <sheetName val="様式D-3_S113"/>
      <sheetName val="様式D-3_S114"/>
      <sheetName val="様式D-3_S115"/>
      <sheetName val="様式D-3_S116"/>
      <sheetName val="様式D-3_S117"/>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520" headerRowBorderDxfId="521" tableBorderDxfId="519">
  <autoFilter ref="B15:B21" xr:uid="{00000000-0009-0000-0100-000001000000}"/>
  <tableColumns count="1">
    <tableColumn id="1" xr3:uid="{00000000-0010-0000-0000-000001000000}" name="対象箇所" dataDxfId="5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517" headerRowBorderDxfId="516" tableBorderDxfId="515">
  <autoFilter ref="C15:J46" xr:uid="{00000000-0009-0000-0100-000002000000}"/>
  <tableColumns count="8">
    <tableColumn id="9" xr3:uid="{00000000-0010-0000-0100-000009000000}" name="部位区分" totalsRowLabel="集計" dataDxfId="514" totalsRowDxfId="513"/>
    <tableColumn id="2" xr3:uid="{00000000-0010-0000-0100-000002000000}" name="変状区分" dataDxfId="512" totalsRowDxfId="511"/>
    <tableColumn id="7" xr3:uid="{00000000-0010-0000-0100-000007000000}" name="変状種類" dataDxfId="510" totalsRowDxfId="509"/>
    <tableColumn id="4" xr3:uid="{00000000-0010-0000-0100-000004000000}" name="対策区分" dataDxfId="508" totalsRowDxfId="507"/>
    <tableColumn id="5" xr3:uid="{00000000-0010-0000-0100-000005000000}" name="健全性" dataDxfId="506" totalsRowDxfId="505"/>
    <tableColumn id="12" xr3:uid="{00000000-0010-0000-0100-00000C000000}" name="調査の要否" dataDxfId="504" totalsRowDxfId="503"/>
    <tableColumn id="10" xr3:uid="{00000000-0010-0000-0100-00000A000000}" name="措置の要否" dataDxfId="502" totalsRowDxfId="501"/>
    <tableColumn id="11" xr3:uid="{00000000-0010-0000-0100-00000B000000}" name="実施有無" totalsRowFunction="count" dataDxfId="500" totalsRowDxfId="49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498" tableBorderDxfId="497">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496" tableBorderDxfId="495">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494" headerRowBorderDxfId="493" tableBorderDxfId="492">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491" headerRowBorderDxfId="490" tableBorderDxfId="489">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487" headerRowBorderDxfId="488" tableBorderDxfId="486">
  <autoFilter ref="B5:B12" xr:uid="{00000000-0009-0000-0100-000003000000}"/>
  <tableColumns count="1">
    <tableColumn id="1" xr3:uid="{00000000-0010-0000-0800-000001000000}" name="トンネルの分類" dataDxfId="48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483" headerRowBorderDxfId="484" tableBorderDxfId="482">
  <autoFilter ref="C5:E11" xr:uid="{00000000-0009-0000-0100-000004000000}"/>
  <tableColumns count="3">
    <tableColumn id="1" xr3:uid="{00000000-0010-0000-0900-000001000000}" name="トンネル工法" dataDxfId="481"/>
    <tableColumn id="2" xr3:uid="{00000000-0010-0000-0900-000002000000}" name="緊急輸送路" dataDxfId="480"/>
    <tableColumn id="3" xr3:uid="{00000000-0010-0000-0900-000003000000}" name="代替路" dataDxfId="47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3A725-2FAF-4B1A-8EC4-001B6D014E5F}" name="テーブル58" displayName="テーブル58" ref="N15:N21" totalsRowShown="0">
  <autoFilter ref="N15:N21" xr:uid="{607690D2-70A1-4B66-BBF8-6D81C291337C}"/>
  <tableColumns count="1">
    <tableColumn id="1" xr3:uid="{823680DA-6784-4B40-A1D5-2545DDBFBA95}" name="対策区分の判定"/>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2" Type="http://schemas.openxmlformats.org/officeDocument/2006/relationships/drawing" Target="../drawings/drawing169.xml"/><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2" Type="http://schemas.openxmlformats.org/officeDocument/2006/relationships/drawing" Target="../drawings/drawing170.xml"/><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2" Type="http://schemas.openxmlformats.org/officeDocument/2006/relationships/drawing" Target="../drawings/drawing171.xml"/><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2" Type="http://schemas.openxmlformats.org/officeDocument/2006/relationships/drawing" Target="../drawings/drawing172.xml"/><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2" Type="http://schemas.openxmlformats.org/officeDocument/2006/relationships/drawing" Target="../drawings/drawing173.xml"/><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2" Type="http://schemas.openxmlformats.org/officeDocument/2006/relationships/drawing" Target="../drawings/drawing174.x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2" Type="http://schemas.openxmlformats.org/officeDocument/2006/relationships/drawing" Target="../drawings/drawing175.xml"/><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2" Type="http://schemas.openxmlformats.org/officeDocument/2006/relationships/drawing" Target="../drawings/drawing176.xml"/><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2" Type="http://schemas.openxmlformats.org/officeDocument/2006/relationships/drawing" Target="../drawings/drawing177.xml"/><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2" Type="http://schemas.openxmlformats.org/officeDocument/2006/relationships/drawing" Target="../drawings/drawing178.xml"/><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2" Type="http://schemas.openxmlformats.org/officeDocument/2006/relationships/drawing" Target="../drawings/drawing179.xml"/><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2" Type="http://schemas.openxmlformats.org/officeDocument/2006/relationships/drawing" Target="../drawings/drawing180.xml"/><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2" Type="http://schemas.openxmlformats.org/officeDocument/2006/relationships/drawing" Target="../drawings/drawing181.xml"/><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2" Type="http://schemas.openxmlformats.org/officeDocument/2006/relationships/drawing" Target="../drawings/drawing182.xml"/><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2" Type="http://schemas.openxmlformats.org/officeDocument/2006/relationships/drawing" Target="../drawings/drawing183.x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2" Type="http://schemas.openxmlformats.org/officeDocument/2006/relationships/drawing" Target="../drawings/drawing184.xml"/><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2" Type="http://schemas.openxmlformats.org/officeDocument/2006/relationships/drawing" Target="../drawings/drawing185.xml"/><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2" Type="http://schemas.openxmlformats.org/officeDocument/2006/relationships/drawing" Target="../drawings/drawing186.xml"/><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2" Type="http://schemas.openxmlformats.org/officeDocument/2006/relationships/drawing" Target="../drawings/drawing187.xml"/><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2" Type="http://schemas.openxmlformats.org/officeDocument/2006/relationships/drawing" Target="../drawings/drawing188.xml"/><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2" Type="http://schemas.openxmlformats.org/officeDocument/2006/relationships/drawing" Target="../drawings/drawing189.x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2" Type="http://schemas.openxmlformats.org/officeDocument/2006/relationships/drawing" Target="../drawings/drawing190.xml"/><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2" Type="http://schemas.openxmlformats.org/officeDocument/2006/relationships/drawing" Target="../drawings/drawing191.xml"/><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2" Type="http://schemas.openxmlformats.org/officeDocument/2006/relationships/drawing" Target="../drawings/drawing192.xml"/><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2" Type="http://schemas.openxmlformats.org/officeDocument/2006/relationships/drawing" Target="../drawings/drawing193.xml"/><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2" Type="http://schemas.openxmlformats.org/officeDocument/2006/relationships/drawing" Target="../drawings/drawing194.xml"/><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2" Type="http://schemas.openxmlformats.org/officeDocument/2006/relationships/drawing" Target="../drawings/drawing195.xml"/><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2" Type="http://schemas.openxmlformats.org/officeDocument/2006/relationships/drawing" Target="../drawings/drawing196.xml"/><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2" Type="http://schemas.openxmlformats.org/officeDocument/2006/relationships/drawing" Target="../drawings/drawing197.xml"/><Relationship Id="rId1" Type="http://schemas.openxmlformats.org/officeDocument/2006/relationships/printerSettings" Target="../printerSettings/printerSettings203.bin"/></Relationships>
</file>

<file path=xl/worksheets/_rels/sheet204.xml.rels><?xml version="1.0" encoding="UTF-8" standalone="yes"?>
<Relationships xmlns="http://schemas.openxmlformats.org/package/2006/relationships"><Relationship Id="rId2" Type="http://schemas.openxmlformats.org/officeDocument/2006/relationships/drawing" Target="../drawings/drawing198.xml"/><Relationship Id="rId1" Type="http://schemas.openxmlformats.org/officeDocument/2006/relationships/printerSettings" Target="../printerSettings/printerSettings204.bin"/></Relationships>
</file>

<file path=xl/worksheets/_rels/sheet205.xml.rels><?xml version="1.0" encoding="UTF-8" standalone="yes"?>
<Relationships xmlns="http://schemas.openxmlformats.org/package/2006/relationships"><Relationship Id="rId2" Type="http://schemas.openxmlformats.org/officeDocument/2006/relationships/drawing" Target="../drawings/drawing199.xml"/><Relationship Id="rId1" Type="http://schemas.openxmlformats.org/officeDocument/2006/relationships/printerSettings" Target="../printerSettings/printerSettings205.bin"/></Relationships>
</file>

<file path=xl/worksheets/_rels/sheet206.xml.rels><?xml version="1.0" encoding="UTF-8" standalone="yes"?>
<Relationships xmlns="http://schemas.openxmlformats.org/package/2006/relationships"><Relationship Id="rId2" Type="http://schemas.openxmlformats.org/officeDocument/2006/relationships/drawing" Target="../drawings/drawing200.xml"/><Relationship Id="rId1" Type="http://schemas.openxmlformats.org/officeDocument/2006/relationships/printerSettings" Target="../printerSettings/printerSettings206.bin"/></Relationships>
</file>

<file path=xl/worksheets/_rels/sheet207.xml.rels><?xml version="1.0" encoding="UTF-8" standalone="yes"?>
<Relationships xmlns="http://schemas.openxmlformats.org/package/2006/relationships"><Relationship Id="rId2" Type="http://schemas.openxmlformats.org/officeDocument/2006/relationships/drawing" Target="../drawings/drawing201.xml"/><Relationship Id="rId1" Type="http://schemas.openxmlformats.org/officeDocument/2006/relationships/printerSettings" Target="../printerSettings/printerSettings207.bin"/></Relationships>
</file>

<file path=xl/worksheets/_rels/sheet208.xml.rels><?xml version="1.0" encoding="UTF-8" standalone="yes"?>
<Relationships xmlns="http://schemas.openxmlformats.org/package/2006/relationships"><Relationship Id="rId2" Type="http://schemas.openxmlformats.org/officeDocument/2006/relationships/drawing" Target="../drawings/drawing202.xml"/><Relationship Id="rId1" Type="http://schemas.openxmlformats.org/officeDocument/2006/relationships/printerSettings" Target="../printerSettings/printerSettings208.bin"/></Relationships>
</file>

<file path=xl/worksheets/_rels/sheet209.xml.rels><?xml version="1.0" encoding="UTF-8" standalone="yes"?>
<Relationships xmlns="http://schemas.openxmlformats.org/package/2006/relationships"><Relationship Id="rId2" Type="http://schemas.openxmlformats.org/officeDocument/2006/relationships/drawing" Target="../drawings/drawing203.xml"/><Relationship Id="rId1" Type="http://schemas.openxmlformats.org/officeDocument/2006/relationships/printerSettings" Target="../printerSettings/printerSettings209.bin"/></Relationships>
</file>

<file path=xl/worksheets/_rels/sheet210.xml.rels><?xml version="1.0" encoding="UTF-8" standalone="yes"?>
<Relationships xmlns="http://schemas.openxmlformats.org/package/2006/relationships"><Relationship Id="rId2" Type="http://schemas.openxmlformats.org/officeDocument/2006/relationships/drawing" Target="../drawings/drawing204.xml"/><Relationship Id="rId1" Type="http://schemas.openxmlformats.org/officeDocument/2006/relationships/printerSettings" Target="../printerSettings/printerSettings210.bin"/></Relationships>
</file>

<file path=xl/worksheets/_rels/sheet211.xml.rels><?xml version="1.0" encoding="UTF-8" standalone="yes"?>
<Relationships xmlns="http://schemas.openxmlformats.org/package/2006/relationships"><Relationship Id="rId2" Type="http://schemas.openxmlformats.org/officeDocument/2006/relationships/drawing" Target="../drawings/drawing205.xml"/><Relationship Id="rId1" Type="http://schemas.openxmlformats.org/officeDocument/2006/relationships/printerSettings" Target="../printerSettings/printerSettings211.bin"/></Relationships>
</file>

<file path=xl/worksheets/_rels/sheet212.xml.rels><?xml version="1.0" encoding="UTF-8" standalone="yes"?>
<Relationships xmlns="http://schemas.openxmlformats.org/package/2006/relationships"><Relationship Id="rId2" Type="http://schemas.openxmlformats.org/officeDocument/2006/relationships/drawing" Target="../drawings/drawing206.xml"/><Relationship Id="rId1" Type="http://schemas.openxmlformats.org/officeDocument/2006/relationships/printerSettings" Target="../printerSettings/printerSettings212.bin"/></Relationships>
</file>

<file path=xl/worksheets/_rels/sheet213.xml.rels><?xml version="1.0" encoding="UTF-8" standalone="yes"?>
<Relationships xmlns="http://schemas.openxmlformats.org/package/2006/relationships"><Relationship Id="rId2" Type="http://schemas.openxmlformats.org/officeDocument/2006/relationships/drawing" Target="../drawings/drawing207.xml"/><Relationship Id="rId1" Type="http://schemas.openxmlformats.org/officeDocument/2006/relationships/printerSettings" Target="../printerSettings/printerSettings213.bin"/></Relationships>
</file>

<file path=xl/worksheets/_rels/sheet214.xml.rels><?xml version="1.0" encoding="UTF-8" standalone="yes"?>
<Relationships xmlns="http://schemas.openxmlformats.org/package/2006/relationships"><Relationship Id="rId2" Type="http://schemas.openxmlformats.org/officeDocument/2006/relationships/drawing" Target="../drawings/drawing208.xml"/><Relationship Id="rId1" Type="http://schemas.openxmlformats.org/officeDocument/2006/relationships/printerSettings" Target="../printerSettings/printerSettings214.bin"/></Relationships>
</file>

<file path=xl/worksheets/_rels/sheet215.xml.rels><?xml version="1.0" encoding="UTF-8" standalone="yes"?>
<Relationships xmlns="http://schemas.openxmlformats.org/package/2006/relationships"><Relationship Id="rId2" Type="http://schemas.openxmlformats.org/officeDocument/2006/relationships/drawing" Target="../drawings/drawing209.xml"/><Relationship Id="rId1" Type="http://schemas.openxmlformats.org/officeDocument/2006/relationships/printerSettings" Target="../printerSettings/printerSettings215.bin"/></Relationships>
</file>

<file path=xl/worksheets/_rels/sheet216.xml.rels><?xml version="1.0" encoding="UTF-8" standalone="yes"?>
<Relationships xmlns="http://schemas.openxmlformats.org/package/2006/relationships"><Relationship Id="rId2" Type="http://schemas.openxmlformats.org/officeDocument/2006/relationships/drawing" Target="../drawings/drawing210.xml"/><Relationship Id="rId1" Type="http://schemas.openxmlformats.org/officeDocument/2006/relationships/printerSettings" Target="../printerSettings/printerSettings216.bin"/></Relationships>
</file>

<file path=xl/worksheets/_rels/sheet217.xml.rels><?xml version="1.0" encoding="UTF-8" standalone="yes"?>
<Relationships xmlns="http://schemas.openxmlformats.org/package/2006/relationships"><Relationship Id="rId2" Type="http://schemas.openxmlformats.org/officeDocument/2006/relationships/drawing" Target="../drawings/drawing211.xml"/><Relationship Id="rId1" Type="http://schemas.openxmlformats.org/officeDocument/2006/relationships/printerSettings" Target="../printerSettings/printerSettings217.bin"/></Relationships>
</file>

<file path=xl/worksheets/_rels/sheet218.xml.rels><?xml version="1.0" encoding="UTF-8" standalone="yes"?>
<Relationships xmlns="http://schemas.openxmlformats.org/package/2006/relationships"><Relationship Id="rId2" Type="http://schemas.openxmlformats.org/officeDocument/2006/relationships/drawing" Target="../drawings/drawing212.xml"/><Relationship Id="rId1" Type="http://schemas.openxmlformats.org/officeDocument/2006/relationships/printerSettings" Target="../printerSettings/printerSettings218.bin"/></Relationships>
</file>

<file path=xl/worksheets/_rels/sheet219.xml.rels><?xml version="1.0" encoding="UTF-8" standalone="yes"?>
<Relationships xmlns="http://schemas.openxmlformats.org/package/2006/relationships"><Relationship Id="rId2" Type="http://schemas.openxmlformats.org/officeDocument/2006/relationships/drawing" Target="../drawings/drawing213.xml"/><Relationship Id="rId1" Type="http://schemas.openxmlformats.org/officeDocument/2006/relationships/printerSettings" Target="../printerSettings/printerSettings219.bin"/></Relationships>
</file>

<file path=xl/worksheets/_rels/sheet220.xml.rels><?xml version="1.0" encoding="UTF-8" standalone="yes"?>
<Relationships xmlns="http://schemas.openxmlformats.org/package/2006/relationships"><Relationship Id="rId2" Type="http://schemas.openxmlformats.org/officeDocument/2006/relationships/drawing" Target="../drawings/drawing214.xml"/><Relationship Id="rId1" Type="http://schemas.openxmlformats.org/officeDocument/2006/relationships/printerSettings" Target="../printerSettings/printerSettings220.bin"/></Relationships>
</file>

<file path=xl/worksheets/_rels/sheet221.xml.rels><?xml version="1.0" encoding="UTF-8" standalone="yes"?>
<Relationships xmlns="http://schemas.openxmlformats.org/package/2006/relationships"><Relationship Id="rId2" Type="http://schemas.openxmlformats.org/officeDocument/2006/relationships/drawing" Target="../drawings/drawing215.xml"/><Relationship Id="rId1" Type="http://schemas.openxmlformats.org/officeDocument/2006/relationships/printerSettings" Target="../printerSettings/printerSettings221.bin"/></Relationships>
</file>

<file path=xl/worksheets/_rels/sheet222.xml.rels><?xml version="1.0" encoding="UTF-8" standalone="yes"?>
<Relationships xmlns="http://schemas.openxmlformats.org/package/2006/relationships"><Relationship Id="rId2" Type="http://schemas.openxmlformats.org/officeDocument/2006/relationships/drawing" Target="../drawings/drawing216.xml"/><Relationship Id="rId1" Type="http://schemas.openxmlformats.org/officeDocument/2006/relationships/printerSettings" Target="../printerSettings/printerSettings222.bin"/></Relationships>
</file>

<file path=xl/worksheets/_rels/sheet223.xml.rels><?xml version="1.0" encoding="UTF-8" standalone="yes"?>
<Relationships xmlns="http://schemas.openxmlformats.org/package/2006/relationships"><Relationship Id="rId2" Type="http://schemas.openxmlformats.org/officeDocument/2006/relationships/drawing" Target="../drawings/drawing217.xml"/><Relationship Id="rId1" Type="http://schemas.openxmlformats.org/officeDocument/2006/relationships/printerSettings" Target="../printerSettings/printerSettings223.bin"/></Relationships>
</file>

<file path=xl/worksheets/_rels/sheet224.xml.rels><?xml version="1.0" encoding="UTF-8" standalone="yes"?>
<Relationships xmlns="http://schemas.openxmlformats.org/package/2006/relationships"><Relationship Id="rId2" Type="http://schemas.openxmlformats.org/officeDocument/2006/relationships/drawing" Target="../drawings/drawing218.xml"/><Relationship Id="rId1" Type="http://schemas.openxmlformats.org/officeDocument/2006/relationships/printerSettings" Target="../printerSettings/printerSettings224.bin"/></Relationships>
</file>

<file path=xl/worksheets/_rels/sheet225.xml.rels><?xml version="1.0" encoding="UTF-8" standalone="yes"?>
<Relationships xmlns="http://schemas.openxmlformats.org/package/2006/relationships"><Relationship Id="rId2" Type="http://schemas.openxmlformats.org/officeDocument/2006/relationships/drawing" Target="../drawings/drawing219.xml"/><Relationship Id="rId1" Type="http://schemas.openxmlformats.org/officeDocument/2006/relationships/printerSettings" Target="../printerSettings/printerSettings225.bin"/></Relationships>
</file>

<file path=xl/worksheets/_rels/sheet226.xml.rels><?xml version="1.0" encoding="UTF-8" standalone="yes"?>
<Relationships xmlns="http://schemas.openxmlformats.org/package/2006/relationships"><Relationship Id="rId2" Type="http://schemas.openxmlformats.org/officeDocument/2006/relationships/drawing" Target="../drawings/drawing220.xml"/><Relationship Id="rId1" Type="http://schemas.openxmlformats.org/officeDocument/2006/relationships/printerSettings" Target="../printerSettings/printerSettings226.bin"/></Relationships>
</file>

<file path=xl/worksheets/_rels/sheet227.xml.rels><?xml version="1.0" encoding="UTF-8" standalone="yes"?>
<Relationships xmlns="http://schemas.openxmlformats.org/package/2006/relationships"><Relationship Id="rId2" Type="http://schemas.openxmlformats.org/officeDocument/2006/relationships/drawing" Target="../drawings/drawing221.xml"/><Relationship Id="rId1" Type="http://schemas.openxmlformats.org/officeDocument/2006/relationships/printerSettings" Target="../printerSettings/printerSettings227.bin"/></Relationships>
</file>

<file path=xl/worksheets/_rels/sheet228.xml.rels><?xml version="1.0" encoding="UTF-8" standalone="yes"?>
<Relationships xmlns="http://schemas.openxmlformats.org/package/2006/relationships"><Relationship Id="rId2" Type="http://schemas.openxmlformats.org/officeDocument/2006/relationships/drawing" Target="../drawings/drawing222.xml"/><Relationship Id="rId1" Type="http://schemas.openxmlformats.org/officeDocument/2006/relationships/printerSettings" Target="../printerSettings/printerSettings228.bin"/></Relationships>
</file>

<file path=xl/worksheets/_rels/sheet229.xml.rels><?xml version="1.0" encoding="UTF-8" standalone="yes"?>
<Relationships xmlns="http://schemas.openxmlformats.org/package/2006/relationships"><Relationship Id="rId2" Type="http://schemas.openxmlformats.org/officeDocument/2006/relationships/drawing" Target="../drawings/drawing223.xml"/><Relationship Id="rId1" Type="http://schemas.openxmlformats.org/officeDocument/2006/relationships/printerSettings" Target="../printerSettings/printerSettings229.bin"/></Relationships>
</file>

<file path=xl/worksheets/_rels/sheet230.xml.rels><?xml version="1.0" encoding="UTF-8" standalone="yes"?>
<Relationships xmlns="http://schemas.openxmlformats.org/package/2006/relationships"><Relationship Id="rId2" Type="http://schemas.openxmlformats.org/officeDocument/2006/relationships/drawing" Target="../drawings/drawing224.xml"/><Relationship Id="rId1" Type="http://schemas.openxmlformats.org/officeDocument/2006/relationships/printerSettings" Target="../printerSettings/printerSettings230.bin"/></Relationships>
</file>

<file path=xl/worksheets/_rels/sheet231.xml.rels><?xml version="1.0" encoding="UTF-8" standalone="yes"?>
<Relationships xmlns="http://schemas.openxmlformats.org/package/2006/relationships"><Relationship Id="rId2" Type="http://schemas.openxmlformats.org/officeDocument/2006/relationships/drawing" Target="../drawings/drawing225.xml"/><Relationship Id="rId1" Type="http://schemas.openxmlformats.org/officeDocument/2006/relationships/printerSettings" Target="../printerSettings/printerSettings231.bin"/></Relationships>
</file>

<file path=xl/worksheets/_rels/sheet232.xml.rels><?xml version="1.0" encoding="UTF-8" standalone="yes"?>
<Relationships xmlns="http://schemas.openxmlformats.org/package/2006/relationships"><Relationship Id="rId2" Type="http://schemas.openxmlformats.org/officeDocument/2006/relationships/drawing" Target="../drawings/drawing226.xml"/><Relationship Id="rId1" Type="http://schemas.openxmlformats.org/officeDocument/2006/relationships/printerSettings" Target="../printerSettings/printerSettings232.bin"/></Relationships>
</file>

<file path=xl/worksheets/_rels/sheet233.xml.rels><?xml version="1.0" encoding="UTF-8" standalone="yes"?>
<Relationships xmlns="http://schemas.openxmlformats.org/package/2006/relationships"><Relationship Id="rId2" Type="http://schemas.openxmlformats.org/officeDocument/2006/relationships/drawing" Target="../drawings/drawing227.xml"/><Relationship Id="rId1" Type="http://schemas.openxmlformats.org/officeDocument/2006/relationships/printerSettings" Target="../printerSettings/printerSettings233.bin"/></Relationships>
</file>

<file path=xl/worksheets/_rels/sheet234.xml.rels><?xml version="1.0" encoding="UTF-8" standalone="yes"?>
<Relationships xmlns="http://schemas.openxmlformats.org/package/2006/relationships"><Relationship Id="rId2" Type="http://schemas.openxmlformats.org/officeDocument/2006/relationships/drawing" Target="../drawings/drawing228.xml"/><Relationship Id="rId1" Type="http://schemas.openxmlformats.org/officeDocument/2006/relationships/printerSettings" Target="../printerSettings/printerSettings234.bin"/></Relationships>
</file>

<file path=xl/worksheets/_rels/sheet235.xml.rels><?xml version="1.0" encoding="UTF-8" standalone="yes"?>
<Relationships xmlns="http://schemas.openxmlformats.org/package/2006/relationships"><Relationship Id="rId1" Type="http://schemas.openxmlformats.org/officeDocument/2006/relationships/printerSettings" Target="../printerSettings/printerSettings235.bin"/></Relationships>
</file>

<file path=xl/worksheets/_rels/sheet236.xml.rels><?xml version="1.0" encoding="UTF-8" standalone="yes"?>
<Relationships xmlns="http://schemas.openxmlformats.org/package/2006/relationships"><Relationship Id="rId1" Type="http://schemas.openxmlformats.org/officeDocument/2006/relationships/printerSettings" Target="../printerSettings/printerSettings236.bin"/></Relationships>
</file>

<file path=xl/worksheets/_rels/sheet237.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29.xml"/><Relationship Id="rId1" Type="http://schemas.openxmlformats.org/officeDocument/2006/relationships/printerSettings" Target="../printerSettings/printerSettings237.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election activeCell="AG22" sqref="AG22"/>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3" width="9" style="2"/>
    <col min="34" max="34" width="10.33203125" style="2" bestFit="1" customWidth="1"/>
    <col min="35" max="16384" width="9" style="2"/>
  </cols>
  <sheetData>
    <row r="1" spans="2:37" ht="10.5" customHeight="1" x14ac:dyDescent="0.15"/>
    <row r="2" spans="2:37" ht="25.05" customHeight="1" x14ac:dyDescent="0.15">
      <c r="B2" s="6" t="s">
        <v>137</v>
      </c>
      <c r="C2" s="6"/>
      <c r="D2" s="6"/>
      <c r="E2" s="6"/>
      <c r="F2" s="6"/>
      <c r="G2" s="6"/>
      <c r="H2" s="6"/>
      <c r="I2" s="6"/>
      <c r="J2" s="6"/>
      <c r="K2" s="6"/>
      <c r="L2" s="6"/>
      <c r="M2" s="6"/>
      <c r="N2" s="6"/>
      <c r="O2" s="6"/>
      <c r="P2" s="6"/>
      <c r="Q2" s="6"/>
      <c r="R2" s="6"/>
      <c r="S2" s="83" t="s">
        <v>101</v>
      </c>
      <c r="T2" s="84"/>
      <c r="U2" s="84"/>
      <c r="V2" s="85"/>
      <c r="W2" s="150"/>
      <c r="X2" s="150"/>
      <c r="Y2" s="150"/>
      <c r="Z2" s="150"/>
      <c r="AA2" s="150"/>
      <c r="AB2" s="150"/>
    </row>
    <row r="3" spans="2:37" ht="20.100000000000001" customHeight="1" x14ac:dyDescent="0.15">
      <c r="B3" s="172" t="s">
        <v>8</v>
      </c>
      <c r="C3" s="172"/>
      <c r="D3" s="173" t="s">
        <v>292</v>
      </c>
      <c r="E3" s="174"/>
      <c r="F3" s="174"/>
      <c r="G3" s="175"/>
      <c r="H3" s="176" t="s">
        <v>100</v>
      </c>
      <c r="I3" s="176"/>
      <c r="J3" s="173" t="s">
        <v>294</v>
      </c>
      <c r="K3" s="174"/>
      <c r="L3" s="174"/>
      <c r="M3" s="174"/>
      <c r="N3" s="174"/>
      <c r="O3" s="19"/>
      <c r="P3" s="151" t="s">
        <v>2</v>
      </c>
      <c r="Q3" s="153"/>
      <c r="R3" s="179" t="s">
        <v>295</v>
      </c>
      <c r="S3" s="174"/>
      <c r="T3" s="174"/>
      <c r="U3" s="174"/>
      <c r="V3" s="175"/>
      <c r="W3" s="83" t="s">
        <v>99</v>
      </c>
      <c r="X3" s="84"/>
      <c r="Y3" s="84"/>
      <c r="Z3" s="181" t="s">
        <v>145</v>
      </c>
      <c r="AA3" s="182"/>
      <c r="AB3" s="183"/>
    </row>
    <row r="4" spans="2:37" ht="20.100000000000001" customHeight="1" x14ac:dyDescent="0.15">
      <c r="B4" s="184" t="s">
        <v>3</v>
      </c>
      <c r="C4" s="184"/>
      <c r="D4" s="177" t="s">
        <v>293</v>
      </c>
      <c r="E4" s="178"/>
      <c r="F4" s="178"/>
      <c r="G4" s="180"/>
      <c r="H4" s="176"/>
      <c r="I4" s="176"/>
      <c r="J4" s="177"/>
      <c r="K4" s="178"/>
      <c r="L4" s="178"/>
      <c r="M4" s="178"/>
      <c r="N4" s="178"/>
      <c r="O4" s="25"/>
      <c r="P4" s="139"/>
      <c r="Q4" s="155"/>
      <c r="R4" s="177"/>
      <c r="S4" s="178"/>
      <c r="T4" s="178"/>
      <c r="U4" s="178"/>
      <c r="V4" s="180"/>
      <c r="W4" s="83" t="s">
        <v>98</v>
      </c>
      <c r="X4" s="84"/>
      <c r="Y4" s="84"/>
      <c r="Z4" s="181" t="s">
        <v>145</v>
      </c>
      <c r="AA4" s="182"/>
      <c r="AB4" s="183"/>
    </row>
    <row r="5" spans="2:37" ht="20.100000000000001" customHeight="1" x14ac:dyDescent="0.15">
      <c r="B5" s="149" t="s">
        <v>4</v>
      </c>
      <c r="C5" s="149"/>
      <c r="D5" s="22" t="s">
        <v>5</v>
      </c>
      <c r="E5" s="150" t="s">
        <v>296</v>
      </c>
      <c r="F5" s="150"/>
      <c r="G5" s="150"/>
      <c r="H5" s="151" t="s">
        <v>97</v>
      </c>
      <c r="I5" s="152"/>
      <c r="J5" s="153"/>
      <c r="K5" s="156" t="s">
        <v>312</v>
      </c>
      <c r="L5" s="157"/>
      <c r="M5" s="157"/>
      <c r="N5" s="157"/>
      <c r="O5" s="158"/>
      <c r="P5" s="162" t="s">
        <v>96</v>
      </c>
      <c r="Q5" s="163"/>
      <c r="R5" s="166">
        <v>44971</v>
      </c>
      <c r="S5" s="167"/>
      <c r="T5" s="168"/>
      <c r="U5" s="139" t="s">
        <v>95</v>
      </c>
      <c r="V5" s="154"/>
      <c r="W5" s="155"/>
      <c r="X5" s="114" t="s">
        <v>94</v>
      </c>
      <c r="Y5" s="115"/>
      <c r="Z5" s="115">
        <v>1175</v>
      </c>
      <c r="AA5" s="115"/>
      <c r="AB5" s="27" t="s">
        <v>93</v>
      </c>
    </row>
    <row r="6" spans="2:37" ht="20.100000000000001" customHeight="1" x14ac:dyDescent="0.15">
      <c r="B6" s="149"/>
      <c r="C6" s="149"/>
      <c r="D6" s="22" t="s">
        <v>6</v>
      </c>
      <c r="E6" s="137" t="s">
        <v>297</v>
      </c>
      <c r="F6" s="137"/>
      <c r="G6" s="137"/>
      <c r="H6" s="139"/>
      <c r="I6" s="154"/>
      <c r="J6" s="155"/>
      <c r="K6" s="159"/>
      <c r="L6" s="160"/>
      <c r="M6" s="160"/>
      <c r="N6" s="160"/>
      <c r="O6" s="161"/>
      <c r="P6" s="164"/>
      <c r="Q6" s="165"/>
      <c r="R6" s="169"/>
      <c r="S6" s="170"/>
      <c r="T6" s="171"/>
      <c r="U6" s="83" t="s">
        <v>7</v>
      </c>
      <c r="V6" s="84"/>
      <c r="W6" s="85"/>
      <c r="X6" s="114" t="s">
        <v>300</v>
      </c>
      <c r="Y6" s="115"/>
      <c r="Z6" s="115"/>
      <c r="AA6" s="115"/>
      <c r="AB6" s="116"/>
    </row>
    <row r="7" spans="2:37" ht="19.05" customHeight="1" x14ac:dyDescent="0.15">
      <c r="B7" s="138" t="s">
        <v>69</v>
      </c>
      <c r="C7" s="107" t="s">
        <v>83</v>
      </c>
      <c r="D7" s="108"/>
      <c r="E7" s="131">
        <v>341932.29</v>
      </c>
      <c r="F7" s="140"/>
      <c r="G7" s="141"/>
      <c r="H7" s="107" t="s">
        <v>92</v>
      </c>
      <c r="I7" s="142"/>
      <c r="J7" s="108"/>
      <c r="K7" s="143">
        <v>36800</v>
      </c>
      <c r="L7" s="144"/>
      <c r="M7" s="148" t="s">
        <v>91</v>
      </c>
      <c r="N7" s="126"/>
      <c r="O7" s="107" t="s">
        <v>74</v>
      </c>
      <c r="P7" s="108"/>
      <c r="Q7" s="145" t="s">
        <v>306</v>
      </c>
      <c r="R7" s="146"/>
      <c r="S7" s="110" t="s">
        <v>90</v>
      </c>
      <c r="T7" s="107" t="s">
        <v>89</v>
      </c>
      <c r="U7" s="142"/>
      <c r="V7" s="142"/>
      <c r="W7" s="108"/>
      <c r="X7" s="21" t="s">
        <v>65</v>
      </c>
      <c r="Y7" s="44" t="s">
        <v>88</v>
      </c>
      <c r="Z7" s="43" t="s">
        <v>64</v>
      </c>
      <c r="AA7" s="184" t="s">
        <v>87</v>
      </c>
      <c r="AB7" s="184"/>
      <c r="AD7" s="5"/>
      <c r="AE7" s="2">
        <f>INT(E7/10000)</f>
        <v>34</v>
      </c>
      <c r="AF7" s="2">
        <f>INT(E7/100)-AE7*100</f>
        <v>19</v>
      </c>
      <c r="AG7" s="63">
        <f>E7-AE7*10000-AF7*100</f>
        <v>32.289999999979045</v>
      </c>
      <c r="AH7" s="64">
        <f>ROUND(AE7+AF7/60+AG7/60/60,5)</f>
        <v>34.32564</v>
      </c>
      <c r="AI7" s="64" t="str">
        <f>TEXT(AH7,"0.00000")</f>
        <v>34.32564</v>
      </c>
    </row>
    <row r="8" spans="2:37" ht="19.05" customHeight="1" x14ac:dyDescent="0.15">
      <c r="B8" s="139"/>
      <c r="C8" s="111" t="s">
        <v>80</v>
      </c>
      <c r="D8" s="112"/>
      <c r="E8" s="131">
        <v>1311639.1599999999</v>
      </c>
      <c r="F8" s="132"/>
      <c r="G8" s="133"/>
      <c r="H8" s="111" t="s">
        <v>86</v>
      </c>
      <c r="I8" s="120"/>
      <c r="J8" s="112"/>
      <c r="K8" s="147">
        <v>36973</v>
      </c>
      <c r="L8" s="87"/>
      <c r="M8" s="148"/>
      <c r="N8" s="126"/>
      <c r="O8" s="111" t="s">
        <v>85</v>
      </c>
      <c r="P8" s="112"/>
      <c r="Q8" s="86">
        <v>0.25</v>
      </c>
      <c r="R8" s="87"/>
      <c r="S8" s="99"/>
      <c r="T8" s="185" t="s">
        <v>84</v>
      </c>
      <c r="U8" s="83" t="s">
        <v>129</v>
      </c>
      <c r="V8" s="84"/>
      <c r="W8" s="85"/>
      <c r="X8" s="70">
        <v>12</v>
      </c>
      <c r="Y8" s="70"/>
      <c r="Z8" s="70"/>
      <c r="AA8" s="93"/>
      <c r="AB8" s="93"/>
      <c r="AD8" s="41"/>
      <c r="AE8" s="2">
        <f>INT(E8/10000)</f>
        <v>131</v>
      </c>
      <c r="AF8" s="2">
        <f>INT(E8/100)-AE8*100</f>
        <v>16</v>
      </c>
      <c r="AG8" s="63">
        <f>E8-AE8*10000-AF8*100</f>
        <v>39.159999999916181</v>
      </c>
      <c r="AH8" s="64">
        <f>ROUND(AE8+AF8/60+AG8/60/60,5)</f>
        <v>131.27753999999999</v>
      </c>
      <c r="AI8" s="64" t="str">
        <f>TEXT(AH8,"0.00000")</f>
        <v>131.27754</v>
      </c>
    </row>
    <row r="9" spans="2:37" ht="19.05" customHeight="1" x14ac:dyDescent="0.15">
      <c r="B9" s="105" t="s">
        <v>61</v>
      </c>
      <c r="C9" s="111" t="s">
        <v>83</v>
      </c>
      <c r="D9" s="112"/>
      <c r="E9" s="131">
        <v>342004.19</v>
      </c>
      <c r="F9" s="132"/>
      <c r="G9" s="133"/>
      <c r="H9" s="134" t="s">
        <v>266</v>
      </c>
      <c r="I9" s="135"/>
      <c r="J9" s="135"/>
      <c r="K9" s="86" t="s">
        <v>302</v>
      </c>
      <c r="L9" s="87"/>
      <c r="M9" s="148"/>
      <c r="N9" s="126"/>
      <c r="O9" s="111" t="s">
        <v>82</v>
      </c>
      <c r="P9" s="112"/>
      <c r="Q9" s="136"/>
      <c r="R9" s="136"/>
      <c r="S9" s="99"/>
      <c r="T9" s="186"/>
      <c r="U9" s="83" t="s">
        <v>81</v>
      </c>
      <c r="V9" s="84"/>
      <c r="W9" s="85"/>
      <c r="X9" s="70">
        <v>24</v>
      </c>
      <c r="Y9" s="70"/>
      <c r="Z9" s="70"/>
      <c r="AA9" s="93"/>
      <c r="AB9" s="93"/>
      <c r="AD9" s="41"/>
    </row>
    <row r="10" spans="2:37" ht="19.05" customHeight="1" x14ac:dyDescent="0.15">
      <c r="B10" s="107"/>
      <c r="C10" s="111" t="s">
        <v>80</v>
      </c>
      <c r="D10" s="112"/>
      <c r="E10" s="131">
        <v>1311614.71</v>
      </c>
      <c r="F10" s="132"/>
      <c r="G10" s="133"/>
      <c r="H10" s="111" t="s">
        <v>79</v>
      </c>
      <c r="I10" s="120"/>
      <c r="J10" s="112"/>
      <c r="K10" s="86" t="s">
        <v>303</v>
      </c>
      <c r="L10" s="87"/>
      <c r="M10" s="123"/>
      <c r="N10" s="124"/>
      <c r="O10" s="111" t="s">
        <v>19</v>
      </c>
      <c r="P10" s="112"/>
      <c r="Q10" s="93"/>
      <c r="R10" s="93"/>
      <c r="S10" s="99"/>
      <c r="T10" s="187"/>
      <c r="U10" s="83" t="s">
        <v>78</v>
      </c>
      <c r="V10" s="84"/>
      <c r="W10" s="85"/>
      <c r="X10" s="70"/>
      <c r="Y10" s="70"/>
      <c r="Z10" s="70"/>
      <c r="AA10" s="93"/>
      <c r="AB10" s="93"/>
      <c r="AD10" s="41"/>
    </row>
    <row r="11" spans="2:37" ht="19.05" customHeight="1" x14ac:dyDescent="0.15">
      <c r="B11" s="111" t="s">
        <v>77</v>
      </c>
      <c r="C11" s="120"/>
      <c r="D11" s="112"/>
      <c r="E11" s="86" t="s">
        <v>298</v>
      </c>
      <c r="F11" s="88"/>
      <c r="G11" s="87"/>
      <c r="H11" s="111" t="s">
        <v>76</v>
      </c>
      <c r="I11" s="120"/>
      <c r="J11" s="112"/>
      <c r="K11" s="86" t="s">
        <v>301</v>
      </c>
      <c r="L11" s="87"/>
      <c r="M11" s="121" t="s">
        <v>75</v>
      </c>
      <c r="N11" s="122"/>
      <c r="O11" s="111" t="s">
        <v>74</v>
      </c>
      <c r="P11" s="112"/>
      <c r="Q11" s="125" t="s">
        <v>307</v>
      </c>
      <c r="R11" s="125"/>
      <c r="S11" s="99"/>
      <c r="T11" s="42" t="s">
        <v>73</v>
      </c>
      <c r="U11" s="83" t="s">
        <v>72</v>
      </c>
      <c r="V11" s="84"/>
      <c r="W11" s="85"/>
      <c r="X11" s="70"/>
      <c r="Y11" s="70"/>
      <c r="Z11" s="70"/>
      <c r="AA11" s="93"/>
      <c r="AB11" s="93"/>
      <c r="AD11" s="41"/>
    </row>
    <row r="12" spans="2:37" ht="19.05" customHeight="1" x14ac:dyDescent="0.15">
      <c r="B12" s="111" t="s">
        <v>71</v>
      </c>
      <c r="C12" s="120"/>
      <c r="D12" s="112"/>
      <c r="E12" s="86">
        <v>225</v>
      </c>
      <c r="F12" s="88"/>
      <c r="G12" s="27" t="s">
        <v>32</v>
      </c>
      <c r="H12" s="122" t="s">
        <v>70</v>
      </c>
      <c r="I12" s="110" t="s">
        <v>69</v>
      </c>
      <c r="J12" s="31" t="s">
        <v>60</v>
      </c>
      <c r="K12" s="86" t="s">
        <v>304</v>
      </c>
      <c r="L12" s="87"/>
      <c r="M12" s="123"/>
      <c r="N12" s="124"/>
      <c r="O12" s="111" t="s">
        <v>19</v>
      </c>
      <c r="P12" s="112"/>
      <c r="Q12" s="127"/>
      <c r="R12" s="127"/>
      <c r="S12" s="99"/>
      <c r="T12" s="185" t="s">
        <v>57</v>
      </c>
      <c r="U12" s="83" t="s">
        <v>56</v>
      </c>
      <c r="V12" s="84"/>
      <c r="W12" s="85"/>
      <c r="X12" s="70">
        <v>24</v>
      </c>
      <c r="Y12" s="70"/>
      <c r="Z12" s="70"/>
      <c r="AA12" s="93"/>
      <c r="AB12" s="93"/>
      <c r="AD12" s="41"/>
    </row>
    <row r="13" spans="2:37" ht="19.05" customHeight="1" x14ac:dyDescent="0.15">
      <c r="B13" s="105" t="s">
        <v>68</v>
      </c>
      <c r="C13" s="117"/>
      <c r="D13" s="106"/>
      <c r="E13" s="86">
        <v>57</v>
      </c>
      <c r="F13" s="88"/>
      <c r="G13" s="27" t="s">
        <v>236</v>
      </c>
      <c r="H13" s="126"/>
      <c r="I13" s="100"/>
      <c r="J13" s="31" t="s">
        <v>54</v>
      </c>
      <c r="K13" s="70">
        <v>1</v>
      </c>
      <c r="L13" s="29" t="s">
        <v>67</v>
      </c>
      <c r="M13" s="128" t="s">
        <v>66</v>
      </c>
      <c r="N13" s="129"/>
      <c r="O13" s="130"/>
      <c r="P13" s="21" t="s">
        <v>65</v>
      </c>
      <c r="Q13" s="24" t="s">
        <v>64</v>
      </c>
      <c r="R13" s="21" t="s">
        <v>19</v>
      </c>
      <c r="S13" s="99"/>
      <c r="T13" s="187"/>
      <c r="U13" s="83" t="s">
        <v>130</v>
      </c>
      <c r="V13" s="84"/>
      <c r="W13" s="85"/>
      <c r="X13" s="70"/>
      <c r="Y13" s="70"/>
      <c r="Z13" s="70"/>
      <c r="AA13" s="93"/>
      <c r="AB13" s="93"/>
      <c r="AD13" s="41"/>
      <c r="AF13" s="11"/>
      <c r="AG13" s="10"/>
      <c r="AH13" s="10"/>
      <c r="AI13" s="10"/>
      <c r="AJ13" s="12"/>
      <c r="AK13" s="8"/>
    </row>
    <row r="14" spans="2:37" ht="19.05" customHeight="1" x14ac:dyDescent="0.15">
      <c r="B14" s="105" t="s">
        <v>63</v>
      </c>
      <c r="C14" s="117"/>
      <c r="D14" s="106"/>
      <c r="E14" s="118">
        <v>2226</v>
      </c>
      <c r="F14" s="119"/>
      <c r="G14" s="20" t="s">
        <v>62</v>
      </c>
      <c r="H14" s="126"/>
      <c r="I14" s="110" t="s">
        <v>61</v>
      </c>
      <c r="J14" s="31" t="s">
        <v>60</v>
      </c>
      <c r="K14" s="86" t="s">
        <v>304</v>
      </c>
      <c r="L14" s="87"/>
      <c r="M14" s="110" t="s">
        <v>59</v>
      </c>
      <c r="N14" s="83" t="s">
        <v>58</v>
      </c>
      <c r="O14" s="85"/>
      <c r="P14" s="71" t="s">
        <v>320</v>
      </c>
      <c r="Q14" s="70">
        <v>98</v>
      </c>
      <c r="R14" s="69"/>
      <c r="S14" s="99"/>
      <c r="T14" s="185" t="s">
        <v>47</v>
      </c>
      <c r="U14" s="83" t="s">
        <v>131</v>
      </c>
      <c r="V14" s="84"/>
      <c r="W14" s="85"/>
      <c r="X14" s="70">
        <v>11</v>
      </c>
      <c r="Y14" s="70"/>
      <c r="Z14" s="70"/>
      <c r="AA14" s="93"/>
      <c r="AB14" s="93"/>
      <c r="AD14" s="41"/>
      <c r="AF14" s="11"/>
      <c r="AG14" s="10"/>
      <c r="AH14" s="10"/>
      <c r="AI14" s="10"/>
      <c r="AJ14" s="12"/>
      <c r="AK14" s="8"/>
    </row>
    <row r="15" spans="2:37" ht="19.05" customHeight="1" x14ac:dyDescent="0.15">
      <c r="B15" s="34"/>
      <c r="C15" s="111" t="s">
        <v>55</v>
      </c>
      <c r="D15" s="112"/>
      <c r="E15" s="86">
        <v>9.75</v>
      </c>
      <c r="F15" s="88"/>
      <c r="G15" s="27" t="s">
        <v>32</v>
      </c>
      <c r="H15" s="124"/>
      <c r="I15" s="100"/>
      <c r="J15" s="33" t="s">
        <v>54</v>
      </c>
      <c r="K15" s="73">
        <v>1</v>
      </c>
      <c r="L15" s="35" t="s">
        <v>53</v>
      </c>
      <c r="M15" s="99"/>
      <c r="N15" s="83" t="s">
        <v>52</v>
      </c>
      <c r="O15" s="85"/>
      <c r="P15" s="71" t="s">
        <v>308</v>
      </c>
      <c r="Q15" s="70"/>
      <c r="R15" s="69"/>
      <c r="S15" s="99"/>
      <c r="T15" s="186"/>
      <c r="U15" s="151" t="s">
        <v>45</v>
      </c>
      <c r="V15" s="152"/>
      <c r="W15" s="153"/>
      <c r="X15" s="70"/>
      <c r="Y15" s="70"/>
      <c r="Z15" s="70"/>
      <c r="AA15" s="93"/>
      <c r="AB15" s="93"/>
      <c r="AD15" s="41"/>
      <c r="AF15" s="11"/>
      <c r="AG15" s="10"/>
      <c r="AH15" s="10"/>
      <c r="AI15" s="10"/>
      <c r="AJ15" s="12"/>
      <c r="AK15" s="8"/>
    </row>
    <row r="16" spans="2:37" ht="19.05" customHeight="1" x14ac:dyDescent="0.15">
      <c r="B16" s="99" t="s">
        <v>51</v>
      </c>
      <c r="C16" s="105" t="s">
        <v>50</v>
      </c>
      <c r="D16" s="106"/>
      <c r="E16" s="86">
        <v>3.5</v>
      </c>
      <c r="F16" s="88"/>
      <c r="G16" s="23" t="s">
        <v>32</v>
      </c>
      <c r="H16" s="110" t="s">
        <v>49</v>
      </c>
      <c r="I16" s="111" t="s">
        <v>35</v>
      </c>
      <c r="J16" s="112"/>
      <c r="K16" s="70" t="s">
        <v>305</v>
      </c>
      <c r="L16" s="29" t="s">
        <v>27</v>
      </c>
      <c r="M16" s="99"/>
      <c r="N16" s="83" t="s">
        <v>48</v>
      </c>
      <c r="O16" s="85"/>
      <c r="P16" s="71" t="s">
        <v>319</v>
      </c>
      <c r="Q16" s="70">
        <v>82</v>
      </c>
      <c r="R16" s="69"/>
      <c r="S16" s="99"/>
      <c r="T16" s="186"/>
      <c r="U16" s="139"/>
      <c r="V16" s="154"/>
      <c r="W16" s="155"/>
      <c r="X16" s="70"/>
      <c r="Y16" s="70"/>
      <c r="Z16" s="70"/>
      <c r="AA16" s="93"/>
      <c r="AB16" s="93"/>
      <c r="AD16" s="41"/>
      <c r="AF16" s="11"/>
      <c r="AG16" s="10"/>
      <c r="AH16" s="10"/>
      <c r="AI16" s="10"/>
      <c r="AJ16" s="12"/>
      <c r="AK16" s="8"/>
    </row>
    <row r="17" spans="2:37" ht="19.05" customHeight="1" x14ac:dyDescent="0.15">
      <c r="B17" s="99"/>
      <c r="C17" s="107"/>
      <c r="D17" s="108"/>
      <c r="E17" s="86">
        <v>3.5</v>
      </c>
      <c r="F17" s="88"/>
      <c r="G17" s="23" t="s">
        <v>32</v>
      </c>
      <c r="H17" s="99"/>
      <c r="I17" s="105" t="s">
        <v>31</v>
      </c>
      <c r="J17" s="106"/>
      <c r="K17" s="70" t="s">
        <v>305</v>
      </c>
      <c r="L17" s="29" t="s">
        <v>27</v>
      </c>
      <c r="M17" s="99"/>
      <c r="N17" s="83" t="s">
        <v>46</v>
      </c>
      <c r="O17" s="85"/>
      <c r="P17" s="71"/>
      <c r="Q17" s="70"/>
      <c r="R17" s="69"/>
      <c r="S17" s="99"/>
      <c r="T17" s="186"/>
      <c r="U17" s="83" t="s">
        <v>41</v>
      </c>
      <c r="V17" s="84"/>
      <c r="W17" s="85"/>
      <c r="X17" s="70"/>
      <c r="Y17" s="70"/>
      <c r="Z17" s="71"/>
      <c r="AA17" s="86"/>
      <c r="AB17" s="87"/>
      <c r="AD17" s="41"/>
      <c r="AF17" s="11"/>
      <c r="AG17" s="10"/>
      <c r="AH17" s="10"/>
      <c r="AI17" s="10"/>
      <c r="AJ17" s="9"/>
      <c r="AK17" s="8"/>
    </row>
    <row r="18" spans="2:37" ht="19.05" customHeight="1" x14ac:dyDescent="0.15">
      <c r="B18" s="32"/>
      <c r="C18" s="111" t="s">
        <v>44</v>
      </c>
      <c r="D18" s="112"/>
      <c r="E18" s="86">
        <v>2.75</v>
      </c>
      <c r="F18" s="88"/>
      <c r="G18" s="23" t="s">
        <v>32</v>
      </c>
      <c r="H18" s="99"/>
      <c r="I18" s="107"/>
      <c r="J18" s="108"/>
      <c r="K18" s="70"/>
      <c r="L18" s="29" t="s">
        <v>43</v>
      </c>
      <c r="M18" s="99"/>
      <c r="N18" s="83" t="s">
        <v>42</v>
      </c>
      <c r="O18" s="85"/>
      <c r="P18" s="71"/>
      <c r="Q18" s="70"/>
      <c r="R18" s="69"/>
      <c r="S18" s="99"/>
      <c r="T18" s="186"/>
      <c r="U18" s="139" t="s">
        <v>38</v>
      </c>
      <c r="V18" s="154"/>
      <c r="W18" s="155"/>
      <c r="X18" s="74"/>
      <c r="Y18" s="74"/>
      <c r="Z18" s="72"/>
      <c r="AA18" s="93"/>
      <c r="AB18" s="93"/>
      <c r="AD18" s="41"/>
      <c r="AF18" s="11"/>
      <c r="AG18" s="10"/>
      <c r="AH18" s="10"/>
      <c r="AI18" s="10"/>
      <c r="AJ18" s="9"/>
      <c r="AK18" s="8"/>
    </row>
    <row r="19" spans="2:37" ht="19.05" customHeight="1" x14ac:dyDescent="0.15">
      <c r="B19" s="99" t="s">
        <v>40</v>
      </c>
      <c r="C19" s="107" t="s">
        <v>39</v>
      </c>
      <c r="D19" s="108"/>
      <c r="E19" s="86">
        <v>4.5</v>
      </c>
      <c r="F19" s="88"/>
      <c r="G19" s="26" t="s">
        <v>32</v>
      </c>
      <c r="H19" s="100"/>
      <c r="I19" s="111" t="s">
        <v>28</v>
      </c>
      <c r="J19" s="112"/>
      <c r="K19" s="70">
        <v>50</v>
      </c>
      <c r="L19" s="29" t="s">
        <v>27</v>
      </c>
      <c r="M19" s="99"/>
      <c r="N19" s="83"/>
      <c r="O19" s="85"/>
      <c r="P19" s="71"/>
      <c r="Q19" s="70"/>
      <c r="R19" s="69"/>
      <c r="S19" s="99"/>
      <c r="T19" s="185" t="s">
        <v>34</v>
      </c>
      <c r="U19" s="83" t="s">
        <v>132</v>
      </c>
      <c r="V19" s="84"/>
      <c r="W19" s="85"/>
      <c r="X19" s="74"/>
      <c r="Y19" s="74"/>
      <c r="Z19" s="70"/>
      <c r="AA19" s="93"/>
      <c r="AB19" s="93"/>
      <c r="AD19" s="41"/>
    </row>
    <row r="20" spans="2:37" ht="19.05" customHeight="1" x14ac:dyDescent="0.15">
      <c r="B20" s="99"/>
      <c r="C20" s="111" t="s">
        <v>37</v>
      </c>
      <c r="D20" s="112"/>
      <c r="E20" s="86">
        <v>6.4</v>
      </c>
      <c r="F20" s="88"/>
      <c r="G20" s="27" t="s">
        <v>32</v>
      </c>
      <c r="H20" s="110" t="s">
        <v>36</v>
      </c>
      <c r="I20" s="111" t="s">
        <v>35</v>
      </c>
      <c r="J20" s="112"/>
      <c r="K20" s="74">
        <v>510</v>
      </c>
      <c r="L20" s="36" t="s">
        <v>27</v>
      </c>
      <c r="M20" s="99"/>
      <c r="N20" s="83"/>
      <c r="O20" s="85"/>
      <c r="P20" s="71"/>
      <c r="Q20" s="69"/>
      <c r="R20" s="69"/>
      <c r="S20" s="99"/>
      <c r="T20" s="186"/>
      <c r="U20" s="83" t="s">
        <v>30</v>
      </c>
      <c r="V20" s="84"/>
      <c r="W20" s="85"/>
      <c r="X20" s="74"/>
      <c r="Y20" s="74"/>
      <c r="Z20" s="70"/>
      <c r="AA20" s="93"/>
      <c r="AB20" s="93"/>
      <c r="AD20" s="41"/>
    </row>
    <row r="21" spans="2:37" ht="19.05" customHeight="1" x14ac:dyDescent="0.15">
      <c r="B21" s="100"/>
      <c r="C21" s="111" t="s">
        <v>33</v>
      </c>
      <c r="D21" s="112"/>
      <c r="E21" s="86">
        <v>4.7</v>
      </c>
      <c r="F21" s="88"/>
      <c r="G21" s="27" t="s">
        <v>32</v>
      </c>
      <c r="H21" s="99"/>
      <c r="I21" s="111" t="s">
        <v>31</v>
      </c>
      <c r="J21" s="112"/>
      <c r="K21" s="70">
        <v>1020</v>
      </c>
      <c r="L21" s="28" t="s">
        <v>27</v>
      </c>
      <c r="M21" s="99"/>
      <c r="N21" s="83"/>
      <c r="O21" s="85"/>
      <c r="P21" s="71"/>
      <c r="Q21" s="69"/>
      <c r="R21" s="69"/>
      <c r="S21" s="99"/>
      <c r="T21" s="186"/>
      <c r="U21" s="83" t="s">
        <v>26</v>
      </c>
      <c r="V21" s="84"/>
      <c r="W21" s="85"/>
      <c r="X21" s="74"/>
      <c r="Y21" s="74"/>
      <c r="Z21" s="70"/>
      <c r="AA21" s="93"/>
      <c r="AB21" s="93"/>
      <c r="AD21" s="41"/>
    </row>
    <row r="22" spans="2:37" ht="19.05" customHeight="1" x14ac:dyDescent="0.15">
      <c r="B22" s="33"/>
      <c r="C22" s="37" t="s">
        <v>29</v>
      </c>
      <c r="D22" s="38"/>
      <c r="E22" s="113" t="s">
        <v>299</v>
      </c>
      <c r="F22" s="113"/>
      <c r="G22" s="113"/>
      <c r="H22" s="100"/>
      <c r="I22" s="111" t="s">
        <v>28</v>
      </c>
      <c r="J22" s="112"/>
      <c r="K22" s="73">
        <v>1485</v>
      </c>
      <c r="L22" s="35" t="s">
        <v>27</v>
      </c>
      <c r="M22" s="114"/>
      <c r="N22" s="115"/>
      <c r="O22" s="115"/>
      <c r="P22" s="116"/>
      <c r="Q22" s="114"/>
      <c r="R22" s="116"/>
      <c r="S22" s="99"/>
      <c r="T22" s="186"/>
      <c r="U22" s="83" t="s">
        <v>133</v>
      </c>
      <c r="V22" s="84"/>
      <c r="W22" s="85"/>
      <c r="X22" s="74"/>
      <c r="Y22" s="74"/>
      <c r="Z22" s="70"/>
      <c r="AA22" s="93"/>
      <c r="AB22" s="93"/>
      <c r="AD22" s="41"/>
    </row>
    <row r="23" spans="2:37" ht="19.05" customHeight="1" x14ac:dyDescent="0.15">
      <c r="B23" s="99" t="s">
        <v>25</v>
      </c>
      <c r="C23" s="37" t="s">
        <v>24</v>
      </c>
      <c r="D23" s="38"/>
      <c r="E23" s="109">
        <v>469.8</v>
      </c>
      <c r="F23" s="109"/>
      <c r="G23" s="109"/>
      <c r="H23" s="110" t="s">
        <v>23</v>
      </c>
      <c r="I23" s="111" t="s">
        <v>22</v>
      </c>
      <c r="J23" s="112"/>
      <c r="K23" s="111" t="s">
        <v>21</v>
      </c>
      <c r="L23" s="112"/>
      <c r="M23" s="83" t="s">
        <v>20</v>
      </c>
      <c r="N23" s="84"/>
      <c r="O23" s="84"/>
      <c r="P23" s="85"/>
      <c r="Q23" s="83" t="s">
        <v>19</v>
      </c>
      <c r="R23" s="85"/>
      <c r="S23" s="188" t="s">
        <v>135</v>
      </c>
      <c r="T23" s="189"/>
      <c r="U23" s="83" t="s">
        <v>134</v>
      </c>
      <c r="V23" s="84"/>
      <c r="W23" s="85"/>
      <c r="X23" s="74"/>
      <c r="Y23" s="74"/>
      <c r="Z23" s="70"/>
      <c r="AA23" s="93"/>
      <c r="AB23" s="93"/>
      <c r="AD23" s="41"/>
    </row>
    <row r="24" spans="2:37" ht="19.05" customHeight="1" x14ac:dyDescent="0.15">
      <c r="B24" s="99"/>
      <c r="C24" s="110" t="s">
        <v>18</v>
      </c>
      <c r="D24" s="83" t="s">
        <v>17</v>
      </c>
      <c r="E24" s="84"/>
      <c r="F24" s="103">
        <v>705.2</v>
      </c>
      <c r="G24" s="104"/>
      <c r="H24" s="99"/>
      <c r="I24" s="86"/>
      <c r="J24" s="87"/>
      <c r="K24" s="86"/>
      <c r="L24" s="87"/>
      <c r="M24" s="86"/>
      <c r="N24" s="88"/>
      <c r="O24" s="88"/>
      <c r="P24" s="87"/>
      <c r="Q24" s="86"/>
      <c r="R24" s="87"/>
      <c r="S24" s="89"/>
      <c r="T24" s="90"/>
      <c r="U24" s="83"/>
      <c r="V24" s="84"/>
      <c r="W24" s="85"/>
      <c r="X24" s="70"/>
      <c r="Y24" s="70"/>
      <c r="Z24" s="70"/>
      <c r="AA24" s="93"/>
      <c r="AB24" s="93"/>
      <c r="AD24" s="41"/>
    </row>
    <row r="25" spans="2:37" ht="19.05" customHeight="1" x14ac:dyDescent="0.15">
      <c r="B25" s="99"/>
      <c r="C25" s="99"/>
      <c r="D25" s="101" t="s">
        <v>16</v>
      </c>
      <c r="E25" s="102"/>
      <c r="F25" s="103" t="s">
        <v>301</v>
      </c>
      <c r="G25" s="104"/>
      <c r="H25" s="99"/>
      <c r="I25" s="86"/>
      <c r="J25" s="87"/>
      <c r="K25" s="86"/>
      <c r="L25" s="87"/>
      <c r="M25" s="86"/>
      <c r="N25" s="88"/>
      <c r="O25" s="88"/>
      <c r="P25" s="87"/>
      <c r="Q25" s="86"/>
      <c r="R25" s="87"/>
      <c r="S25" s="89"/>
      <c r="T25" s="90"/>
      <c r="U25" s="83"/>
      <c r="V25" s="84"/>
      <c r="W25" s="85"/>
      <c r="X25" s="70"/>
      <c r="Y25" s="70"/>
      <c r="Z25" s="70"/>
      <c r="AA25" s="93"/>
      <c r="AB25" s="93"/>
      <c r="AD25" s="41"/>
    </row>
    <row r="26" spans="2:37" ht="19.05" customHeight="1" x14ac:dyDescent="0.15">
      <c r="B26" s="99"/>
      <c r="C26" s="99"/>
      <c r="D26" s="83" t="s">
        <v>15</v>
      </c>
      <c r="E26" s="84"/>
      <c r="F26" s="103">
        <v>1000</v>
      </c>
      <c r="G26" s="104"/>
      <c r="H26" s="99"/>
      <c r="I26" s="86"/>
      <c r="J26" s="87"/>
      <c r="K26" s="86"/>
      <c r="L26" s="87"/>
      <c r="M26" s="86"/>
      <c r="N26" s="88"/>
      <c r="O26" s="88"/>
      <c r="P26" s="87"/>
      <c r="Q26" s="86"/>
      <c r="R26" s="87"/>
      <c r="S26" s="91"/>
      <c r="T26" s="92"/>
      <c r="U26" s="83"/>
      <c r="V26" s="84"/>
      <c r="W26" s="85"/>
      <c r="X26" s="70"/>
      <c r="Y26" s="70"/>
      <c r="Z26" s="70"/>
      <c r="AA26" s="93"/>
      <c r="AB26" s="93"/>
      <c r="AD26" s="41"/>
    </row>
    <row r="27" spans="2:37" ht="19.05" customHeight="1" x14ac:dyDescent="0.15">
      <c r="B27" s="39"/>
      <c r="C27" s="100"/>
      <c r="D27" s="101" t="s">
        <v>14</v>
      </c>
      <c r="E27" s="102"/>
      <c r="F27" s="103" t="s">
        <v>301</v>
      </c>
      <c r="G27" s="104"/>
      <c r="H27" s="100"/>
      <c r="I27" s="86"/>
      <c r="J27" s="87"/>
      <c r="K27" s="86"/>
      <c r="L27" s="87"/>
      <c r="M27" s="86"/>
      <c r="N27" s="88"/>
      <c r="O27" s="88"/>
      <c r="P27" s="87"/>
      <c r="Q27" s="86"/>
      <c r="R27" s="87"/>
      <c r="S27" s="89" t="s">
        <v>13</v>
      </c>
      <c r="T27" s="90"/>
      <c r="U27" s="83" t="s">
        <v>12</v>
      </c>
      <c r="V27" s="84"/>
      <c r="W27" s="85"/>
      <c r="X27" s="70">
        <v>2</v>
      </c>
      <c r="Y27" s="70"/>
      <c r="Z27" s="70"/>
      <c r="AA27" s="93"/>
      <c r="AB27" s="93"/>
      <c r="AD27" s="41"/>
    </row>
    <row r="28" spans="2:37" ht="19.05" customHeight="1" x14ac:dyDescent="0.15">
      <c r="B28" s="37" t="s">
        <v>11</v>
      </c>
      <c r="C28" s="40"/>
      <c r="D28" s="38"/>
      <c r="E28" s="94" t="s">
        <v>262</v>
      </c>
      <c r="F28" s="95"/>
      <c r="G28" s="95"/>
      <c r="H28" s="95"/>
      <c r="I28" s="95"/>
      <c r="J28" s="95"/>
      <c r="K28" s="96"/>
      <c r="L28" s="97"/>
      <c r="M28" s="97"/>
      <c r="N28" s="97"/>
      <c r="O28" s="97"/>
      <c r="P28" s="97"/>
      <c r="Q28" s="97"/>
      <c r="R28" s="98"/>
      <c r="S28" s="91"/>
      <c r="T28" s="92"/>
      <c r="U28" s="83" t="s">
        <v>10</v>
      </c>
      <c r="V28" s="84"/>
      <c r="W28" s="85"/>
      <c r="X28" s="70"/>
      <c r="Y28" s="70"/>
      <c r="Z28" s="70"/>
      <c r="AA28" s="93"/>
      <c r="AB28" s="93"/>
      <c r="AD28" s="41"/>
    </row>
    <row r="29" spans="2:37" ht="15" customHeight="1" x14ac:dyDescent="0.15">
      <c r="B29" s="3"/>
      <c r="C29" s="3" t="s">
        <v>285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2">
      <c r="J31" s="3"/>
      <c r="W31" s="7"/>
      <c r="X31" s="7"/>
      <c r="Y31" s="7"/>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J3:N4"/>
    <mergeCell ref="P3:Q4"/>
    <mergeCell ref="R3:V4"/>
    <mergeCell ref="Z3:AB3"/>
    <mergeCell ref="B4:C4"/>
    <mergeCell ref="D4:G4"/>
    <mergeCell ref="Z4:AB4"/>
    <mergeCell ref="W4:Y4"/>
    <mergeCell ref="W3:Y3"/>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9"/>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145"/>
  <sheetViews>
    <sheetView showGridLines="0" showZeros="0" view="pageBreakPreview" zoomScale="90" zoomScaleNormal="100" zoomScaleSheetLayoutView="90" workbookViewId="0">
      <selection sqref="A1:T2"/>
    </sheetView>
  </sheetViews>
  <sheetFormatPr defaultColWidth="9" defaultRowHeight="12" x14ac:dyDescent="0.2"/>
  <cols>
    <col min="1" max="1" width="1.6640625" style="4" customWidth="1"/>
    <col min="2" max="2" width="5.6640625" style="4" bestFit="1" customWidth="1"/>
    <col min="3" max="3" width="7" style="4" bestFit="1"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05" customHeight="1" x14ac:dyDescent="0.2">
      <c r="B3" s="193" t="s">
        <v>138</v>
      </c>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row>
    <row r="4" spans="2:40" ht="20.100000000000001" customHeight="1" x14ac:dyDescent="0.2">
      <c r="B4" s="194" t="s">
        <v>126</v>
      </c>
      <c r="C4" s="194"/>
      <c r="D4" s="194"/>
      <c r="E4" s="195" t="s">
        <v>314</v>
      </c>
      <c r="F4" s="196"/>
      <c r="G4" s="196"/>
      <c r="H4" s="196"/>
      <c r="I4" s="197"/>
      <c r="J4" s="198" t="s">
        <v>125</v>
      </c>
      <c r="K4" s="198"/>
      <c r="L4" s="198"/>
      <c r="M4" s="199" t="s">
        <v>316</v>
      </c>
      <c r="N4" s="200"/>
      <c r="O4" s="200"/>
      <c r="P4" s="200"/>
      <c r="Q4" s="200"/>
      <c r="R4" s="201"/>
      <c r="S4" s="207" t="s">
        <v>97</v>
      </c>
      <c r="T4" s="207"/>
      <c r="U4" s="207"/>
      <c r="V4" s="207"/>
      <c r="W4" s="207"/>
      <c r="X4" s="207"/>
      <c r="Y4" s="268" t="s">
        <v>318</v>
      </c>
      <c r="Z4" s="269"/>
      <c r="AA4" s="269"/>
      <c r="AB4" s="269"/>
      <c r="AC4" s="269"/>
      <c r="AD4" s="270"/>
      <c r="AE4" s="247" t="s">
        <v>96</v>
      </c>
      <c r="AF4" s="247"/>
      <c r="AG4" s="247"/>
      <c r="AH4" s="247"/>
      <c r="AI4" s="267">
        <v>44971</v>
      </c>
      <c r="AJ4" s="267"/>
      <c r="AK4" s="267"/>
      <c r="AL4" s="267"/>
      <c r="AM4" s="267"/>
      <c r="AN4" s="267"/>
    </row>
    <row r="5" spans="2:40" ht="20.100000000000001" customHeight="1" x14ac:dyDescent="0.2">
      <c r="B5" s="202" t="s">
        <v>0</v>
      </c>
      <c r="C5" s="202"/>
      <c r="D5" s="202"/>
      <c r="E5" s="203" t="s">
        <v>315</v>
      </c>
      <c r="F5" s="204"/>
      <c r="G5" s="204"/>
      <c r="H5" s="204"/>
      <c r="I5" s="205"/>
      <c r="J5" s="206" t="s">
        <v>1</v>
      </c>
      <c r="K5" s="206"/>
      <c r="L5" s="206"/>
      <c r="M5" s="199" t="s">
        <v>317</v>
      </c>
      <c r="N5" s="200"/>
      <c r="O5" s="200"/>
      <c r="P5" s="200"/>
      <c r="Q5" s="200"/>
      <c r="R5" s="201"/>
      <c r="S5" s="207"/>
      <c r="T5" s="207"/>
      <c r="U5" s="207"/>
      <c r="V5" s="207"/>
      <c r="W5" s="207"/>
      <c r="X5" s="207"/>
      <c r="Y5" s="271"/>
      <c r="Z5" s="272"/>
      <c r="AA5" s="272"/>
      <c r="AB5" s="272"/>
      <c r="AC5" s="272"/>
      <c r="AD5" s="273"/>
      <c r="AE5" s="247"/>
      <c r="AF5" s="247"/>
      <c r="AG5" s="247"/>
      <c r="AH5" s="247"/>
      <c r="AI5" s="267"/>
      <c r="AJ5" s="267"/>
      <c r="AK5" s="267"/>
      <c r="AL5" s="267"/>
      <c r="AM5" s="267"/>
      <c r="AN5" s="267"/>
    </row>
    <row r="6" spans="2:40" ht="13.5" customHeight="1" x14ac:dyDescent="0.2">
      <c r="B6" s="208" t="s">
        <v>124</v>
      </c>
      <c r="C6" s="208" t="s">
        <v>123</v>
      </c>
      <c r="D6" s="225" t="s">
        <v>122</v>
      </c>
      <c r="E6" s="226"/>
      <c r="F6" s="229" t="s">
        <v>121</v>
      </c>
      <c r="G6" s="230"/>
      <c r="H6" s="230"/>
      <c r="I6" s="230"/>
      <c r="J6" s="231"/>
      <c r="K6" s="235" t="s">
        <v>120</v>
      </c>
      <c r="L6" s="236"/>
      <c r="M6" s="236"/>
      <c r="N6" s="237"/>
      <c r="O6" s="257" t="s">
        <v>119</v>
      </c>
      <c r="P6" s="258"/>
      <c r="Q6" s="258"/>
      <c r="R6" s="258"/>
      <c r="S6" s="254"/>
      <c r="T6" s="254"/>
      <c r="U6" s="254"/>
      <c r="V6" s="254"/>
      <c r="W6" s="254"/>
      <c r="X6" s="254"/>
      <c r="Y6" s="254"/>
      <c r="Z6" s="254"/>
      <c r="AA6" s="254"/>
      <c r="AB6" s="254"/>
      <c r="AC6" s="254"/>
      <c r="AD6" s="255"/>
      <c r="AE6" s="241" t="s">
        <v>118</v>
      </c>
      <c r="AF6" s="242"/>
      <c r="AG6" s="242"/>
      <c r="AH6" s="242"/>
      <c r="AI6" s="242"/>
      <c r="AJ6" s="243"/>
      <c r="AK6" s="254" t="s">
        <v>117</v>
      </c>
      <c r="AL6" s="254"/>
      <c r="AM6" s="254"/>
      <c r="AN6" s="255"/>
    </row>
    <row r="7" spans="2:40" ht="13.5" customHeight="1" x14ac:dyDescent="0.2">
      <c r="B7" s="208"/>
      <c r="C7" s="209"/>
      <c r="D7" s="227"/>
      <c r="E7" s="228"/>
      <c r="F7" s="232"/>
      <c r="G7" s="233"/>
      <c r="H7" s="233"/>
      <c r="I7" s="233"/>
      <c r="J7" s="234"/>
      <c r="K7" s="238"/>
      <c r="L7" s="239"/>
      <c r="M7" s="239"/>
      <c r="N7" s="240"/>
      <c r="O7" s="247" t="str">
        <f>'様式A-1'!T8</f>
        <v>通報設備</v>
      </c>
      <c r="P7" s="247"/>
      <c r="Q7" s="247"/>
      <c r="R7" s="62" t="str">
        <f>'様式A-1'!T11</f>
        <v>警報設備</v>
      </c>
      <c r="S7" s="247" t="str">
        <f>'様式A-1'!T12</f>
        <v>消火設備</v>
      </c>
      <c r="T7" s="247"/>
      <c r="U7" s="247" t="str">
        <f>'様式A-1'!T14</f>
        <v>避難誘導設備</v>
      </c>
      <c r="V7" s="247"/>
      <c r="W7" s="247"/>
      <c r="X7" s="247"/>
      <c r="Y7" s="264" t="str">
        <f>'様式A-1'!T19</f>
        <v>その他の設備</v>
      </c>
      <c r="Z7" s="265"/>
      <c r="AA7" s="265"/>
      <c r="AB7" s="266"/>
      <c r="AC7" s="211" t="s">
        <v>105</v>
      </c>
      <c r="AD7" s="259"/>
      <c r="AE7" s="244"/>
      <c r="AF7" s="245"/>
      <c r="AG7" s="245"/>
      <c r="AH7" s="245"/>
      <c r="AI7" s="245"/>
      <c r="AJ7" s="246"/>
      <c r="AK7" s="254"/>
      <c r="AL7" s="254"/>
      <c r="AM7" s="254"/>
      <c r="AN7" s="255"/>
    </row>
    <row r="8" spans="2:40" ht="13.5" customHeight="1" x14ac:dyDescent="0.2">
      <c r="B8" s="206"/>
      <c r="C8" s="210"/>
      <c r="D8" s="15" t="s">
        <v>116</v>
      </c>
      <c r="E8" s="14" t="s">
        <v>115</v>
      </c>
      <c r="F8" s="206" t="s">
        <v>114</v>
      </c>
      <c r="G8" s="206"/>
      <c r="H8" s="206"/>
      <c r="I8" s="250" t="s">
        <v>113</v>
      </c>
      <c r="J8" s="250" t="s">
        <v>112</v>
      </c>
      <c r="K8" s="250" t="s">
        <v>111</v>
      </c>
      <c r="L8" s="252" t="s">
        <v>110</v>
      </c>
      <c r="M8" s="211" t="s">
        <v>105</v>
      </c>
      <c r="N8" s="212"/>
      <c r="O8" s="223" t="str">
        <f>'様式A-1'!U8</f>
        <v>通話型通報設備</v>
      </c>
      <c r="P8" s="223" t="str">
        <f>'様式A-1'!U9</f>
        <v>操作型通報設備</v>
      </c>
      <c r="Q8" s="223" t="str">
        <f>'様式A-1'!U10</f>
        <v>自動通報設備</v>
      </c>
      <c r="R8" s="223" t="str">
        <f>'様式A-1'!U11</f>
        <v>非常警報設備</v>
      </c>
      <c r="S8" s="221" t="str">
        <f>'様式A-1'!U12</f>
        <v>消 火 器</v>
      </c>
      <c r="T8" s="221" t="str">
        <f>'様式A-1'!U13</f>
        <v>消火栓設備</v>
      </c>
      <c r="U8" s="221" t="str">
        <f>'様式A-1'!U14</f>
        <v>誘導表示設備</v>
      </c>
      <c r="V8" s="223" t="str">
        <f>'様式A-1'!U15</f>
        <v>避難情報提供設備</v>
      </c>
      <c r="W8" s="221" t="str">
        <f>'様式A-1'!U17</f>
        <v>避難通路</v>
      </c>
      <c r="X8" s="221" t="str">
        <f>'様式A-1'!U18</f>
        <v>排煙設備</v>
      </c>
      <c r="Y8" s="223" t="str">
        <f>'様式A-1'!U19</f>
        <v>給水栓設備</v>
      </c>
      <c r="Z8" s="223" t="str">
        <f>'様式A-1'!U20</f>
        <v>無線通信補助設備</v>
      </c>
      <c r="AA8" s="223" t="str">
        <f>'様式A-1'!U21</f>
        <v>水噴霧設備</v>
      </c>
      <c r="AB8" s="221" t="str">
        <f>'様式A-1'!U22</f>
        <v>監視設備</v>
      </c>
      <c r="AC8" s="260"/>
      <c r="AD8" s="261"/>
      <c r="AE8" s="215" t="s">
        <v>109</v>
      </c>
      <c r="AF8" s="217" t="s">
        <v>108</v>
      </c>
      <c r="AG8" s="217" t="s">
        <v>107</v>
      </c>
      <c r="AH8" s="219" t="s">
        <v>106</v>
      </c>
      <c r="AI8" s="211" t="s">
        <v>105</v>
      </c>
      <c r="AJ8" s="259"/>
      <c r="AK8" s="254"/>
      <c r="AL8" s="254"/>
      <c r="AM8" s="254"/>
      <c r="AN8" s="255"/>
    </row>
    <row r="9" spans="2:40" x14ac:dyDescent="0.2">
      <c r="B9" s="206"/>
      <c r="C9" s="30" t="s">
        <v>104</v>
      </c>
      <c r="D9" s="13" t="s">
        <v>103</v>
      </c>
      <c r="E9" s="13" t="s">
        <v>102</v>
      </c>
      <c r="F9" s="206"/>
      <c r="G9" s="206"/>
      <c r="H9" s="206"/>
      <c r="I9" s="251"/>
      <c r="J9" s="251"/>
      <c r="K9" s="251"/>
      <c r="L9" s="253"/>
      <c r="M9" s="213"/>
      <c r="N9" s="214"/>
      <c r="O9" s="224"/>
      <c r="P9" s="224"/>
      <c r="Q9" s="224"/>
      <c r="R9" s="224"/>
      <c r="S9" s="222"/>
      <c r="T9" s="222"/>
      <c r="U9" s="222"/>
      <c r="V9" s="224"/>
      <c r="W9" s="222"/>
      <c r="X9" s="222"/>
      <c r="Y9" s="224"/>
      <c r="Z9" s="224"/>
      <c r="AA9" s="224"/>
      <c r="AB9" s="222"/>
      <c r="AC9" s="262"/>
      <c r="AD9" s="263"/>
      <c r="AE9" s="216"/>
      <c r="AF9" s="218"/>
      <c r="AG9" s="218"/>
      <c r="AH9" s="220"/>
      <c r="AI9" s="262"/>
      <c r="AJ9" s="263"/>
      <c r="AK9" s="256"/>
      <c r="AL9" s="256"/>
      <c r="AM9" s="256"/>
      <c r="AN9" s="214"/>
    </row>
    <row r="10" spans="2:40" x14ac:dyDescent="0.2">
      <c r="B10" s="75" t="s">
        <v>322</v>
      </c>
      <c r="C10" s="76">
        <v>0</v>
      </c>
      <c r="D10" s="76">
        <v>0</v>
      </c>
      <c r="E10" s="76">
        <v>0</v>
      </c>
      <c r="F10" s="248" t="s">
        <v>313</v>
      </c>
      <c r="G10" s="150"/>
      <c r="H10" s="150"/>
      <c r="I10" s="77"/>
      <c r="J10" s="71"/>
      <c r="K10" s="77"/>
      <c r="L10" s="77"/>
      <c r="M10" s="249"/>
      <c r="N10" s="116"/>
      <c r="O10" s="77"/>
      <c r="P10" s="77"/>
      <c r="Q10" s="77"/>
      <c r="R10" s="77"/>
      <c r="S10" s="77"/>
      <c r="T10" s="77"/>
      <c r="U10" s="77"/>
      <c r="V10" s="77"/>
      <c r="W10" s="77"/>
      <c r="X10" s="77"/>
      <c r="Y10" s="77"/>
      <c r="Z10" s="77"/>
      <c r="AA10" s="78"/>
      <c r="AB10" s="79"/>
      <c r="AC10" s="248"/>
      <c r="AD10" s="248"/>
      <c r="AE10" s="77"/>
      <c r="AF10" s="77"/>
      <c r="AG10" s="78"/>
      <c r="AH10" s="79"/>
      <c r="AI10" s="68"/>
      <c r="AJ10" s="80"/>
      <c r="AK10" s="190"/>
      <c r="AL10" s="191"/>
      <c r="AM10" s="191"/>
      <c r="AN10" s="192"/>
    </row>
    <row r="11" spans="2:40" x14ac:dyDescent="0.2">
      <c r="B11" s="75">
        <v>1</v>
      </c>
      <c r="C11" s="76">
        <v>3.8</v>
      </c>
      <c r="D11" s="76">
        <v>0</v>
      </c>
      <c r="E11" s="76">
        <v>3.8</v>
      </c>
      <c r="F11" s="248"/>
      <c r="G11" s="150"/>
      <c r="H11" s="150"/>
      <c r="I11" s="77"/>
      <c r="J11" s="71"/>
      <c r="K11" s="77" t="s">
        <v>309</v>
      </c>
      <c r="L11" s="77"/>
      <c r="M11" s="249"/>
      <c r="N11" s="116"/>
      <c r="O11" s="77"/>
      <c r="P11" s="77"/>
      <c r="Q11" s="77"/>
      <c r="R11" s="77"/>
      <c r="S11" s="77"/>
      <c r="T11" s="77"/>
      <c r="U11" s="77"/>
      <c r="V11" s="77"/>
      <c r="W11" s="77"/>
      <c r="X11" s="77"/>
      <c r="Y11" s="77"/>
      <c r="Z11" s="77"/>
      <c r="AA11" s="78"/>
      <c r="AB11" s="79"/>
      <c r="AC11" s="248"/>
      <c r="AD11" s="248"/>
      <c r="AE11" s="77"/>
      <c r="AF11" s="77"/>
      <c r="AG11" s="78"/>
      <c r="AH11" s="79"/>
      <c r="AI11" s="68"/>
      <c r="AJ11" s="80"/>
      <c r="AK11" s="190"/>
      <c r="AL11" s="191"/>
      <c r="AM11" s="191"/>
      <c r="AN11" s="192"/>
    </row>
    <row r="12" spans="2:40" ht="13.5" customHeight="1" x14ac:dyDescent="0.2">
      <c r="B12" s="75">
        <v>2</v>
      </c>
      <c r="C12" s="76">
        <v>10.4</v>
      </c>
      <c r="D12" s="76">
        <v>3.81</v>
      </c>
      <c r="E12" s="76">
        <v>14.21</v>
      </c>
      <c r="F12" s="248"/>
      <c r="G12" s="150"/>
      <c r="H12" s="150"/>
      <c r="I12" s="77"/>
      <c r="J12" s="71"/>
      <c r="K12" s="77"/>
      <c r="L12" s="77" t="s">
        <v>309</v>
      </c>
      <c r="M12" s="249"/>
      <c r="N12" s="116"/>
      <c r="O12" s="77" t="s">
        <v>329</v>
      </c>
      <c r="P12" s="77" t="s">
        <v>329</v>
      </c>
      <c r="Q12" s="77"/>
      <c r="R12" s="77"/>
      <c r="S12" s="77"/>
      <c r="T12" s="77" t="s">
        <v>329</v>
      </c>
      <c r="U12" s="77"/>
      <c r="V12" s="77"/>
      <c r="W12" s="77"/>
      <c r="X12" s="77"/>
      <c r="Y12" s="77"/>
      <c r="Z12" s="77"/>
      <c r="AA12" s="78"/>
      <c r="AB12" s="79"/>
      <c r="AC12" s="248"/>
      <c r="AD12" s="248"/>
      <c r="AE12" s="77"/>
      <c r="AF12" s="77"/>
      <c r="AG12" s="78"/>
      <c r="AH12" s="79"/>
      <c r="AI12" s="68"/>
      <c r="AJ12" s="80"/>
      <c r="AK12" s="190"/>
      <c r="AL12" s="191"/>
      <c r="AM12" s="191"/>
      <c r="AN12" s="192"/>
    </row>
    <row r="13" spans="2:40" ht="13.5" customHeight="1" x14ac:dyDescent="0.2">
      <c r="B13" s="75">
        <v>3</v>
      </c>
      <c r="C13" s="76">
        <v>10.43</v>
      </c>
      <c r="D13" s="76">
        <v>14.21</v>
      </c>
      <c r="E13" s="76">
        <v>24.64</v>
      </c>
      <c r="F13" s="248"/>
      <c r="G13" s="150"/>
      <c r="H13" s="150"/>
      <c r="I13" s="77"/>
      <c r="J13" s="71"/>
      <c r="K13" s="77"/>
      <c r="L13" s="77" t="s">
        <v>309</v>
      </c>
      <c r="M13" s="249"/>
      <c r="N13" s="116"/>
      <c r="O13" s="77"/>
      <c r="P13" s="77"/>
      <c r="Q13" s="77"/>
      <c r="R13" s="77"/>
      <c r="S13" s="77"/>
      <c r="T13" s="77"/>
      <c r="U13" s="77"/>
      <c r="V13" s="77"/>
      <c r="W13" s="77"/>
      <c r="X13" s="77"/>
      <c r="Y13" s="77"/>
      <c r="Z13" s="77"/>
      <c r="AA13" s="78"/>
      <c r="AB13" s="79"/>
      <c r="AC13" s="248"/>
      <c r="AD13" s="248"/>
      <c r="AE13" s="77"/>
      <c r="AF13" s="77"/>
      <c r="AG13" s="78"/>
      <c r="AH13" s="79"/>
      <c r="AI13" s="68"/>
      <c r="AJ13" s="80"/>
      <c r="AK13" s="190"/>
      <c r="AL13" s="191"/>
      <c r="AM13" s="191"/>
      <c r="AN13" s="192"/>
    </row>
    <row r="14" spans="2:40" ht="13.5" customHeight="1" x14ac:dyDescent="0.2">
      <c r="B14" s="75">
        <v>4</v>
      </c>
      <c r="C14" s="76">
        <v>10.49</v>
      </c>
      <c r="D14" s="76">
        <v>24.64</v>
      </c>
      <c r="E14" s="76">
        <v>35.130000000000003</v>
      </c>
      <c r="F14" s="248"/>
      <c r="G14" s="150"/>
      <c r="H14" s="150"/>
      <c r="I14" s="77"/>
      <c r="J14" s="71"/>
      <c r="K14" s="77" t="s">
        <v>309</v>
      </c>
      <c r="L14" s="77"/>
      <c r="M14" s="249"/>
      <c r="N14" s="116"/>
      <c r="O14" s="77"/>
      <c r="P14" s="77"/>
      <c r="Q14" s="77"/>
      <c r="R14" s="77"/>
      <c r="S14" s="77"/>
      <c r="T14" s="77"/>
      <c r="U14" s="77"/>
      <c r="V14" s="77"/>
      <c r="W14" s="77"/>
      <c r="X14" s="77"/>
      <c r="Y14" s="77"/>
      <c r="Z14" s="77"/>
      <c r="AA14" s="78"/>
      <c r="AB14" s="79"/>
      <c r="AC14" s="248"/>
      <c r="AD14" s="248"/>
      <c r="AE14" s="77"/>
      <c r="AF14" s="77"/>
      <c r="AG14" s="78"/>
      <c r="AH14" s="79"/>
      <c r="AI14" s="68"/>
      <c r="AJ14" s="80"/>
      <c r="AK14" s="190"/>
      <c r="AL14" s="191"/>
      <c r="AM14" s="191"/>
      <c r="AN14" s="192"/>
    </row>
    <row r="15" spans="2:40" ht="13.5" customHeight="1" x14ac:dyDescent="0.2">
      <c r="B15" s="75">
        <v>5</v>
      </c>
      <c r="C15" s="76">
        <v>10.45</v>
      </c>
      <c r="D15" s="76">
        <v>35.130000000000003</v>
      </c>
      <c r="E15" s="76">
        <v>45.58</v>
      </c>
      <c r="F15" s="248"/>
      <c r="G15" s="150"/>
      <c r="H15" s="150"/>
      <c r="I15" s="77"/>
      <c r="J15" s="71"/>
      <c r="K15" s="77"/>
      <c r="L15" s="77" t="s">
        <v>309</v>
      </c>
      <c r="M15" s="249"/>
      <c r="N15" s="116"/>
      <c r="O15" s="77"/>
      <c r="P15" s="77"/>
      <c r="Q15" s="77"/>
      <c r="R15" s="77"/>
      <c r="S15" s="77"/>
      <c r="T15" s="77"/>
      <c r="U15" s="77"/>
      <c r="V15" s="77"/>
      <c r="W15" s="77"/>
      <c r="X15" s="77"/>
      <c r="Y15" s="77"/>
      <c r="Z15" s="77"/>
      <c r="AA15" s="78"/>
      <c r="AB15" s="79"/>
      <c r="AC15" s="248"/>
      <c r="AD15" s="248"/>
      <c r="AE15" s="77"/>
      <c r="AF15" s="77"/>
      <c r="AG15" s="78"/>
      <c r="AH15" s="79"/>
      <c r="AI15" s="68"/>
      <c r="AJ15" s="80"/>
      <c r="AK15" s="190"/>
      <c r="AL15" s="191"/>
      <c r="AM15" s="191"/>
      <c r="AN15" s="192"/>
    </row>
    <row r="16" spans="2:40" ht="13.5" customHeight="1" x14ac:dyDescent="0.2">
      <c r="B16" s="75">
        <v>6</v>
      </c>
      <c r="C16" s="76">
        <v>10.43</v>
      </c>
      <c r="D16" s="76">
        <v>45.58</v>
      </c>
      <c r="E16" s="76">
        <v>56.01</v>
      </c>
      <c r="F16" s="248"/>
      <c r="G16" s="150"/>
      <c r="H16" s="150"/>
      <c r="I16" s="77"/>
      <c r="J16" s="71"/>
      <c r="K16" s="77"/>
      <c r="L16" s="77" t="s">
        <v>309</v>
      </c>
      <c r="M16" s="249"/>
      <c r="N16" s="116"/>
      <c r="O16" s="77"/>
      <c r="P16" s="77"/>
      <c r="Q16" s="77"/>
      <c r="R16" s="77"/>
      <c r="S16" s="77"/>
      <c r="T16" s="77"/>
      <c r="U16" s="77"/>
      <c r="V16" s="77"/>
      <c r="W16" s="77"/>
      <c r="X16" s="77"/>
      <c r="Y16" s="77"/>
      <c r="Z16" s="77"/>
      <c r="AA16" s="78"/>
      <c r="AB16" s="79"/>
      <c r="AC16" s="248"/>
      <c r="AD16" s="248"/>
      <c r="AE16" s="77"/>
      <c r="AF16" s="77"/>
      <c r="AG16" s="78"/>
      <c r="AH16" s="79"/>
      <c r="AI16" s="68"/>
      <c r="AJ16" s="80"/>
      <c r="AK16" s="190"/>
      <c r="AL16" s="191"/>
      <c r="AM16" s="191"/>
      <c r="AN16" s="192"/>
    </row>
    <row r="17" spans="2:40" ht="13.5" customHeight="1" x14ac:dyDescent="0.2">
      <c r="B17" s="75">
        <v>7</v>
      </c>
      <c r="C17" s="76">
        <v>10.57</v>
      </c>
      <c r="D17" s="76">
        <v>56.01</v>
      </c>
      <c r="E17" s="76">
        <v>66.58</v>
      </c>
      <c r="F17" s="248"/>
      <c r="G17" s="150"/>
      <c r="H17" s="150"/>
      <c r="I17" s="77"/>
      <c r="J17" s="71"/>
      <c r="K17" s="77" t="s">
        <v>309</v>
      </c>
      <c r="L17" s="77"/>
      <c r="M17" s="249"/>
      <c r="N17" s="116"/>
      <c r="O17" s="77"/>
      <c r="P17" s="81" t="s">
        <v>326</v>
      </c>
      <c r="Q17" s="77"/>
      <c r="R17" s="77"/>
      <c r="S17" s="77"/>
      <c r="T17" s="77" t="s">
        <v>325</v>
      </c>
      <c r="U17" s="77"/>
      <c r="V17" s="77"/>
      <c r="W17" s="77"/>
      <c r="X17" s="77"/>
      <c r="Y17" s="77"/>
      <c r="Z17" s="77"/>
      <c r="AA17" s="78"/>
      <c r="AB17" s="79"/>
      <c r="AC17" s="248"/>
      <c r="AD17" s="248"/>
      <c r="AE17" s="77"/>
      <c r="AF17" s="77"/>
      <c r="AG17" s="78"/>
      <c r="AH17" s="79"/>
      <c r="AI17" s="68"/>
      <c r="AJ17" s="80"/>
      <c r="AK17" s="190"/>
      <c r="AL17" s="191"/>
      <c r="AM17" s="191"/>
      <c r="AN17" s="192"/>
    </row>
    <row r="18" spans="2:40" ht="13.5" customHeight="1" x14ac:dyDescent="0.2">
      <c r="B18" s="75">
        <v>8</v>
      </c>
      <c r="C18" s="76">
        <v>10.56</v>
      </c>
      <c r="D18" s="76">
        <v>66.58</v>
      </c>
      <c r="E18" s="76">
        <v>77.14</v>
      </c>
      <c r="F18" s="248"/>
      <c r="G18" s="150"/>
      <c r="H18" s="150"/>
      <c r="I18" s="77"/>
      <c r="J18" s="71"/>
      <c r="K18" s="77"/>
      <c r="L18" s="77" t="s">
        <v>309</v>
      </c>
      <c r="M18" s="249"/>
      <c r="N18" s="116"/>
      <c r="O18" s="77"/>
      <c r="P18" s="77"/>
      <c r="Q18" s="77"/>
      <c r="R18" s="77"/>
      <c r="S18" s="77"/>
      <c r="T18" s="77"/>
      <c r="U18" s="77"/>
      <c r="V18" s="77"/>
      <c r="W18" s="77"/>
      <c r="X18" s="77"/>
      <c r="Y18" s="77"/>
      <c r="Z18" s="77"/>
      <c r="AA18" s="78"/>
      <c r="AB18" s="79"/>
      <c r="AC18" s="248"/>
      <c r="AD18" s="248"/>
      <c r="AE18" s="77"/>
      <c r="AF18" s="77"/>
      <c r="AG18" s="78"/>
      <c r="AH18" s="79"/>
      <c r="AI18" s="68"/>
      <c r="AJ18" s="80"/>
      <c r="AK18" s="190"/>
      <c r="AL18" s="191"/>
      <c r="AM18" s="191"/>
      <c r="AN18" s="192"/>
    </row>
    <row r="19" spans="2:40" ht="13.5" customHeight="1" x14ac:dyDescent="0.2">
      <c r="B19" s="75">
        <v>9</v>
      </c>
      <c r="C19" s="76">
        <v>10.56</v>
      </c>
      <c r="D19" s="76">
        <v>77.14</v>
      </c>
      <c r="E19" s="76">
        <v>87.7</v>
      </c>
      <c r="F19" s="248"/>
      <c r="G19" s="150"/>
      <c r="H19" s="150"/>
      <c r="I19" s="77"/>
      <c r="J19" s="71"/>
      <c r="K19" s="77" t="s">
        <v>309</v>
      </c>
      <c r="L19" s="77" t="s">
        <v>309</v>
      </c>
      <c r="M19" s="249"/>
      <c r="N19" s="116"/>
      <c r="O19" s="77"/>
      <c r="P19" s="77"/>
      <c r="Q19" s="77"/>
      <c r="R19" s="77"/>
      <c r="S19" s="77"/>
      <c r="T19" s="77"/>
      <c r="U19" s="77"/>
      <c r="V19" s="77"/>
      <c r="W19" s="77"/>
      <c r="X19" s="77"/>
      <c r="Y19" s="77"/>
      <c r="Z19" s="77"/>
      <c r="AA19" s="78"/>
      <c r="AB19" s="79"/>
      <c r="AC19" s="248"/>
      <c r="AD19" s="248"/>
      <c r="AE19" s="77"/>
      <c r="AF19" s="77"/>
      <c r="AG19" s="78"/>
      <c r="AH19" s="79"/>
      <c r="AI19" s="68"/>
      <c r="AJ19" s="80"/>
      <c r="AK19" s="190"/>
      <c r="AL19" s="191"/>
      <c r="AM19" s="191"/>
      <c r="AN19" s="192"/>
    </row>
    <row r="20" spans="2:40" ht="13.5" customHeight="1" x14ac:dyDescent="0.2">
      <c r="B20" s="75">
        <v>10</v>
      </c>
      <c r="C20" s="76">
        <v>10.58</v>
      </c>
      <c r="D20" s="76">
        <v>87.7</v>
      </c>
      <c r="E20" s="76">
        <v>98.28</v>
      </c>
      <c r="F20" s="248"/>
      <c r="G20" s="150"/>
      <c r="H20" s="150"/>
      <c r="I20" s="77"/>
      <c r="J20" s="71"/>
      <c r="K20" s="77"/>
      <c r="L20" s="77" t="s">
        <v>309</v>
      </c>
      <c r="M20" s="249"/>
      <c r="N20" s="116"/>
      <c r="O20" s="77"/>
      <c r="P20" s="77"/>
      <c r="Q20" s="77"/>
      <c r="R20" s="77"/>
      <c r="S20" s="77"/>
      <c r="T20" s="77"/>
      <c r="U20" s="77"/>
      <c r="V20" s="77"/>
      <c r="W20" s="77"/>
      <c r="X20" s="77"/>
      <c r="Y20" s="77"/>
      <c r="Z20" s="77"/>
      <c r="AA20" s="78"/>
      <c r="AB20" s="79"/>
      <c r="AC20" s="248"/>
      <c r="AD20" s="248"/>
      <c r="AE20" s="77"/>
      <c r="AF20" s="77"/>
      <c r="AG20" s="78"/>
      <c r="AH20" s="79"/>
      <c r="AI20" s="68"/>
      <c r="AJ20" s="80"/>
      <c r="AK20" s="190"/>
      <c r="AL20" s="191"/>
      <c r="AM20" s="191"/>
      <c r="AN20" s="192"/>
    </row>
    <row r="21" spans="2:40" ht="13.5" customHeight="1" x14ac:dyDescent="0.2">
      <c r="B21" s="75">
        <v>11</v>
      </c>
      <c r="C21" s="76">
        <v>10.52</v>
      </c>
      <c r="D21" s="76">
        <v>98.28</v>
      </c>
      <c r="E21" s="76">
        <v>108.8</v>
      </c>
      <c r="F21" s="248"/>
      <c r="G21" s="150"/>
      <c r="H21" s="150"/>
      <c r="I21" s="77"/>
      <c r="J21" s="71"/>
      <c r="K21" s="77"/>
      <c r="L21" s="77" t="s">
        <v>309</v>
      </c>
      <c r="M21" s="249"/>
      <c r="N21" s="116"/>
      <c r="O21" s="77"/>
      <c r="P21" s="77"/>
      <c r="Q21" s="77"/>
      <c r="R21" s="77"/>
      <c r="S21" s="77"/>
      <c r="T21" s="77"/>
      <c r="U21" s="77"/>
      <c r="V21" s="77"/>
      <c r="W21" s="77"/>
      <c r="X21" s="77"/>
      <c r="Y21" s="77"/>
      <c r="Z21" s="77"/>
      <c r="AA21" s="78"/>
      <c r="AB21" s="79"/>
      <c r="AC21" s="248"/>
      <c r="AD21" s="248"/>
      <c r="AE21" s="77"/>
      <c r="AF21" s="77"/>
      <c r="AG21" s="78"/>
      <c r="AH21" s="79"/>
      <c r="AI21" s="68"/>
      <c r="AJ21" s="80"/>
      <c r="AK21" s="190"/>
      <c r="AL21" s="191"/>
      <c r="AM21" s="191"/>
      <c r="AN21" s="192"/>
    </row>
    <row r="22" spans="2:40" ht="13.5" customHeight="1" x14ac:dyDescent="0.2">
      <c r="B22" s="75">
        <v>12</v>
      </c>
      <c r="C22" s="76">
        <v>10.47</v>
      </c>
      <c r="D22" s="76">
        <v>108.8</v>
      </c>
      <c r="E22" s="76">
        <v>119.27</v>
      </c>
      <c r="F22" s="248"/>
      <c r="G22" s="150"/>
      <c r="H22" s="150"/>
      <c r="I22" s="77"/>
      <c r="J22" s="71"/>
      <c r="K22" s="77" t="s">
        <v>309</v>
      </c>
      <c r="L22" s="77"/>
      <c r="M22" s="249"/>
      <c r="N22" s="116"/>
      <c r="O22" s="77"/>
      <c r="P22" s="81" t="s">
        <v>324</v>
      </c>
      <c r="Q22" s="77"/>
      <c r="R22" s="77"/>
      <c r="S22" s="77"/>
      <c r="T22" s="77" t="s">
        <v>323</v>
      </c>
      <c r="U22" s="77"/>
      <c r="V22" s="77"/>
      <c r="W22" s="77"/>
      <c r="X22" s="77"/>
      <c r="Y22" s="77"/>
      <c r="Z22" s="77"/>
      <c r="AA22" s="78"/>
      <c r="AB22" s="79"/>
      <c r="AC22" s="248"/>
      <c r="AD22" s="248"/>
      <c r="AE22" s="77"/>
      <c r="AF22" s="77"/>
      <c r="AG22" s="78"/>
      <c r="AH22" s="79"/>
      <c r="AI22" s="68"/>
      <c r="AJ22" s="80"/>
      <c r="AK22" s="190"/>
      <c r="AL22" s="191"/>
      <c r="AM22" s="191"/>
      <c r="AN22" s="192"/>
    </row>
    <row r="23" spans="2:40" ht="13.5" customHeight="1" x14ac:dyDescent="0.2">
      <c r="B23" s="75">
        <v>13</v>
      </c>
      <c r="C23" s="76">
        <v>10.38</v>
      </c>
      <c r="D23" s="76">
        <v>119.27</v>
      </c>
      <c r="E23" s="76">
        <v>129.65</v>
      </c>
      <c r="F23" s="248"/>
      <c r="G23" s="150"/>
      <c r="H23" s="150"/>
      <c r="I23" s="77"/>
      <c r="J23" s="71"/>
      <c r="K23" s="77"/>
      <c r="L23" s="77" t="s">
        <v>309</v>
      </c>
      <c r="M23" s="249"/>
      <c r="N23" s="116"/>
      <c r="O23" s="77"/>
      <c r="P23" s="77"/>
      <c r="Q23" s="77"/>
      <c r="R23" s="77"/>
      <c r="S23" s="77"/>
      <c r="T23" s="77"/>
      <c r="U23" s="77"/>
      <c r="V23" s="77"/>
      <c r="W23" s="77"/>
      <c r="X23" s="77"/>
      <c r="Y23" s="77"/>
      <c r="Z23" s="77"/>
      <c r="AA23" s="78"/>
      <c r="AB23" s="79"/>
      <c r="AC23" s="248"/>
      <c r="AD23" s="248"/>
      <c r="AE23" s="77"/>
      <c r="AF23" s="77"/>
      <c r="AG23" s="78"/>
      <c r="AH23" s="79"/>
      <c r="AI23" s="68"/>
      <c r="AJ23" s="80"/>
      <c r="AK23" s="190"/>
      <c r="AL23" s="191"/>
      <c r="AM23" s="191"/>
      <c r="AN23" s="192"/>
    </row>
    <row r="24" spans="2:40" ht="13.5" customHeight="1" x14ac:dyDescent="0.2">
      <c r="B24" s="75">
        <v>14</v>
      </c>
      <c r="C24" s="76">
        <v>10.34</v>
      </c>
      <c r="D24" s="76">
        <v>129.65</v>
      </c>
      <c r="E24" s="76">
        <v>139.99</v>
      </c>
      <c r="F24" s="248"/>
      <c r="G24" s="150"/>
      <c r="H24" s="150"/>
      <c r="I24" s="77"/>
      <c r="J24" s="71"/>
      <c r="K24" s="77"/>
      <c r="L24" s="77" t="s">
        <v>309</v>
      </c>
      <c r="M24" s="249"/>
      <c r="N24" s="116"/>
      <c r="O24" s="77"/>
      <c r="P24" s="77"/>
      <c r="Q24" s="77"/>
      <c r="R24" s="77"/>
      <c r="S24" s="77"/>
      <c r="T24" s="77"/>
      <c r="U24" s="77"/>
      <c r="V24" s="77"/>
      <c r="W24" s="77"/>
      <c r="X24" s="77"/>
      <c r="Y24" s="77"/>
      <c r="Z24" s="77"/>
      <c r="AA24" s="78"/>
      <c r="AB24" s="79"/>
      <c r="AC24" s="248"/>
      <c r="AD24" s="248"/>
      <c r="AE24" s="77"/>
      <c r="AF24" s="77"/>
      <c r="AG24" s="78"/>
      <c r="AH24" s="79"/>
      <c r="AI24" s="68"/>
      <c r="AJ24" s="80"/>
      <c r="AK24" s="190"/>
      <c r="AL24" s="191"/>
      <c r="AM24" s="191"/>
      <c r="AN24" s="192"/>
    </row>
    <row r="25" spans="2:40" ht="13.5" customHeight="1" x14ac:dyDescent="0.2">
      <c r="B25" s="75">
        <v>15</v>
      </c>
      <c r="C25" s="76">
        <v>10.4</v>
      </c>
      <c r="D25" s="76">
        <v>139.99</v>
      </c>
      <c r="E25" s="76">
        <v>150.39000000000001</v>
      </c>
      <c r="F25" s="248"/>
      <c r="G25" s="150"/>
      <c r="H25" s="150"/>
      <c r="I25" s="77"/>
      <c r="J25" s="71"/>
      <c r="K25" s="77" t="s">
        <v>309</v>
      </c>
      <c r="L25" s="77"/>
      <c r="M25" s="249"/>
      <c r="N25" s="116"/>
      <c r="O25" s="77"/>
      <c r="P25" s="77"/>
      <c r="Q25" s="77"/>
      <c r="R25" s="77"/>
      <c r="S25" s="77"/>
      <c r="T25" s="77"/>
      <c r="U25" s="77"/>
      <c r="V25" s="77"/>
      <c r="W25" s="77"/>
      <c r="X25" s="77"/>
      <c r="Y25" s="77"/>
      <c r="Z25" s="77"/>
      <c r="AA25" s="78"/>
      <c r="AB25" s="79"/>
      <c r="AC25" s="248"/>
      <c r="AD25" s="248"/>
      <c r="AE25" s="77"/>
      <c r="AF25" s="77"/>
      <c r="AG25" s="78"/>
      <c r="AH25" s="79"/>
      <c r="AI25" s="68"/>
      <c r="AJ25" s="80"/>
      <c r="AK25" s="190"/>
      <c r="AL25" s="191"/>
      <c r="AM25" s="191"/>
      <c r="AN25" s="192"/>
    </row>
    <row r="26" spans="2:40" ht="13.5" customHeight="1" x14ac:dyDescent="0.2">
      <c r="B26" s="75">
        <v>16</v>
      </c>
      <c r="C26" s="76">
        <v>10.37</v>
      </c>
      <c r="D26" s="76">
        <v>150.39000000000001</v>
      </c>
      <c r="E26" s="76">
        <v>160.76000000000002</v>
      </c>
      <c r="F26" s="248"/>
      <c r="G26" s="150"/>
      <c r="H26" s="150"/>
      <c r="I26" s="77"/>
      <c r="J26" s="71"/>
      <c r="K26" s="77"/>
      <c r="L26" s="77" t="s">
        <v>309</v>
      </c>
      <c r="M26" s="249"/>
      <c r="N26" s="116"/>
      <c r="O26" s="77"/>
      <c r="P26" s="77"/>
      <c r="Q26" s="77"/>
      <c r="R26" s="77"/>
      <c r="S26" s="77"/>
      <c r="T26" s="77"/>
      <c r="U26" s="77"/>
      <c r="V26" s="77"/>
      <c r="W26" s="77"/>
      <c r="X26" s="77"/>
      <c r="Y26" s="77"/>
      <c r="Z26" s="77"/>
      <c r="AA26" s="78"/>
      <c r="AB26" s="79"/>
      <c r="AC26" s="248"/>
      <c r="AD26" s="248"/>
      <c r="AE26" s="77"/>
      <c r="AF26" s="77"/>
      <c r="AG26" s="78"/>
      <c r="AH26" s="79"/>
      <c r="AI26" s="68"/>
      <c r="AJ26" s="80"/>
      <c r="AK26" s="190"/>
      <c r="AL26" s="191"/>
      <c r="AM26" s="191"/>
      <c r="AN26" s="192"/>
    </row>
    <row r="27" spans="2:40" ht="13.5" customHeight="1" x14ac:dyDescent="0.2">
      <c r="B27" s="75">
        <v>17</v>
      </c>
      <c r="C27" s="76">
        <v>10.37</v>
      </c>
      <c r="D27" s="76">
        <v>160.76000000000002</v>
      </c>
      <c r="E27" s="76">
        <v>171.13000000000002</v>
      </c>
      <c r="F27" s="248"/>
      <c r="G27" s="150"/>
      <c r="H27" s="150"/>
      <c r="I27" s="77"/>
      <c r="J27" s="71"/>
      <c r="K27" s="77" t="s">
        <v>309</v>
      </c>
      <c r="L27" s="77"/>
      <c r="M27" s="249"/>
      <c r="N27" s="116"/>
      <c r="O27" s="81" t="s">
        <v>326</v>
      </c>
      <c r="P27" s="81" t="s">
        <v>331</v>
      </c>
      <c r="Q27" s="77"/>
      <c r="R27" s="77"/>
      <c r="S27" s="77"/>
      <c r="T27" s="77" t="s">
        <v>330</v>
      </c>
      <c r="U27" s="77"/>
      <c r="V27" s="77"/>
      <c r="W27" s="77"/>
      <c r="X27" s="77"/>
      <c r="Y27" s="77"/>
      <c r="Z27" s="77"/>
      <c r="AA27" s="78"/>
      <c r="AB27" s="79"/>
      <c r="AC27" s="248"/>
      <c r="AD27" s="248"/>
      <c r="AE27" s="77"/>
      <c r="AF27" s="77"/>
      <c r="AG27" s="78"/>
      <c r="AH27" s="79"/>
      <c r="AI27" s="68"/>
      <c r="AJ27" s="80"/>
      <c r="AK27" s="190"/>
      <c r="AL27" s="191"/>
      <c r="AM27" s="191"/>
      <c r="AN27" s="192"/>
    </row>
    <row r="28" spans="2:40" ht="13.5" customHeight="1" x14ac:dyDescent="0.2">
      <c r="B28" s="75">
        <v>18</v>
      </c>
      <c r="C28" s="76">
        <v>10.38</v>
      </c>
      <c r="D28" s="76">
        <v>171.13000000000002</v>
      </c>
      <c r="E28" s="76">
        <v>181.51000000000002</v>
      </c>
      <c r="F28" s="248"/>
      <c r="G28" s="150"/>
      <c r="H28" s="150"/>
      <c r="I28" s="77"/>
      <c r="J28" s="71"/>
      <c r="K28" s="77"/>
      <c r="L28" s="77"/>
      <c r="M28" s="249"/>
      <c r="N28" s="116"/>
      <c r="O28" s="77"/>
      <c r="P28" s="77"/>
      <c r="Q28" s="77"/>
      <c r="R28" s="77"/>
      <c r="S28" s="77"/>
      <c r="T28" s="77"/>
      <c r="U28" s="77"/>
      <c r="V28" s="77"/>
      <c r="W28" s="77"/>
      <c r="X28" s="77"/>
      <c r="Y28" s="77"/>
      <c r="Z28" s="77"/>
      <c r="AA28" s="78"/>
      <c r="AB28" s="79"/>
      <c r="AC28" s="248"/>
      <c r="AD28" s="248"/>
      <c r="AE28" s="77"/>
      <c r="AF28" s="77"/>
      <c r="AG28" s="78"/>
      <c r="AH28" s="79"/>
      <c r="AI28" s="68"/>
      <c r="AJ28" s="80"/>
      <c r="AK28" s="190"/>
      <c r="AL28" s="191"/>
      <c r="AM28" s="191"/>
      <c r="AN28" s="192"/>
    </row>
    <row r="29" spans="2:40" ht="13.5" customHeight="1" x14ac:dyDescent="0.2">
      <c r="B29" s="75">
        <v>19</v>
      </c>
      <c r="C29" s="76">
        <v>10.37</v>
      </c>
      <c r="D29" s="76">
        <v>181.51000000000002</v>
      </c>
      <c r="E29" s="76">
        <v>191.88000000000002</v>
      </c>
      <c r="F29" s="248"/>
      <c r="G29" s="150"/>
      <c r="H29" s="150"/>
      <c r="I29" s="77"/>
      <c r="J29" s="71"/>
      <c r="K29" s="77"/>
      <c r="L29" s="77" t="s">
        <v>309</v>
      </c>
      <c r="M29" s="249"/>
      <c r="N29" s="116"/>
      <c r="O29" s="77"/>
      <c r="P29" s="77"/>
      <c r="Q29" s="77"/>
      <c r="R29" s="77"/>
      <c r="S29" s="77"/>
      <c r="T29" s="77"/>
      <c r="U29" s="77"/>
      <c r="V29" s="77"/>
      <c r="W29" s="77"/>
      <c r="X29" s="77"/>
      <c r="Y29" s="77"/>
      <c r="Z29" s="77"/>
      <c r="AA29" s="78"/>
      <c r="AB29" s="79"/>
      <c r="AC29" s="248"/>
      <c r="AD29" s="248"/>
      <c r="AE29" s="77"/>
      <c r="AF29" s="77"/>
      <c r="AG29" s="78"/>
      <c r="AH29" s="79"/>
      <c r="AI29" s="68"/>
      <c r="AJ29" s="80"/>
      <c r="AK29" s="190"/>
      <c r="AL29" s="191"/>
      <c r="AM29" s="191"/>
      <c r="AN29" s="192"/>
    </row>
    <row r="30" spans="2:40" ht="13.5" customHeight="1" x14ac:dyDescent="0.2">
      <c r="B30" s="75">
        <v>20</v>
      </c>
      <c r="C30" s="76">
        <v>10.37</v>
      </c>
      <c r="D30" s="76">
        <v>191.88000000000002</v>
      </c>
      <c r="E30" s="76">
        <v>202.25000000000003</v>
      </c>
      <c r="F30" s="248"/>
      <c r="G30" s="150"/>
      <c r="H30" s="150"/>
      <c r="I30" s="77"/>
      <c r="J30" s="71"/>
      <c r="K30" s="77" t="s">
        <v>309</v>
      </c>
      <c r="L30" s="77"/>
      <c r="M30" s="249"/>
      <c r="N30" s="116"/>
      <c r="O30" s="77"/>
      <c r="P30" s="77"/>
      <c r="Q30" s="77"/>
      <c r="R30" s="77"/>
      <c r="S30" s="77"/>
      <c r="T30" s="77"/>
      <c r="U30" s="77"/>
      <c r="V30" s="77"/>
      <c r="W30" s="77"/>
      <c r="X30" s="77"/>
      <c r="Y30" s="77"/>
      <c r="Z30" s="77"/>
      <c r="AA30" s="78"/>
      <c r="AB30" s="79"/>
      <c r="AC30" s="248"/>
      <c r="AD30" s="248"/>
      <c r="AE30" s="77"/>
      <c r="AF30" s="77"/>
      <c r="AG30" s="78"/>
      <c r="AH30" s="79"/>
      <c r="AI30" s="68"/>
      <c r="AJ30" s="80"/>
      <c r="AK30" s="190"/>
      <c r="AL30" s="191"/>
      <c r="AM30" s="191"/>
      <c r="AN30" s="192"/>
    </row>
    <row r="31" spans="2:40" ht="13.5" customHeight="1" x14ac:dyDescent="0.2">
      <c r="B31" s="75">
        <v>21</v>
      </c>
      <c r="C31" s="76">
        <v>10.38</v>
      </c>
      <c r="D31" s="76">
        <v>202.25000000000003</v>
      </c>
      <c r="E31" s="76">
        <v>212.63000000000002</v>
      </c>
      <c r="F31" s="248"/>
      <c r="G31" s="150"/>
      <c r="H31" s="150"/>
      <c r="I31" s="77"/>
      <c r="J31" s="71"/>
      <c r="K31" s="77"/>
      <c r="L31" s="77" t="s">
        <v>309</v>
      </c>
      <c r="M31" s="249"/>
      <c r="N31" s="116"/>
      <c r="O31" s="81" t="s">
        <v>324</v>
      </c>
      <c r="P31" s="77" t="s">
        <v>328</v>
      </c>
      <c r="Q31" s="77"/>
      <c r="R31" s="77"/>
      <c r="S31" s="77"/>
      <c r="T31" s="77" t="s">
        <v>327</v>
      </c>
      <c r="U31" s="77"/>
      <c r="V31" s="77"/>
      <c r="W31" s="77"/>
      <c r="X31" s="77"/>
      <c r="Y31" s="77"/>
      <c r="Z31" s="77"/>
      <c r="AA31" s="78"/>
      <c r="AB31" s="79"/>
      <c r="AC31" s="248"/>
      <c r="AD31" s="248"/>
      <c r="AE31" s="77"/>
      <c r="AF31" s="77"/>
      <c r="AG31" s="78"/>
      <c r="AH31" s="79"/>
      <c r="AI31" s="68"/>
      <c r="AJ31" s="80"/>
      <c r="AK31" s="190"/>
      <c r="AL31" s="191"/>
      <c r="AM31" s="191"/>
      <c r="AN31" s="192"/>
    </row>
    <row r="32" spans="2:40" ht="13.5" customHeight="1" x14ac:dyDescent="0.2">
      <c r="B32" s="75">
        <v>22</v>
      </c>
      <c r="C32" s="76">
        <v>10.37</v>
      </c>
      <c r="D32" s="76">
        <v>212.63000000000002</v>
      </c>
      <c r="E32" s="76">
        <v>223.00000000000003</v>
      </c>
      <c r="F32" s="248"/>
      <c r="G32" s="150"/>
      <c r="H32" s="150"/>
      <c r="I32" s="77"/>
      <c r="J32" s="71"/>
      <c r="K32" s="77"/>
      <c r="L32" s="77"/>
      <c r="M32" s="249"/>
      <c r="N32" s="116"/>
      <c r="O32" s="77"/>
      <c r="P32" s="77"/>
      <c r="Q32" s="77"/>
      <c r="R32" s="77"/>
      <c r="S32" s="77"/>
      <c r="T32" s="77"/>
      <c r="U32" s="77"/>
      <c r="V32" s="77"/>
      <c r="W32" s="77"/>
      <c r="X32" s="77"/>
      <c r="Y32" s="77"/>
      <c r="Z32" s="77"/>
      <c r="AA32" s="78"/>
      <c r="AB32" s="79"/>
      <c r="AC32" s="248"/>
      <c r="AD32" s="248"/>
      <c r="AE32" s="77"/>
      <c r="AF32" s="77"/>
      <c r="AG32" s="78"/>
      <c r="AH32" s="79"/>
      <c r="AI32" s="68"/>
      <c r="AJ32" s="80"/>
      <c r="AK32" s="190"/>
      <c r="AL32" s="191"/>
      <c r="AM32" s="191"/>
      <c r="AN32" s="192"/>
    </row>
    <row r="33" spans="2:40" ht="13.5" customHeight="1" x14ac:dyDescent="0.2">
      <c r="B33" s="75">
        <v>23</v>
      </c>
      <c r="C33" s="76">
        <v>10.36</v>
      </c>
      <c r="D33" s="76">
        <v>223.00000000000003</v>
      </c>
      <c r="E33" s="76">
        <v>233.36</v>
      </c>
      <c r="F33" s="248"/>
      <c r="G33" s="150"/>
      <c r="H33" s="150"/>
      <c r="I33" s="77"/>
      <c r="J33" s="71"/>
      <c r="K33" s="77" t="s">
        <v>309</v>
      </c>
      <c r="L33" s="77"/>
      <c r="M33" s="249"/>
      <c r="N33" s="116"/>
      <c r="O33" s="77"/>
      <c r="P33" s="77"/>
      <c r="Q33" s="77"/>
      <c r="R33" s="77"/>
      <c r="S33" s="77"/>
      <c r="T33" s="77"/>
      <c r="U33" s="77"/>
      <c r="V33" s="77"/>
      <c r="W33" s="77"/>
      <c r="X33" s="77"/>
      <c r="Y33" s="77"/>
      <c r="Z33" s="77"/>
      <c r="AA33" s="78"/>
      <c r="AB33" s="79"/>
      <c r="AC33" s="248"/>
      <c r="AD33" s="248"/>
      <c r="AE33" s="77"/>
      <c r="AF33" s="77"/>
      <c r="AG33" s="78"/>
      <c r="AH33" s="79"/>
      <c r="AI33" s="68"/>
      <c r="AJ33" s="80"/>
      <c r="AK33" s="190"/>
      <c r="AL33" s="191"/>
      <c r="AM33" s="191"/>
      <c r="AN33" s="192"/>
    </row>
    <row r="34" spans="2:40" ht="13.5" customHeight="1" x14ac:dyDescent="0.2">
      <c r="B34" s="75">
        <v>24</v>
      </c>
      <c r="C34" s="76">
        <v>10.41</v>
      </c>
      <c r="D34" s="76">
        <v>233.36</v>
      </c>
      <c r="E34" s="76">
        <v>243.77</v>
      </c>
      <c r="F34" s="248"/>
      <c r="G34" s="150"/>
      <c r="H34" s="150"/>
      <c r="I34" s="77"/>
      <c r="J34" s="71"/>
      <c r="K34" s="77"/>
      <c r="L34" s="77"/>
      <c r="M34" s="249"/>
      <c r="N34" s="116"/>
      <c r="O34" s="77"/>
      <c r="P34" s="77"/>
      <c r="Q34" s="77"/>
      <c r="R34" s="77"/>
      <c r="S34" s="77"/>
      <c r="T34" s="77"/>
      <c r="U34" s="77"/>
      <c r="V34" s="77"/>
      <c r="W34" s="77"/>
      <c r="X34" s="77"/>
      <c r="Y34" s="77"/>
      <c r="Z34" s="77"/>
      <c r="AA34" s="78"/>
      <c r="AB34" s="79"/>
      <c r="AC34" s="248"/>
      <c r="AD34" s="248"/>
      <c r="AE34" s="77"/>
      <c r="AF34" s="77"/>
      <c r="AG34" s="78"/>
      <c r="AH34" s="79"/>
      <c r="AI34" s="68"/>
      <c r="AJ34" s="80"/>
      <c r="AK34" s="190"/>
      <c r="AL34" s="191"/>
      <c r="AM34" s="191"/>
      <c r="AN34" s="192"/>
    </row>
    <row r="35" spans="2:40" ht="13.5" customHeight="1" x14ac:dyDescent="0.2">
      <c r="B35" s="75">
        <v>25</v>
      </c>
      <c r="C35" s="76">
        <v>10.36</v>
      </c>
      <c r="D35" s="76">
        <v>243.77</v>
      </c>
      <c r="E35" s="76">
        <v>254.13</v>
      </c>
      <c r="F35" s="248"/>
      <c r="G35" s="150"/>
      <c r="H35" s="150"/>
      <c r="I35" s="77"/>
      <c r="J35" s="71"/>
      <c r="K35" s="77" t="s">
        <v>309</v>
      </c>
      <c r="L35" s="77"/>
      <c r="M35" s="249"/>
      <c r="N35" s="116"/>
      <c r="O35" s="77"/>
      <c r="P35" s="77"/>
      <c r="Q35" s="77"/>
      <c r="R35" s="77"/>
      <c r="S35" s="77"/>
      <c r="T35" s="77"/>
      <c r="U35" s="77"/>
      <c r="V35" s="77"/>
      <c r="W35" s="77"/>
      <c r="X35" s="77"/>
      <c r="Y35" s="77"/>
      <c r="Z35" s="77"/>
      <c r="AA35" s="78"/>
      <c r="AB35" s="79"/>
      <c r="AC35" s="248"/>
      <c r="AD35" s="248"/>
      <c r="AE35" s="77"/>
      <c r="AF35" s="77"/>
      <c r="AG35" s="78"/>
      <c r="AH35" s="79"/>
      <c r="AI35" s="68"/>
      <c r="AJ35" s="80"/>
      <c r="AK35" s="190"/>
      <c r="AL35" s="191"/>
      <c r="AM35" s="191"/>
      <c r="AN35" s="192"/>
    </row>
    <row r="36" spans="2:40" ht="13.5" customHeight="1" x14ac:dyDescent="0.2">
      <c r="B36" s="75">
        <v>26</v>
      </c>
      <c r="C36" s="76">
        <v>10.45</v>
      </c>
      <c r="D36" s="76">
        <v>254.13</v>
      </c>
      <c r="E36" s="76">
        <v>264.58</v>
      </c>
      <c r="F36" s="248"/>
      <c r="G36" s="150"/>
      <c r="H36" s="150"/>
      <c r="I36" s="77"/>
      <c r="J36" s="71"/>
      <c r="K36" s="77"/>
      <c r="L36" s="77"/>
      <c r="M36" s="249"/>
      <c r="N36" s="116"/>
      <c r="O36" s="77"/>
      <c r="P36" s="77" t="s">
        <v>333</v>
      </c>
      <c r="Q36" s="77"/>
      <c r="R36" s="77"/>
      <c r="S36" s="77"/>
      <c r="T36" s="77" t="s">
        <v>332</v>
      </c>
      <c r="U36" s="77"/>
      <c r="V36" s="77"/>
      <c r="W36" s="77"/>
      <c r="X36" s="77"/>
      <c r="Y36" s="77"/>
      <c r="Z36" s="77"/>
      <c r="AA36" s="78"/>
      <c r="AB36" s="79"/>
      <c r="AC36" s="248"/>
      <c r="AD36" s="248"/>
      <c r="AE36" s="77"/>
      <c r="AF36" s="77"/>
      <c r="AG36" s="78"/>
      <c r="AH36" s="79"/>
      <c r="AI36" s="68"/>
      <c r="AJ36" s="80"/>
      <c r="AK36" s="190"/>
      <c r="AL36" s="191"/>
      <c r="AM36" s="191"/>
      <c r="AN36" s="192"/>
    </row>
    <row r="37" spans="2:40" ht="13.5" customHeight="1" x14ac:dyDescent="0.2">
      <c r="B37" s="75">
        <v>27</v>
      </c>
      <c r="C37" s="76">
        <v>10.43</v>
      </c>
      <c r="D37" s="76">
        <v>264.58</v>
      </c>
      <c r="E37" s="76">
        <v>275.01</v>
      </c>
      <c r="F37" s="248"/>
      <c r="G37" s="150"/>
      <c r="H37" s="150"/>
      <c r="I37" s="77"/>
      <c r="J37" s="71"/>
      <c r="K37" s="77"/>
      <c r="L37" s="77"/>
      <c r="M37" s="249"/>
      <c r="N37" s="116"/>
      <c r="O37" s="77"/>
      <c r="P37" s="77"/>
      <c r="Q37" s="77"/>
      <c r="R37" s="77"/>
      <c r="S37" s="77"/>
      <c r="T37" s="77"/>
      <c r="U37" s="77"/>
      <c r="V37" s="77"/>
      <c r="W37" s="77"/>
      <c r="X37" s="77"/>
      <c r="Y37" s="77"/>
      <c r="Z37" s="77"/>
      <c r="AA37" s="78"/>
      <c r="AB37" s="79"/>
      <c r="AC37" s="248"/>
      <c r="AD37" s="248"/>
      <c r="AE37" s="77"/>
      <c r="AF37" s="77"/>
      <c r="AG37" s="78"/>
      <c r="AH37" s="79"/>
      <c r="AI37" s="68"/>
      <c r="AJ37" s="80"/>
      <c r="AK37" s="190"/>
      <c r="AL37" s="191"/>
      <c r="AM37" s="191"/>
      <c r="AN37" s="192"/>
    </row>
    <row r="38" spans="2:40" ht="13.5" customHeight="1" x14ac:dyDescent="0.2">
      <c r="B38" s="75">
        <v>28</v>
      </c>
      <c r="C38" s="76">
        <v>10.35</v>
      </c>
      <c r="D38" s="76">
        <v>275.01</v>
      </c>
      <c r="E38" s="76">
        <v>285.36</v>
      </c>
      <c r="F38" s="248"/>
      <c r="G38" s="150"/>
      <c r="H38" s="150"/>
      <c r="I38" s="77"/>
      <c r="J38" s="71"/>
      <c r="K38" s="77" t="s">
        <v>309</v>
      </c>
      <c r="L38" s="77"/>
      <c r="M38" s="249"/>
      <c r="N38" s="116"/>
      <c r="O38" s="77"/>
      <c r="P38" s="77"/>
      <c r="Q38" s="77"/>
      <c r="R38" s="77"/>
      <c r="S38" s="77"/>
      <c r="T38" s="77"/>
      <c r="U38" s="77"/>
      <c r="V38" s="77"/>
      <c r="W38" s="77"/>
      <c r="X38" s="77"/>
      <c r="Y38" s="77"/>
      <c r="Z38" s="77"/>
      <c r="AA38" s="78"/>
      <c r="AB38" s="79"/>
      <c r="AC38" s="248"/>
      <c r="AD38" s="248"/>
      <c r="AE38" s="77"/>
      <c r="AF38" s="77"/>
      <c r="AG38" s="78"/>
      <c r="AH38" s="79"/>
      <c r="AI38" s="68"/>
      <c r="AJ38" s="80"/>
      <c r="AK38" s="190"/>
      <c r="AL38" s="191"/>
      <c r="AM38" s="191"/>
      <c r="AN38" s="192"/>
    </row>
    <row r="39" spans="2:40" ht="13.5" customHeight="1" x14ac:dyDescent="0.2">
      <c r="B39" s="75">
        <v>29</v>
      </c>
      <c r="C39" s="76">
        <v>10.48</v>
      </c>
      <c r="D39" s="76">
        <v>285.36</v>
      </c>
      <c r="E39" s="76">
        <v>295.84000000000003</v>
      </c>
      <c r="F39" s="248"/>
      <c r="G39" s="150"/>
      <c r="H39" s="150"/>
      <c r="I39" s="77"/>
      <c r="J39" s="71"/>
      <c r="K39" s="77"/>
      <c r="L39" s="77"/>
      <c r="M39" s="249"/>
      <c r="N39" s="116"/>
      <c r="O39" s="77"/>
      <c r="P39" s="77"/>
      <c r="Q39" s="77"/>
      <c r="R39" s="77"/>
      <c r="S39" s="77"/>
      <c r="T39" s="77"/>
      <c r="U39" s="77"/>
      <c r="V39" s="77"/>
      <c r="W39" s="77"/>
      <c r="X39" s="77"/>
      <c r="Y39" s="77"/>
      <c r="Z39" s="77"/>
      <c r="AA39" s="78"/>
      <c r="AB39" s="79"/>
      <c r="AC39" s="248"/>
      <c r="AD39" s="248"/>
      <c r="AE39" s="77"/>
      <c r="AF39" s="77"/>
      <c r="AG39" s="78"/>
      <c r="AH39" s="79"/>
      <c r="AI39" s="68"/>
      <c r="AJ39" s="80"/>
      <c r="AK39" s="190"/>
      <c r="AL39" s="191"/>
      <c r="AM39" s="191"/>
      <c r="AN39" s="192"/>
    </row>
    <row r="40" spans="2:40" ht="13.5" customHeight="1" x14ac:dyDescent="0.2">
      <c r="B40" s="75">
        <v>30</v>
      </c>
      <c r="C40" s="76">
        <v>10.37</v>
      </c>
      <c r="D40" s="76">
        <v>295.84000000000003</v>
      </c>
      <c r="E40" s="76">
        <v>306.21000000000004</v>
      </c>
      <c r="F40" s="248"/>
      <c r="G40" s="150"/>
      <c r="H40" s="150"/>
      <c r="I40" s="77"/>
      <c r="J40" s="71"/>
      <c r="K40" s="77"/>
      <c r="L40" s="77"/>
      <c r="M40" s="249"/>
      <c r="N40" s="116"/>
      <c r="O40" s="77"/>
      <c r="P40" s="77"/>
      <c r="Q40" s="77"/>
      <c r="R40" s="77"/>
      <c r="S40" s="77"/>
      <c r="T40" s="77"/>
      <c r="U40" s="77"/>
      <c r="V40" s="77"/>
      <c r="W40" s="77"/>
      <c r="X40" s="77"/>
      <c r="Y40" s="77"/>
      <c r="Z40" s="77"/>
      <c r="AA40" s="78"/>
      <c r="AB40" s="79"/>
      <c r="AC40" s="248"/>
      <c r="AD40" s="248"/>
      <c r="AE40" s="77"/>
      <c r="AF40" s="77"/>
      <c r="AG40" s="78"/>
      <c r="AH40" s="79"/>
      <c r="AI40" s="68"/>
      <c r="AJ40" s="80"/>
      <c r="AK40" s="190"/>
      <c r="AL40" s="191"/>
      <c r="AM40" s="191"/>
      <c r="AN40" s="192"/>
    </row>
    <row r="41" spans="2:40" ht="13.5" customHeight="1" x14ac:dyDescent="0.2">
      <c r="B41" s="75">
        <v>31</v>
      </c>
      <c r="C41" s="76">
        <v>10.43</v>
      </c>
      <c r="D41" s="76">
        <v>306.21000000000004</v>
      </c>
      <c r="E41" s="76">
        <v>316.64000000000004</v>
      </c>
      <c r="F41" s="248"/>
      <c r="G41" s="150"/>
      <c r="H41" s="150"/>
      <c r="I41" s="77"/>
      <c r="J41" s="71"/>
      <c r="K41" s="77" t="s">
        <v>309</v>
      </c>
      <c r="L41" s="77"/>
      <c r="M41" s="249"/>
      <c r="N41" s="116"/>
      <c r="O41" s="77"/>
      <c r="P41" s="77" t="s">
        <v>335</v>
      </c>
      <c r="Q41" s="77"/>
      <c r="R41" s="77"/>
      <c r="S41" s="77"/>
      <c r="T41" s="77" t="s">
        <v>334</v>
      </c>
      <c r="U41" s="77"/>
      <c r="V41" s="77"/>
      <c r="W41" s="77"/>
      <c r="X41" s="77"/>
      <c r="Y41" s="77"/>
      <c r="Z41" s="77"/>
      <c r="AA41" s="78"/>
      <c r="AB41" s="79"/>
      <c r="AC41" s="248"/>
      <c r="AD41" s="248"/>
      <c r="AE41" s="77"/>
      <c r="AF41" s="77"/>
      <c r="AG41" s="78"/>
      <c r="AH41" s="79"/>
      <c r="AI41" s="68"/>
      <c r="AJ41" s="80"/>
      <c r="AK41" s="190"/>
      <c r="AL41" s="191"/>
      <c r="AM41" s="191"/>
      <c r="AN41" s="192"/>
    </row>
    <row r="42" spans="2:40" ht="13.5" customHeight="1" x14ac:dyDescent="0.2">
      <c r="B42" s="75">
        <v>32</v>
      </c>
      <c r="C42" s="76">
        <v>10.38</v>
      </c>
      <c r="D42" s="76">
        <v>316.64000000000004</v>
      </c>
      <c r="E42" s="76">
        <v>327.02000000000004</v>
      </c>
      <c r="F42" s="248"/>
      <c r="G42" s="150"/>
      <c r="H42" s="150"/>
      <c r="I42" s="77"/>
      <c r="J42" s="71"/>
      <c r="K42" s="77"/>
      <c r="L42" s="77"/>
      <c r="M42" s="249"/>
      <c r="N42" s="116"/>
      <c r="O42" s="77"/>
      <c r="P42" s="77"/>
      <c r="Q42" s="77"/>
      <c r="R42" s="77"/>
      <c r="S42" s="77"/>
      <c r="T42" s="77"/>
      <c r="U42" s="77"/>
      <c r="V42" s="77"/>
      <c r="W42" s="77"/>
      <c r="X42" s="77"/>
      <c r="Y42" s="77"/>
      <c r="Z42" s="77"/>
      <c r="AA42" s="78"/>
      <c r="AB42" s="79"/>
      <c r="AC42" s="248"/>
      <c r="AD42" s="248"/>
      <c r="AE42" s="77"/>
      <c r="AF42" s="77"/>
      <c r="AG42" s="78"/>
      <c r="AH42" s="79"/>
      <c r="AI42" s="68"/>
      <c r="AJ42" s="80"/>
      <c r="AK42" s="190"/>
      <c r="AL42" s="191"/>
      <c r="AM42" s="191"/>
      <c r="AN42" s="192"/>
    </row>
    <row r="43" spans="2:40" ht="13.5" customHeight="1" x14ac:dyDescent="0.2">
      <c r="B43" s="75">
        <v>33</v>
      </c>
      <c r="C43" s="76">
        <v>10.45</v>
      </c>
      <c r="D43" s="76">
        <v>327.02000000000004</v>
      </c>
      <c r="E43" s="76">
        <v>337.47</v>
      </c>
      <c r="F43" s="248"/>
      <c r="G43" s="150"/>
      <c r="H43" s="150"/>
      <c r="I43" s="77"/>
      <c r="J43" s="71"/>
      <c r="K43" s="77" t="s">
        <v>309</v>
      </c>
      <c r="L43" s="77"/>
      <c r="M43" s="249"/>
      <c r="N43" s="116"/>
      <c r="O43" s="77"/>
      <c r="P43" s="77"/>
      <c r="Q43" s="77"/>
      <c r="R43" s="77"/>
      <c r="S43" s="77"/>
      <c r="T43" s="77"/>
      <c r="U43" s="77"/>
      <c r="V43" s="77"/>
      <c r="W43" s="77"/>
      <c r="X43" s="77"/>
      <c r="Y43" s="77"/>
      <c r="Z43" s="77"/>
      <c r="AA43" s="78"/>
      <c r="AB43" s="79"/>
      <c r="AC43" s="248"/>
      <c r="AD43" s="248"/>
      <c r="AE43" s="77"/>
      <c r="AF43" s="77"/>
      <c r="AG43" s="78"/>
      <c r="AH43" s="79"/>
      <c r="AI43" s="68"/>
      <c r="AJ43" s="80"/>
      <c r="AK43" s="190"/>
      <c r="AL43" s="191"/>
      <c r="AM43" s="191"/>
      <c r="AN43" s="192"/>
    </row>
    <row r="44" spans="2:40" ht="13.5" customHeight="1" x14ac:dyDescent="0.2">
      <c r="B44" s="75">
        <v>34</v>
      </c>
      <c r="C44" s="76">
        <v>10.43</v>
      </c>
      <c r="D44" s="76">
        <v>337.47</v>
      </c>
      <c r="E44" s="76">
        <v>347.90000000000003</v>
      </c>
      <c r="F44" s="248"/>
      <c r="G44" s="150"/>
      <c r="H44" s="150"/>
      <c r="I44" s="77"/>
      <c r="J44" s="71"/>
      <c r="K44" s="77"/>
      <c r="L44" s="77"/>
      <c r="M44" s="249"/>
      <c r="N44" s="116"/>
      <c r="O44" s="77"/>
      <c r="P44" s="77"/>
      <c r="Q44" s="77"/>
      <c r="R44" s="77"/>
      <c r="S44" s="77"/>
      <c r="T44" s="77"/>
      <c r="U44" s="77"/>
      <c r="V44" s="77"/>
      <c r="W44" s="77"/>
      <c r="X44" s="77"/>
      <c r="Y44" s="77"/>
      <c r="Z44" s="77"/>
      <c r="AA44" s="78"/>
      <c r="AB44" s="79"/>
      <c r="AC44" s="248"/>
      <c r="AD44" s="248"/>
      <c r="AE44" s="77"/>
      <c r="AF44" s="77"/>
      <c r="AG44" s="78"/>
      <c r="AH44" s="79"/>
      <c r="AI44" s="68"/>
      <c r="AJ44" s="80"/>
      <c r="AK44" s="190"/>
      <c r="AL44" s="191"/>
      <c r="AM44" s="191"/>
      <c r="AN44" s="192"/>
    </row>
    <row r="45" spans="2:40" ht="13.5" customHeight="1" x14ac:dyDescent="0.2">
      <c r="B45" s="75">
        <v>35</v>
      </c>
      <c r="C45" s="76">
        <v>10.4</v>
      </c>
      <c r="D45" s="76">
        <v>347.90000000000003</v>
      </c>
      <c r="E45" s="76">
        <v>358.3</v>
      </c>
      <c r="F45" s="248"/>
      <c r="G45" s="150"/>
      <c r="H45" s="150"/>
      <c r="I45" s="77"/>
      <c r="J45" s="71"/>
      <c r="K45" s="77"/>
      <c r="L45" s="77"/>
      <c r="M45" s="249"/>
      <c r="N45" s="116"/>
      <c r="O45" s="77"/>
      <c r="P45" s="77"/>
      <c r="Q45" s="77"/>
      <c r="R45" s="77"/>
      <c r="S45" s="77"/>
      <c r="T45" s="77"/>
      <c r="U45" s="77"/>
      <c r="V45" s="77"/>
      <c r="W45" s="77"/>
      <c r="X45" s="77"/>
      <c r="Y45" s="77"/>
      <c r="Z45" s="77"/>
      <c r="AA45" s="78"/>
      <c r="AB45" s="79"/>
      <c r="AC45" s="248"/>
      <c r="AD45" s="248"/>
      <c r="AE45" s="77"/>
      <c r="AF45" s="77"/>
      <c r="AG45" s="78"/>
      <c r="AH45" s="79"/>
      <c r="AI45" s="68"/>
      <c r="AJ45" s="80"/>
      <c r="AK45" s="190"/>
      <c r="AL45" s="191"/>
      <c r="AM45" s="191"/>
      <c r="AN45" s="192"/>
    </row>
    <row r="46" spans="2:40" ht="13.5" customHeight="1" x14ac:dyDescent="0.2">
      <c r="B46" s="75">
        <v>36</v>
      </c>
      <c r="C46" s="76">
        <v>10.42</v>
      </c>
      <c r="D46" s="76">
        <v>358.3</v>
      </c>
      <c r="E46" s="76">
        <v>368.72</v>
      </c>
      <c r="F46" s="248"/>
      <c r="G46" s="150"/>
      <c r="H46" s="150"/>
      <c r="I46" s="77"/>
      <c r="J46" s="71"/>
      <c r="K46" s="77" t="s">
        <v>309</v>
      </c>
      <c r="L46" s="77"/>
      <c r="M46" s="249"/>
      <c r="N46" s="116"/>
      <c r="O46" s="81" t="s">
        <v>331</v>
      </c>
      <c r="P46" s="77" t="s">
        <v>337</v>
      </c>
      <c r="Q46" s="77"/>
      <c r="R46" s="77"/>
      <c r="S46" s="77"/>
      <c r="T46" s="77" t="s">
        <v>336</v>
      </c>
      <c r="U46" s="77"/>
      <c r="V46" s="77"/>
      <c r="W46" s="77"/>
      <c r="X46" s="77"/>
      <c r="Y46" s="77"/>
      <c r="Z46" s="77"/>
      <c r="AA46" s="78"/>
      <c r="AB46" s="79"/>
      <c r="AC46" s="248"/>
      <c r="AD46" s="248"/>
      <c r="AE46" s="77"/>
      <c r="AF46" s="77"/>
      <c r="AG46" s="78"/>
      <c r="AH46" s="79"/>
      <c r="AI46" s="68"/>
      <c r="AJ46" s="80"/>
      <c r="AK46" s="190"/>
      <c r="AL46" s="191"/>
      <c r="AM46" s="191"/>
      <c r="AN46" s="192"/>
    </row>
    <row r="47" spans="2:40" ht="13.5" customHeight="1" x14ac:dyDescent="0.2">
      <c r="B47" s="75">
        <v>37</v>
      </c>
      <c r="C47" s="76">
        <v>10.41</v>
      </c>
      <c r="D47" s="76">
        <v>368.72</v>
      </c>
      <c r="E47" s="76">
        <v>379.13000000000005</v>
      </c>
      <c r="F47" s="248"/>
      <c r="G47" s="150"/>
      <c r="H47" s="150"/>
      <c r="I47" s="77"/>
      <c r="J47" s="71"/>
      <c r="K47" s="77"/>
      <c r="L47" s="77"/>
      <c r="M47" s="249"/>
      <c r="N47" s="116"/>
      <c r="O47" s="77"/>
      <c r="P47" s="77"/>
      <c r="Q47" s="77"/>
      <c r="R47" s="77"/>
      <c r="S47" s="77"/>
      <c r="T47" s="77"/>
      <c r="U47" s="77"/>
      <c r="V47" s="77"/>
      <c r="W47" s="77"/>
      <c r="X47" s="77"/>
      <c r="Y47" s="77"/>
      <c r="Z47" s="77"/>
      <c r="AA47" s="78"/>
      <c r="AB47" s="79"/>
      <c r="AC47" s="248"/>
      <c r="AD47" s="248"/>
      <c r="AE47" s="77"/>
      <c r="AF47" s="77"/>
      <c r="AG47" s="78"/>
      <c r="AH47" s="79"/>
      <c r="AI47" s="68"/>
      <c r="AJ47" s="80"/>
      <c r="AK47" s="190"/>
      <c r="AL47" s="191"/>
      <c r="AM47" s="191"/>
      <c r="AN47" s="192"/>
    </row>
    <row r="48" spans="2:40" ht="13.5" customHeight="1" x14ac:dyDescent="0.2">
      <c r="B48" s="75">
        <v>38</v>
      </c>
      <c r="C48" s="76">
        <v>10.38</v>
      </c>
      <c r="D48" s="76">
        <v>379.13000000000005</v>
      </c>
      <c r="E48" s="76">
        <v>389.51000000000005</v>
      </c>
      <c r="F48" s="248"/>
      <c r="G48" s="150"/>
      <c r="H48" s="150"/>
      <c r="I48" s="77"/>
      <c r="J48" s="71"/>
      <c r="K48" s="77"/>
      <c r="L48" s="77"/>
      <c r="M48" s="249"/>
      <c r="N48" s="116"/>
      <c r="O48" s="77"/>
      <c r="P48" s="77"/>
      <c r="Q48" s="77"/>
      <c r="R48" s="77"/>
      <c r="S48" s="77"/>
      <c r="T48" s="77"/>
      <c r="U48" s="77"/>
      <c r="V48" s="77"/>
      <c r="W48" s="77"/>
      <c r="X48" s="77"/>
      <c r="Y48" s="77"/>
      <c r="Z48" s="77"/>
      <c r="AA48" s="78"/>
      <c r="AB48" s="79"/>
      <c r="AC48" s="248"/>
      <c r="AD48" s="248"/>
      <c r="AE48" s="77"/>
      <c r="AF48" s="77"/>
      <c r="AG48" s="78"/>
      <c r="AH48" s="79"/>
      <c r="AI48" s="68"/>
      <c r="AJ48" s="80"/>
      <c r="AK48" s="190"/>
      <c r="AL48" s="191"/>
      <c r="AM48" s="191"/>
      <c r="AN48" s="192"/>
    </row>
    <row r="49" spans="2:40" ht="13.5" customHeight="1" x14ac:dyDescent="0.2">
      <c r="B49" s="75">
        <v>39</v>
      </c>
      <c r="C49" s="76">
        <v>10.41</v>
      </c>
      <c r="D49" s="76">
        <v>389.51000000000005</v>
      </c>
      <c r="E49" s="76">
        <v>399.92000000000007</v>
      </c>
      <c r="F49" s="248"/>
      <c r="G49" s="150"/>
      <c r="H49" s="150"/>
      <c r="I49" s="77"/>
      <c r="J49" s="71"/>
      <c r="K49" s="77" t="s">
        <v>309</v>
      </c>
      <c r="L49" s="77"/>
      <c r="M49" s="249"/>
      <c r="N49" s="116"/>
      <c r="O49" s="77"/>
      <c r="P49" s="77"/>
      <c r="Q49" s="77"/>
      <c r="R49" s="77"/>
      <c r="S49" s="77"/>
      <c r="T49" s="77"/>
      <c r="U49" s="77"/>
      <c r="V49" s="77"/>
      <c r="W49" s="77"/>
      <c r="X49" s="77"/>
      <c r="Y49" s="77"/>
      <c r="Z49" s="77"/>
      <c r="AA49" s="78"/>
      <c r="AB49" s="79"/>
      <c r="AC49" s="248"/>
      <c r="AD49" s="248"/>
      <c r="AE49" s="77"/>
      <c r="AF49" s="77"/>
      <c r="AG49" s="78"/>
      <c r="AH49" s="79"/>
      <c r="AI49" s="68"/>
      <c r="AJ49" s="80"/>
      <c r="AK49" s="190"/>
      <c r="AL49" s="191"/>
      <c r="AM49" s="191"/>
      <c r="AN49" s="192"/>
    </row>
    <row r="50" spans="2:40" ht="13.5" customHeight="1" x14ac:dyDescent="0.2">
      <c r="B50" s="75">
        <v>40</v>
      </c>
      <c r="C50" s="76">
        <v>10.43</v>
      </c>
      <c r="D50" s="76">
        <v>399.92000000000007</v>
      </c>
      <c r="E50" s="76">
        <v>410.35000000000008</v>
      </c>
      <c r="F50" s="248"/>
      <c r="G50" s="150"/>
      <c r="H50" s="150"/>
      <c r="I50" s="77"/>
      <c r="J50" s="71"/>
      <c r="K50" s="77"/>
      <c r="L50" s="77"/>
      <c r="M50" s="249"/>
      <c r="N50" s="116"/>
      <c r="O50" s="77"/>
      <c r="P50" s="77"/>
      <c r="Q50" s="77"/>
      <c r="R50" s="77"/>
      <c r="S50" s="77"/>
      <c r="T50" s="77"/>
      <c r="U50" s="77"/>
      <c r="V50" s="77"/>
      <c r="W50" s="77"/>
      <c r="X50" s="77"/>
      <c r="Y50" s="77"/>
      <c r="Z50" s="77"/>
      <c r="AA50" s="78"/>
      <c r="AB50" s="79"/>
      <c r="AC50" s="248"/>
      <c r="AD50" s="248"/>
      <c r="AE50" s="77"/>
      <c r="AF50" s="77"/>
      <c r="AG50" s="78"/>
      <c r="AH50" s="79"/>
      <c r="AI50" s="68"/>
      <c r="AJ50" s="80"/>
      <c r="AK50" s="190"/>
      <c r="AL50" s="191"/>
      <c r="AM50" s="191"/>
      <c r="AN50" s="192"/>
    </row>
    <row r="51" spans="2:40" ht="13.5" customHeight="1" x14ac:dyDescent="0.2">
      <c r="B51" s="75">
        <v>41</v>
      </c>
      <c r="C51" s="76">
        <v>10.45</v>
      </c>
      <c r="D51" s="76">
        <v>410.35000000000008</v>
      </c>
      <c r="E51" s="76">
        <v>420.80000000000007</v>
      </c>
      <c r="F51" s="248"/>
      <c r="G51" s="150"/>
      <c r="H51" s="150"/>
      <c r="I51" s="77"/>
      <c r="J51" s="71"/>
      <c r="K51" s="77" t="s">
        <v>309</v>
      </c>
      <c r="L51" s="77"/>
      <c r="M51" s="249"/>
      <c r="N51" s="116"/>
      <c r="O51" s="77" t="s">
        <v>328</v>
      </c>
      <c r="P51" s="77" t="s">
        <v>339</v>
      </c>
      <c r="Q51" s="77"/>
      <c r="R51" s="77"/>
      <c r="S51" s="77"/>
      <c r="T51" s="77" t="s">
        <v>338</v>
      </c>
      <c r="U51" s="77"/>
      <c r="V51" s="77"/>
      <c r="W51" s="77"/>
      <c r="X51" s="77"/>
      <c r="Y51" s="77"/>
      <c r="Z51" s="77"/>
      <c r="AA51" s="78"/>
      <c r="AB51" s="79"/>
      <c r="AC51" s="248"/>
      <c r="AD51" s="248"/>
      <c r="AE51" s="77"/>
      <c r="AF51" s="77"/>
      <c r="AG51" s="78"/>
      <c r="AH51" s="79"/>
      <c r="AI51" s="68"/>
      <c r="AJ51" s="80"/>
      <c r="AK51" s="190"/>
      <c r="AL51" s="191"/>
      <c r="AM51" s="191"/>
      <c r="AN51" s="192"/>
    </row>
    <row r="52" spans="2:40" ht="13.5" customHeight="1" x14ac:dyDescent="0.2">
      <c r="B52" s="75">
        <v>42</v>
      </c>
      <c r="C52" s="76">
        <v>10.43</v>
      </c>
      <c r="D52" s="76">
        <v>420.80000000000007</v>
      </c>
      <c r="E52" s="76">
        <v>431.23000000000008</v>
      </c>
      <c r="F52" s="248"/>
      <c r="G52" s="150"/>
      <c r="H52" s="150"/>
      <c r="I52" s="77"/>
      <c r="J52" s="71"/>
      <c r="K52" s="77"/>
      <c r="L52" s="77"/>
      <c r="M52" s="249"/>
      <c r="N52" s="116"/>
      <c r="O52" s="77"/>
      <c r="P52" s="77"/>
      <c r="Q52" s="77"/>
      <c r="R52" s="77"/>
      <c r="S52" s="77"/>
      <c r="T52" s="77"/>
      <c r="U52" s="77"/>
      <c r="V52" s="77"/>
      <c r="W52" s="77"/>
      <c r="X52" s="77"/>
      <c r="Y52" s="77"/>
      <c r="Z52" s="77"/>
      <c r="AA52" s="78"/>
      <c r="AB52" s="79"/>
      <c r="AC52" s="248"/>
      <c r="AD52" s="248"/>
      <c r="AE52" s="77"/>
      <c r="AF52" s="77"/>
      <c r="AG52" s="78"/>
      <c r="AH52" s="79"/>
      <c r="AI52" s="68"/>
      <c r="AJ52" s="80"/>
      <c r="AK52" s="190"/>
      <c r="AL52" s="191"/>
      <c r="AM52" s="191"/>
      <c r="AN52" s="192"/>
    </row>
    <row r="53" spans="2:40" ht="13.5" customHeight="1" x14ac:dyDescent="0.2">
      <c r="B53" s="75">
        <v>43</v>
      </c>
      <c r="C53" s="76">
        <v>10.42</v>
      </c>
      <c r="D53" s="76">
        <v>431.23000000000008</v>
      </c>
      <c r="E53" s="76">
        <v>441.65000000000009</v>
      </c>
      <c r="F53" s="248"/>
      <c r="G53" s="150"/>
      <c r="H53" s="150"/>
      <c r="I53" s="77"/>
      <c r="J53" s="71"/>
      <c r="K53" s="77"/>
      <c r="L53" s="77"/>
      <c r="M53" s="249"/>
      <c r="N53" s="116"/>
      <c r="O53" s="77"/>
      <c r="P53" s="77"/>
      <c r="Q53" s="77"/>
      <c r="R53" s="77"/>
      <c r="S53" s="77"/>
      <c r="T53" s="77"/>
      <c r="U53" s="77"/>
      <c r="V53" s="77"/>
      <c r="W53" s="77"/>
      <c r="X53" s="77"/>
      <c r="Y53" s="77"/>
      <c r="Z53" s="77"/>
      <c r="AA53" s="78"/>
      <c r="AB53" s="79"/>
      <c r="AC53" s="248"/>
      <c r="AD53" s="248"/>
      <c r="AE53" s="77"/>
      <c r="AF53" s="77"/>
      <c r="AG53" s="78"/>
      <c r="AH53" s="79"/>
      <c r="AI53" s="68"/>
      <c r="AJ53" s="80"/>
      <c r="AK53" s="190"/>
      <c r="AL53" s="191"/>
      <c r="AM53" s="191"/>
      <c r="AN53" s="192"/>
    </row>
    <row r="54" spans="2:40" ht="13.5" customHeight="1" x14ac:dyDescent="0.2">
      <c r="B54" s="75">
        <v>44</v>
      </c>
      <c r="C54" s="76">
        <v>10.42</v>
      </c>
      <c r="D54" s="76">
        <v>441.65000000000009</v>
      </c>
      <c r="E54" s="76">
        <v>452.07000000000011</v>
      </c>
      <c r="F54" s="248"/>
      <c r="G54" s="150"/>
      <c r="H54" s="150"/>
      <c r="I54" s="77"/>
      <c r="J54" s="71"/>
      <c r="K54" s="77" t="s">
        <v>309</v>
      </c>
      <c r="L54" s="77"/>
      <c r="M54" s="249"/>
      <c r="N54" s="116"/>
      <c r="O54" s="77"/>
      <c r="P54" s="77"/>
      <c r="Q54" s="77"/>
      <c r="R54" s="77"/>
      <c r="S54" s="77"/>
      <c r="T54" s="77"/>
      <c r="U54" s="77"/>
      <c r="V54" s="77"/>
      <c r="W54" s="77"/>
      <c r="X54" s="77"/>
      <c r="Y54" s="77"/>
      <c r="Z54" s="77"/>
      <c r="AA54" s="78"/>
      <c r="AB54" s="79"/>
      <c r="AC54" s="248"/>
      <c r="AD54" s="248"/>
      <c r="AE54" s="77"/>
      <c r="AF54" s="77"/>
      <c r="AG54" s="78"/>
      <c r="AH54" s="79"/>
      <c r="AI54" s="68"/>
      <c r="AJ54" s="80"/>
      <c r="AK54" s="190"/>
      <c r="AL54" s="191"/>
      <c r="AM54" s="191"/>
      <c r="AN54" s="192"/>
    </row>
    <row r="55" spans="2:40" ht="13.5" customHeight="1" x14ac:dyDescent="0.2">
      <c r="B55" s="75">
        <v>45</v>
      </c>
      <c r="C55" s="76">
        <v>10.4</v>
      </c>
      <c r="D55" s="76">
        <v>452.07000000000011</v>
      </c>
      <c r="E55" s="76">
        <v>462.47000000000008</v>
      </c>
      <c r="F55" s="248"/>
      <c r="G55" s="150"/>
      <c r="H55" s="150"/>
      <c r="I55" s="77"/>
      <c r="J55" s="71"/>
      <c r="K55" s="77"/>
      <c r="L55" s="77"/>
      <c r="M55" s="249"/>
      <c r="N55" s="116"/>
      <c r="O55" s="77"/>
      <c r="P55" s="77" t="s">
        <v>341</v>
      </c>
      <c r="Q55" s="77"/>
      <c r="R55" s="77"/>
      <c r="S55" s="77"/>
      <c r="T55" s="77" t="s">
        <v>340</v>
      </c>
      <c r="U55" s="77"/>
      <c r="V55" s="77"/>
      <c r="W55" s="77"/>
      <c r="X55" s="77"/>
      <c r="Y55" s="77"/>
      <c r="Z55" s="77"/>
      <c r="AA55" s="78"/>
      <c r="AB55" s="79"/>
      <c r="AC55" s="248"/>
      <c r="AD55" s="248"/>
      <c r="AE55" s="77"/>
      <c r="AF55" s="77"/>
      <c r="AG55" s="78"/>
      <c r="AH55" s="79"/>
      <c r="AI55" s="68"/>
      <c r="AJ55" s="80"/>
      <c r="AK55" s="190"/>
      <c r="AL55" s="191"/>
      <c r="AM55" s="191"/>
      <c r="AN55" s="192"/>
    </row>
    <row r="56" spans="2:40" ht="13.5" customHeight="1" x14ac:dyDescent="0.2">
      <c r="B56" s="75">
        <v>46</v>
      </c>
      <c r="C56" s="76">
        <v>10.54</v>
      </c>
      <c r="D56" s="76">
        <v>462.47000000000008</v>
      </c>
      <c r="E56" s="76">
        <v>473.0100000000001</v>
      </c>
      <c r="F56" s="248"/>
      <c r="G56" s="150"/>
      <c r="H56" s="150"/>
      <c r="I56" s="77"/>
      <c r="J56" s="71"/>
      <c r="K56" s="77"/>
      <c r="L56" s="77"/>
      <c r="M56" s="249"/>
      <c r="N56" s="116"/>
      <c r="O56" s="77"/>
      <c r="P56" s="77"/>
      <c r="Q56" s="77"/>
      <c r="R56" s="77"/>
      <c r="S56" s="77"/>
      <c r="T56" s="77"/>
      <c r="U56" s="77"/>
      <c r="V56" s="77"/>
      <c r="W56" s="77"/>
      <c r="X56" s="77"/>
      <c r="Y56" s="77"/>
      <c r="Z56" s="77"/>
      <c r="AA56" s="78"/>
      <c r="AB56" s="79"/>
      <c r="AC56" s="248"/>
      <c r="AD56" s="248"/>
      <c r="AE56" s="77"/>
      <c r="AF56" s="77"/>
      <c r="AG56" s="78"/>
      <c r="AH56" s="79"/>
      <c r="AI56" s="68"/>
      <c r="AJ56" s="80"/>
      <c r="AK56" s="190"/>
      <c r="AL56" s="191"/>
      <c r="AM56" s="191"/>
      <c r="AN56" s="192"/>
    </row>
    <row r="57" spans="2:40" ht="13.5" customHeight="1" x14ac:dyDescent="0.2">
      <c r="B57" s="75">
        <v>47</v>
      </c>
      <c r="C57" s="76">
        <v>10.56</v>
      </c>
      <c r="D57" s="76">
        <v>473.0100000000001</v>
      </c>
      <c r="E57" s="76">
        <v>483.57000000000011</v>
      </c>
      <c r="F57" s="248"/>
      <c r="G57" s="150"/>
      <c r="H57" s="150"/>
      <c r="I57" s="77"/>
      <c r="J57" s="71"/>
      <c r="K57" s="77" t="s">
        <v>309</v>
      </c>
      <c r="L57" s="77"/>
      <c r="M57" s="249"/>
      <c r="N57" s="116"/>
      <c r="O57" s="77"/>
      <c r="P57" s="77"/>
      <c r="Q57" s="77"/>
      <c r="R57" s="77"/>
      <c r="S57" s="77"/>
      <c r="T57" s="77"/>
      <c r="U57" s="77"/>
      <c r="V57" s="77"/>
      <c r="W57" s="77"/>
      <c r="X57" s="77"/>
      <c r="Y57" s="77"/>
      <c r="Z57" s="77"/>
      <c r="AA57" s="78"/>
      <c r="AB57" s="79"/>
      <c r="AC57" s="248"/>
      <c r="AD57" s="248"/>
      <c r="AE57" s="77"/>
      <c r="AF57" s="77"/>
      <c r="AG57" s="78"/>
      <c r="AH57" s="79"/>
      <c r="AI57" s="68"/>
      <c r="AJ57" s="80"/>
      <c r="AK57" s="190"/>
      <c r="AL57" s="191"/>
      <c r="AM57" s="191"/>
      <c r="AN57" s="192"/>
    </row>
    <row r="58" spans="2:40" ht="13.5" customHeight="1" x14ac:dyDescent="0.2">
      <c r="B58" s="75">
        <v>48</v>
      </c>
      <c r="C58" s="76">
        <v>10.55</v>
      </c>
      <c r="D58" s="76">
        <v>483.57000000000011</v>
      </c>
      <c r="E58" s="76">
        <v>494.12000000000012</v>
      </c>
      <c r="F58" s="248"/>
      <c r="G58" s="150"/>
      <c r="H58" s="150"/>
      <c r="I58" s="77"/>
      <c r="J58" s="71"/>
      <c r="K58" s="77"/>
      <c r="L58" s="77"/>
      <c r="M58" s="249"/>
      <c r="N58" s="116"/>
      <c r="O58" s="77"/>
      <c r="P58" s="77"/>
      <c r="Q58" s="77"/>
      <c r="R58" s="77"/>
      <c r="S58" s="77"/>
      <c r="T58" s="77"/>
      <c r="U58" s="77"/>
      <c r="V58" s="77"/>
      <c r="W58" s="77"/>
      <c r="X58" s="77"/>
      <c r="Y58" s="77"/>
      <c r="Z58" s="77"/>
      <c r="AA58" s="78"/>
      <c r="AB58" s="79"/>
      <c r="AC58" s="248"/>
      <c r="AD58" s="248"/>
      <c r="AE58" s="77"/>
      <c r="AF58" s="77"/>
      <c r="AG58" s="78"/>
      <c r="AH58" s="79"/>
      <c r="AI58" s="68"/>
      <c r="AJ58" s="80"/>
      <c r="AK58" s="190"/>
      <c r="AL58" s="191"/>
      <c r="AM58" s="191"/>
      <c r="AN58" s="192"/>
    </row>
    <row r="59" spans="2:40" ht="13.5" customHeight="1" x14ac:dyDescent="0.2">
      <c r="B59" s="75">
        <v>49</v>
      </c>
      <c r="C59" s="76">
        <v>10.55</v>
      </c>
      <c r="D59" s="76">
        <v>494.12000000000012</v>
      </c>
      <c r="E59" s="76">
        <v>504.67000000000013</v>
      </c>
      <c r="F59" s="248"/>
      <c r="G59" s="150"/>
      <c r="H59" s="150"/>
      <c r="I59" s="77"/>
      <c r="J59" s="71"/>
      <c r="K59" s="77" t="s">
        <v>309</v>
      </c>
      <c r="L59" s="77"/>
      <c r="M59" s="249"/>
      <c r="N59" s="116"/>
      <c r="O59" s="77"/>
      <c r="P59" s="77"/>
      <c r="Q59" s="77"/>
      <c r="R59" s="77"/>
      <c r="S59" s="77"/>
      <c r="T59" s="77"/>
      <c r="U59" s="77"/>
      <c r="V59" s="77"/>
      <c r="W59" s="77"/>
      <c r="X59" s="77"/>
      <c r="Y59" s="77"/>
      <c r="Z59" s="77"/>
      <c r="AA59" s="78"/>
      <c r="AB59" s="79"/>
      <c r="AC59" s="248"/>
      <c r="AD59" s="248"/>
      <c r="AE59" s="77"/>
      <c r="AF59" s="77"/>
      <c r="AG59" s="78"/>
      <c r="AH59" s="79"/>
      <c r="AI59" s="68"/>
      <c r="AJ59" s="80"/>
      <c r="AK59" s="190"/>
      <c r="AL59" s="191"/>
      <c r="AM59" s="191"/>
      <c r="AN59" s="192"/>
    </row>
    <row r="60" spans="2:40" ht="13.5" customHeight="1" x14ac:dyDescent="0.2">
      <c r="B60" s="75">
        <v>50</v>
      </c>
      <c r="C60" s="76">
        <v>10.5</v>
      </c>
      <c r="D60" s="76">
        <v>504.67000000000013</v>
      </c>
      <c r="E60" s="76">
        <v>515.17000000000007</v>
      </c>
      <c r="F60" s="248"/>
      <c r="G60" s="150"/>
      <c r="H60" s="150"/>
      <c r="I60" s="77"/>
      <c r="J60" s="71"/>
      <c r="K60" s="77"/>
      <c r="L60" s="77"/>
      <c r="M60" s="249"/>
      <c r="N60" s="116"/>
      <c r="O60" s="77"/>
      <c r="P60" s="77" t="s">
        <v>343</v>
      </c>
      <c r="Q60" s="77"/>
      <c r="R60" s="77"/>
      <c r="S60" s="77"/>
      <c r="T60" s="77" t="s">
        <v>342</v>
      </c>
      <c r="U60" s="77"/>
      <c r="V60" s="77"/>
      <c r="W60" s="77"/>
      <c r="X60" s="77"/>
      <c r="Y60" s="77"/>
      <c r="Z60" s="77"/>
      <c r="AA60" s="78"/>
      <c r="AB60" s="79"/>
      <c r="AC60" s="248"/>
      <c r="AD60" s="248"/>
      <c r="AE60" s="77"/>
      <c r="AF60" s="77"/>
      <c r="AG60" s="78"/>
      <c r="AH60" s="79"/>
      <c r="AI60" s="68"/>
      <c r="AJ60" s="80"/>
      <c r="AK60" s="190"/>
      <c r="AL60" s="191"/>
      <c r="AM60" s="191"/>
      <c r="AN60" s="192"/>
    </row>
    <row r="61" spans="2:40" ht="13.5" customHeight="1" x14ac:dyDescent="0.2">
      <c r="B61" s="75">
        <v>51</v>
      </c>
      <c r="C61" s="76">
        <v>10.48</v>
      </c>
      <c r="D61" s="76">
        <v>515.17000000000007</v>
      </c>
      <c r="E61" s="76">
        <v>525.65000000000009</v>
      </c>
      <c r="F61" s="248"/>
      <c r="G61" s="150"/>
      <c r="H61" s="150"/>
      <c r="I61" s="77"/>
      <c r="J61" s="71"/>
      <c r="K61" s="77"/>
      <c r="L61" s="77"/>
      <c r="M61" s="249"/>
      <c r="N61" s="116"/>
      <c r="O61" s="77"/>
      <c r="P61" s="77"/>
      <c r="Q61" s="77"/>
      <c r="R61" s="77"/>
      <c r="S61" s="77"/>
      <c r="T61" s="77"/>
      <c r="U61" s="77"/>
      <c r="V61" s="77"/>
      <c r="W61" s="77"/>
      <c r="X61" s="77"/>
      <c r="Y61" s="77"/>
      <c r="Z61" s="77"/>
      <c r="AA61" s="78"/>
      <c r="AB61" s="79"/>
      <c r="AC61" s="248"/>
      <c r="AD61" s="248"/>
      <c r="AE61" s="77"/>
      <c r="AF61" s="77"/>
      <c r="AG61" s="78"/>
      <c r="AH61" s="79"/>
      <c r="AI61" s="68"/>
      <c r="AJ61" s="80"/>
      <c r="AK61" s="190"/>
      <c r="AL61" s="191"/>
      <c r="AM61" s="191"/>
      <c r="AN61" s="192"/>
    </row>
    <row r="62" spans="2:40" ht="13.5" customHeight="1" x14ac:dyDescent="0.2">
      <c r="B62" s="75">
        <v>52</v>
      </c>
      <c r="C62" s="76">
        <v>10.3</v>
      </c>
      <c r="D62" s="76">
        <v>525.65000000000009</v>
      </c>
      <c r="E62" s="76">
        <v>535.95000000000005</v>
      </c>
      <c r="F62" s="248"/>
      <c r="G62" s="150"/>
      <c r="H62" s="150"/>
      <c r="I62" s="77"/>
      <c r="J62" s="71"/>
      <c r="K62" s="77" t="s">
        <v>309</v>
      </c>
      <c r="L62" s="77"/>
      <c r="M62" s="249"/>
      <c r="N62" s="116"/>
      <c r="O62" s="77"/>
      <c r="P62" s="77"/>
      <c r="Q62" s="77"/>
      <c r="R62" s="77"/>
      <c r="S62" s="77"/>
      <c r="T62" s="77"/>
      <c r="U62" s="77"/>
      <c r="V62" s="77"/>
      <c r="W62" s="77"/>
      <c r="X62" s="77"/>
      <c r="Y62" s="77"/>
      <c r="Z62" s="77"/>
      <c r="AA62" s="78"/>
      <c r="AB62" s="79"/>
      <c r="AC62" s="248"/>
      <c r="AD62" s="248"/>
      <c r="AE62" s="77"/>
      <c r="AF62" s="77"/>
      <c r="AG62" s="78"/>
      <c r="AH62" s="79"/>
      <c r="AI62" s="68"/>
      <c r="AJ62" s="80"/>
      <c r="AK62" s="190"/>
      <c r="AL62" s="191"/>
      <c r="AM62" s="191"/>
      <c r="AN62" s="192"/>
    </row>
    <row r="63" spans="2:40" ht="13.5" customHeight="1" x14ac:dyDescent="0.2">
      <c r="B63" s="75">
        <v>53</v>
      </c>
      <c r="C63" s="76">
        <v>6.39</v>
      </c>
      <c r="D63" s="76">
        <v>535.95000000000005</v>
      </c>
      <c r="E63" s="76">
        <v>542.34</v>
      </c>
      <c r="F63" s="248" t="s">
        <v>310</v>
      </c>
      <c r="G63" s="150"/>
      <c r="H63" s="150"/>
      <c r="I63" s="77"/>
      <c r="J63" s="71"/>
      <c r="K63" s="77"/>
      <c r="L63" s="77" t="s">
        <v>309</v>
      </c>
      <c r="M63" s="249"/>
      <c r="N63" s="116"/>
      <c r="O63" s="77"/>
      <c r="P63" s="77"/>
      <c r="Q63" s="77"/>
      <c r="R63" s="77"/>
      <c r="S63" s="77"/>
      <c r="T63" s="77"/>
      <c r="U63" s="77"/>
      <c r="V63" s="77"/>
      <c r="W63" s="77"/>
      <c r="X63" s="77"/>
      <c r="Y63" s="77"/>
      <c r="Z63" s="77"/>
      <c r="AA63" s="78"/>
      <c r="AB63" s="79"/>
      <c r="AC63" s="248"/>
      <c r="AD63" s="248"/>
      <c r="AE63" s="77"/>
      <c r="AF63" s="77"/>
      <c r="AG63" s="78"/>
      <c r="AH63" s="79"/>
      <c r="AI63" s="68"/>
      <c r="AJ63" s="80"/>
      <c r="AK63" s="190"/>
      <c r="AL63" s="191"/>
      <c r="AM63" s="191"/>
      <c r="AN63" s="192"/>
    </row>
    <row r="64" spans="2:40" ht="13.5" customHeight="1" x14ac:dyDescent="0.2">
      <c r="B64" s="75">
        <v>54</v>
      </c>
      <c r="C64" s="76">
        <v>6.5</v>
      </c>
      <c r="D64" s="76">
        <v>542.34</v>
      </c>
      <c r="E64" s="76">
        <v>548.84</v>
      </c>
      <c r="F64" s="248" t="s">
        <v>310</v>
      </c>
      <c r="G64" s="150"/>
      <c r="H64" s="150"/>
      <c r="I64" s="77"/>
      <c r="J64" s="71"/>
      <c r="K64" s="77"/>
      <c r="L64" s="77" t="s">
        <v>309</v>
      </c>
      <c r="M64" s="249"/>
      <c r="N64" s="116"/>
      <c r="O64" s="77"/>
      <c r="P64" s="77"/>
      <c r="Q64" s="77"/>
      <c r="R64" s="77"/>
      <c r="S64" s="77"/>
      <c r="T64" s="77"/>
      <c r="U64" s="77"/>
      <c r="V64" s="77"/>
      <c r="W64" s="77"/>
      <c r="X64" s="77"/>
      <c r="Y64" s="77"/>
      <c r="Z64" s="77"/>
      <c r="AA64" s="78"/>
      <c r="AB64" s="79"/>
      <c r="AC64" s="248"/>
      <c r="AD64" s="248"/>
      <c r="AE64" s="77"/>
      <c r="AF64" s="77"/>
      <c r="AG64" s="78"/>
      <c r="AH64" s="79"/>
      <c r="AI64" s="68"/>
      <c r="AJ64" s="80"/>
      <c r="AK64" s="190"/>
      <c r="AL64" s="191"/>
      <c r="AM64" s="191"/>
      <c r="AN64" s="192"/>
    </row>
    <row r="65" spans="2:40" ht="13.5" customHeight="1" x14ac:dyDescent="0.2">
      <c r="B65" s="75">
        <v>55</v>
      </c>
      <c r="C65" s="76">
        <v>6.54</v>
      </c>
      <c r="D65" s="76">
        <v>548.84</v>
      </c>
      <c r="E65" s="76">
        <v>555.38</v>
      </c>
      <c r="F65" s="248" t="s">
        <v>310</v>
      </c>
      <c r="G65" s="150"/>
      <c r="H65" s="150"/>
      <c r="I65" s="77"/>
      <c r="J65" s="71"/>
      <c r="K65" s="77"/>
      <c r="L65" s="77" t="s">
        <v>309</v>
      </c>
      <c r="M65" s="249"/>
      <c r="N65" s="116"/>
      <c r="O65" s="77"/>
      <c r="P65" s="77"/>
      <c r="Q65" s="77"/>
      <c r="R65" s="77"/>
      <c r="S65" s="77"/>
      <c r="T65" s="77"/>
      <c r="U65" s="77"/>
      <c r="V65" s="77"/>
      <c r="W65" s="77"/>
      <c r="X65" s="77"/>
      <c r="Y65" s="77"/>
      <c r="Z65" s="77"/>
      <c r="AA65" s="78"/>
      <c r="AB65" s="79"/>
      <c r="AC65" s="248"/>
      <c r="AD65" s="248"/>
      <c r="AE65" s="77"/>
      <c r="AF65" s="77"/>
      <c r="AG65" s="78"/>
      <c r="AH65" s="79"/>
      <c r="AI65" s="68"/>
      <c r="AJ65" s="80"/>
      <c r="AK65" s="190"/>
      <c r="AL65" s="191"/>
      <c r="AM65" s="191"/>
      <c r="AN65" s="192"/>
    </row>
    <row r="66" spans="2:40" ht="13.5" customHeight="1" x14ac:dyDescent="0.2">
      <c r="B66" s="75">
        <v>56</v>
      </c>
      <c r="C66" s="76">
        <v>6.6</v>
      </c>
      <c r="D66" s="76">
        <v>555.38</v>
      </c>
      <c r="E66" s="76">
        <v>561.98</v>
      </c>
      <c r="F66" s="248" t="s">
        <v>310</v>
      </c>
      <c r="G66" s="150"/>
      <c r="H66" s="150"/>
      <c r="I66" s="77"/>
      <c r="J66" s="71"/>
      <c r="K66" s="77" t="s">
        <v>309</v>
      </c>
      <c r="L66" s="77" t="s">
        <v>309</v>
      </c>
      <c r="M66" s="249"/>
      <c r="N66" s="116"/>
      <c r="O66" s="77"/>
      <c r="P66" s="77"/>
      <c r="Q66" s="77"/>
      <c r="R66" s="77"/>
      <c r="S66" s="77"/>
      <c r="T66" s="77"/>
      <c r="U66" s="77"/>
      <c r="V66" s="77"/>
      <c r="W66" s="77"/>
      <c r="X66" s="77"/>
      <c r="Y66" s="77"/>
      <c r="Z66" s="77"/>
      <c r="AA66" s="78"/>
      <c r="AB66" s="79"/>
      <c r="AC66" s="248"/>
      <c r="AD66" s="248"/>
      <c r="AE66" s="77"/>
      <c r="AF66" s="77"/>
      <c r="AG66" s="78"/>
      <c r="AH66" s="79"/>
      <c r="AI66" s="68"/>
      <c r="AJ66" s="80"/>
      <c r="AK66" s="190"/>
      <c r="AL66" s="191"/>
      <c r="AM66" s="191"/>
      <c r="AN66" s="192"/>
    </row>
    <row r="67" spans="2:40" ht="13.5" customHeight="1" x14ac:dyDescent="0.2">
      <c r="B67" s="75">
        <v>57</v>
      </c>
      <c r="C67" s="76">
        <v>7.4</v>
      </c>
      <c r="D67" s="76">
        <v>561.98</v>
      </c>
      <c r="E67" s="76">
        <v>569.38</v>
      </c>
      <c r="F67" s="248"/>
      <c r="G67" s="150"/>
      <c r="H67" s="150"/>
      <c r="I67" s="77"/>
      <c r="J67" s="71"/>
      <c r="K67" s="77"/>
      <c r="L67" s="77"/>
      <c r="M67" s="249"/>
      <c r="N67" s="116"/>
      <c r="O67" s="77" t="s">
        <v>333</v>
      </c>
      <c r="P67" s="77" t="s">
        <v>345</v>
      </c>
      <c r="Q67" s="77"/>
      <c r="R67" s="77"/>
      <c r="S67" s="77"/>
      <c r="T67" s="77" t="s">
        <v>344</v>
      </c>
      <c r="U67" s="77"/>
      <c r="V67" s="77"/>
      <c r="W67" s="77"/>
      <c r="X67" s="77"/>
      <c r="Y67" s="77"/>
      <c r="Z67" s="77"/>
      <c r="AA67" s="78"/>
      <c r="AB67" s="79"/>
      <c r="AC67" s="248"/>
      <c r="AD67" s="248"/>
      <c r="AE67" s="77"/>
      <c r="AF67" s="77"/>
      <c r="AG67" s="78"/>
      <c r="AH67" s="79"/>
      <c r="AI67" s="68"/>
      <c r="AJ67" s="80"/>
      <c r="AK67" s="190"/>
      <c r="AL67" s="191"/>
      <c r="AM67" s="191"/>
      <c r="AN67" s="192"/>
    </row>
    <row r="68" spans="2:40" ht="13.5" customHeight="1" x14ac:dyDescent="0.2">
      <c r="B68" s="75">
        <v>58</v>
      </c>
      <c r="C68" s="76">
        <v>10.5</v>
      </c>
      <c r="D68" s="76">
        <v>569.38</v>
      </c>
      <c r="E68" s="76">
        <v>579.88</v>
      </c>
      <c r="F68" s="248"/>
      <c r="G68" s="150"/>
      <c r="H68" s="150"/>
      <c r="I68" s="77"/>
      <c r="J68" s="71"/>
      <c r="K68" s="77"/>
      <c r="L68" s="77"/>
      <c r="M68" s="249"/>
      <c r="N68" s="116"/>
      <c r="O68" s="77"/>
      <c r="P68" s="77"/>
      <c r="Q68" s="77"/>
      <c r="R68" s="77"/>
      <c r="S68" s="77"/>
      <c r="T68" s="77"/>
      <c r="U68" s="77"/>
      <c r="V68" s="77"/>
      <c r="W68" s="77"/>
      <c r="X68" s="77"/>
      <c r="Y68" s="77"/>
      <c r="Z68" s="77"/>
      <c r="AA68" s="78"/>
      <c r="AB68" s="79"/>
      <c r="AC68" s="248"/>
      <c r="AD68" s="248"/>
      <c r="AE68" s="77"/>
      <c r="AF68" s="77"/>
      <c r="AG68" s="78"/>
      <c r="AH68" s="79"/>
      <c r="AI68" s="68"/>
      <c r="AJ68" s="80"/>
      <c r="AK68" s="190"/>
      <c r="AL68" s="191"/>
      <c r="AM68" s="191"/>
      <c r="AN68" s="192"/>
    </row>
    <row r="69" spans="2:40" ht="13.5" customHeight="1" x14ac:dyDescent="0.2">
      <c r="B69" s="75">
        <v>59</v>
      </c>
      <c r="C69" s="76">
        <v>10.5</v>
      </c>
      <c r="D69" s="76">
        <v>579.88</v>
      </c>
      <c r="E69" s="76">
        <v>590.38</v>
      </c>
      <c r="F69" s="248"/>
      <c r="G69" s="150"/>
      <c r="H69" s="150"/>
      <c r="I69" s="77"/>
      <c r="J69" s="71"/>
      <c r="K69" s="77" t="s">
        <v>309</v>
      </c>
      <c r="L69" s="77"/>
      <c r="M69" s="249"/>
      <c r="N69" s="116"/>
      <c r="O69" s="77"/>
      <c r="P69" s="77"/>
      <c r="Q69" s="77"/>
      <c r="R69" s="77"/>
      <c r="S69" s="77"/>
      <c r="T69" s="77"/>
      <c r="U69" s="77"/>
      <c r="V69" s="77"/>
      <c r="W69" s="77"/>
      <c r="X69" s="77"/>
      <c r="Y69" s="77"/>
      <c r="Z69" s="77"/>
      <c r="AA69" s="78"/>
      <c r="AB69" s="79"/>
      <c r="AC69" s="248"/>
      <c r="AD69" s="248"/>
      <c r="AE69" s="77"/>
      <c r="AF69" s="77"/>
      <c r="AG69" s="78"/>
      <c r="AH69" s="79"/>
      <c r="AI69" s="68"/>
      <c r="AJ69" s="80"/>
      <c r="AK69" s="190"/>
      <c r="AL69" s="191"/>
      <c r="AM69" s="191"/>
      <c r="AN69" s="192"/>
    </row>
    <row r="70" spans="2:40" ht="13.5" customHeight="1" x14ac:dyDescent="0.2">
      <c r="B70" s="75">
        <v>60</v>
      </c>
      <c r="C70" s="76">
        <v>10.5</v>
      </c>
      <c r="D70" s="76">
        <v>590.38</v>
      </c>
      <c r="E70" s="76">
        <v>600.88</v>
      </c>
      <c r="F70" s="248"/>
      <c r="G70" s="150"/>
      <c r="H70" s="150"/>
      <c r="I70" s="77"/>
      <c r="J70" s="71"/>
      <c r="K70" s="77"/>
      <c r="L70" s="77"/>
      <c r="M70" s="249"/>
      <c r="N70" s="116"/>
      <c r="O70" s="77"/>
      <c r="P70" s="77"/>
      <c r="Q70" s="77"/>
      <c r="R70" s="77"/>
      <c r="S70" s="77"/>
      <c r="T70" s="77"/>
      <c r="U70" s="77"/>
      <c r="V70" s="77"/>
      <c r="W70" s="77"/>
      <c r="X70" s="77"/>
      <c r="Y70" s="77"/>
      <c r="Z70" s="77"/>
      <c r="AA70" s="78"/>
      <c r="AB70" s="79"/>
      <c r="AC70" s="248"/>
      <c r="AD70" s="248"/>
      <c r="AE70" s="77"/>
      <c r="AF70" s="77"/>
      <c r="AG70" s="78"/>
      <c r="AH70" s="79"/>
      <c r="AI70" s="68"/>
      <c r="AJ70" s="80"/>
      <c r="AK70" s="190"/>
      <c r="AL70" s="191"/>
      <c r="AM70" s="191"/>
      <c r="AN70" s="192"/>
    </row>
    <row r="71" spans="2:40" ht="13.5" customHeight="1" x14ac:dyDescent="0.2">
      <c r="B71" s="75">
        <v>61</v>
      </c>
      <c r="C71" s="76">
        <v>10.5</v>
      </c>
      <c r="D71" s="76">
        <v>600.88</v>
      </c>
      <c r="E71" s="76">
        <v>611.38</v>
      </c>
      <c r="F71" s="248"/>
      <c r="G71" s="150"/>
      <c r="H71" s="150"/>
      <c r="I71" s="77"/>
      <c r="J71" s="71"/>
      <c r="K71" s="77"/>
      <c r="L71" s="77"/>
      <c r="M71" s="249"/>
      <c r="N71" s="116"/>
      <c r="O71" s="77" t="s">
        <v>335</v>
      </c>
      <c r="P71" s="77" t="s">
        <v>347</v>
      </c>
      <c r="Q71" s="77"/>
      <c r="R71" s="77"/>
      <c r="S71" s="77"/>
      <c r="T71" s="77" t="s">
        <v>346</v>
      </c>
      <c r="U71" s="77"/>
      <c r="V71" s="77"/>
      <c r="W71" s="77"/>
      <c r="X71" s="77"/>
      <c r="Y71" s="77"/>
      <c r="Z71" s="77"/>
      <c r="AA71" s="78"/>
      <c r="AB71" s="79"/>
      <c r="AC71" s="248"/>
      <c r="AD71" s="248"/>
      <c r="AE71" s="77"/>
      <c r="AF71" s="77"/>
      <c r="AG71" s="78"/>
      <c r="AH71" s="79"/>
      <c r="AI71" s="68"/>
      <c r="AJ71" s="80"/>
      <c r="AK71" s="190"/>
      <c r="AL71" s="191"/>
      <c r="AM71" s="191"/>
      <c r="AN71" s="192"/>
    </row>
    <row r="72" spans="2:40" ht="13.5" customHeight="1" x14ac:dyDescent="0.2">
      <c r="B72" s="75">
        <v>62</v>
      </c>
      <c r="C72" s="76">
        <v>6.4</v>
      </c>
      <c r="D72" s="76">
        <v>611.38</v>
      </c>
      <c r="E72" s="76">
        <v>617.78</v>
      </c>
      <c r="F72" s="248" t="s">
        <v>311</v>
      </c>
      <c r="G72" s="150"/>
      <c r="H72" s="150"/>
      <c r="I72" s="77"/>
      <c r="J72" s="71"/>
      <c r="K72" s="77" t="s">
        <v>309</v>
      </c>
      <c r="L72" s="77"/>
      <c r="M72" s="249"/>
      <c r="N72" s="116"/>
      <c r="O72" s="77"/>
      <c r="P72" s="77"/>
      <c r="Q72" s="77"/>
      <c r="R72" s="77"/>
      <c r="S72" s="77"/>
      <c r="T72" s="77"/>
      <c r="U72" s="77"/>
      <c r="V72" s="77"/>
      <c r="W72" s="77"/>
      <c r="X72" s="77"/>
      <c r="Y72" s="77"/>
      <c r="Z72" s="77"/>
      <c r="AA72" s="78"/>
      <c r="AB72" s="79"/>
      <c r="AC72" s="248"/>
      <c r="AD72" s="248"/>
      <c r="AE72" s="77"/>
      <c r="AF72" s="77"/>
      <c r="AG72" s="78"/>
      <c r="AH72" s="79"/>
      <c r="AI72" s="68"/>
      <c r="AJ72" s="80"/>
      <c r="AK72" s="190"/>
      <c r="AL72" s="191"/>
      <c r="AM72" s="191"/>
      <c r="AN72" s="192"/>
    </row>
    <row r="73" spans="2:40" ht="13.5" customHeight="1" x14ac:dyDescent="0.2">
      <c r="B73" s="75">
        <v>63</v>
      </c>
      <c r="C73" s="76">
        <v>6.5</v>
      </c>
      <c r="D73" s="76">
        <v>617.78</v>
      </c>
      <c r="E73" s="76">
        <v>624.28</v>
      </c>
      <c r="F73" s="248" t="s">
        <v>311</v>
      </c>
      <c r="G73" s="150"/>
      <c r="H73" s="150"/>
      <c r="I73" s="77"/>
      <c r="J73" s="71"/>
      <c r="K73" s="77"/>
      <c r="L73" s="77" t="s">
        <v>309</v>
      </c>
      <c r="M73" s="249"/>
      <c r="N73" s="116"/>
      <c r="O73" s="77"/>
      <c r="P73" s="77"/>
      <c r="Q73" s="77"/>
      <c r="R73" s="77"/>
      <c r="S73" s="77"/>
      <c r="T73" s="77"/>
      <c r="U73" s="77"/>
      <c r="V73" s="77"/>
      <c r="W73" s="77"/>
      <c r="X73" s="77"/>
      <c r="Y73" s="77"/>
      <c r="Z73" s="77"/>
      <c r="AA73" s="78"/>
      <c r="AB73" s="79"/>
      <c r="AC73" s="248"/>
      <c r="AD73" s="248"/>
      <c r="AE73" s="77"/>
      <c r="AF73" s="77"/>
      <c r="AG73" s="78"/>
      <c r="AH73" s="79"/>
      <c r="AI73" s="68"/>
      <c r="AJ73" s="80"/>
      <c r="AK73" s="190"/>
      <c r="AL73" s="191"/>
      <c r="AM73" s="191"/>
      <c r="AN73" s="192"/>
    </row>
    <row r="74" spans="2:40" ht="13.5" customHeight="1" x14ac:dyDescent="0.2">
      <c r="B74" s="75">
        <v>64</v>
      </c>
      <c r="C74" s="76">
        <v>6.5</v>
      </c>
      <c r="D74" s="76">
        <v>624.28</v>
      </c>
      <c r="E74" s="76">
        <v>630.78</v>
      </c>
      <c r="F74" s="248" t="s">
        <v>311</v>
      </c>
      <c r="G74" s="150"/>
      <c r="H74" s="150"/>
      <c r="I74" s="77"/>
      <c r="J74" s="71"/>
      <c r="K74" s="77"/>
      <c r="L74" s="77" t="s">
        <v>309</v>
      </c>
      <c r="M74" s="249"/>
      <c r="N74" s="116"/>
      <c r="O74" s="77"/>
      <c r="P74" s="77"/>
      <c r="Q74" s="77"/>
      <c r="R74" s="77"/>
      <c r="S74" s="77"/>
      <c r="T74" s="77"/>
      <c r="U74" s="77"/>
      <c r="V74" s="77"/>
      <c r="W74" s="77"/>
      <c r="X74" s="77"/>
      <c r="Y74" s="77"/>
      <c r="Z74" s="77"/>
      <c r="AA74" s="78"/>
      <c r="AB74" s="79"/>
      <c r="AC74" s="248"/>
      <c r="AD74" s="248"/>
      <c r="AE74" s="77"/>
      <c r="AF74" s="77"/>
      <c r="AG74" s="78"/>
      <c r="AH74" s="79"/>
      <c r="AI74" s="68"/>
      <c r="AJ74" s="80"/>
      <c r="AK74" s="190"/>
      <c r="AL74" s="191"/>
      <c r="AM74" s="191"/>
      <c r="AN74" s="192"/>
    </row>
    <row r="75" spans="2:40" ht="13.5" customHeight="1" x14ac:dyDescent="0.2">
      <c r="B75" s="75">
        <v>65</v>
      </c>
      <c r="C75" s="76">
        <v>6.7</v>
      </c>
      <c r="D75" s="76">
        <v>630.78</v>
      </c>
      <c r="E75" s="76">
        <v>637.48</v>
      </c>
      <c r="F75" s="248" t="s">
        <v>311</v>
      </c>
      <c r="G75" s="150"/>
      <c r="H75" s="150"/>
      <c r="I75" s="77"/>
      <c r="J75" s="71"/>
      <c r="K75" s="77"/>
      <c r="L75" s="77" t="s">
        <v>309</v>
      </c>
      <c r="M75" s="249"/>
      <c r="N75" s="116"/>
      <c r="O75" s="77"/>
      <c r="P75" s="77"/>
      <c r="Q75" s="77"/>
      <c r="R75" s="77"/>
      <c r="S75" s="77"/>
      <c r="T75" s="77"/>
      <c r="U75" s="77"/>
      <c r="V75" s="77"/>
      <c r="W75" s="77"/>
      <c r="X75" s="77"/>
      <c r="Y75" s="77"/>
      <c r="Z75" s="77"/>
      <c r="AA75" s="78"/>
      <c r="AB75" s="79"/>
      <c r="AC75" s="248"/>
      <c r="AD75" s="248"/>
      <c r="AE75" s="77"/>
      <c r="AF75" s="77"/>
      <c r="AG75" s="78"/>
      <c r="AH75" s="79"/>
      <c r="AI75" s="68"/>
      <c r="AJ75" s="80"/>
      <c r="AK75" s="190"/>
      <c r="AL75" s="191"/>
      <c r="AM75" s="191"/>
      <c r="AN75" s="192"/>
    </row>
    <row r="76" spans="2:40" ht="13.5" customHeight="1" x14ac:dyDescent="0.2">
      <c r="B76" s="75">
        <v>66</v>
      </c>
      <c r="C76" s="76">
        <v>6</v>
      </c>
      <c r="D76" s="76">
        <v>637.48</v>
      </c>
      <c r="E76" s="76">
        <v>643.48</v>
      </c>
      <c r="F76" s="248"/>
      <c r="G76" s="150"/>
      <c r="H76" s="150"/>
      <c r="I76" s="77"/>
      <c r="J76" s="71"/>
      <c r="K76" s="77" t="s">
        <v>309</v>
      </c>
      <c r="L76" s="77"/>
      <c r="M76" s="249"/>
      <c r="N76" s="116"/>
      <c r="O76" s="77"/>
      <c r="P76" s="77"/>
      <c r="Q76" s="77"/>
      <c r="R76" s="77"/>
      <c r="S76" s="77"/>
      <c r="T76" s="77"/>
      <c r="U76" s="77"/>
      <c r="V76" s="77"/>
      <c r="W76" s="77"/>
      <c r="X76" s="77"/>
      <c r="Y76" s="77"/>
      <c r="Z76" s="77"/>
      <c r="AA76" s="78"/>
      <c r="AB76" s="79"/>
      <c r="AC76" s="248"/>
      <c r="AD76" s="248"/>
      <c r="AE76" s="77"/>
      <c r="AF76" s="77"/>
      <c r="AG76" s="78"/>
      <c r="AH76" s="79"/>
      <c r="AI76" s="68"/>
      <c r="AJ76" s="80"/>
      <c r="AK76" s="190"/>
      <c r="AL76" s="191"/>
      <c r="AM76" s="191"/>
      <c r="AN76" s="192"/>
    </row>
    <row r="77" spans="2:40" ht="13.5" customHeight="1" x14ac:dyDescent="0.2">
      <c r="B77" s="75">
        <v>67</v>
      </c>
      <c r="C77" s="76">
        <v>10.5</v>
      </c>
      <c r="D77" s="76">
        <v>643.48</v>
      </c>
      <c r="E77" s="76">
        <v>653.98</v>
      </c>
      <c r="F77" s="248"/>
      <c r="G77" s="150"/>
      <c r="H77" s="150"/>
      <c r="I77" s="77"/>
      <c r="J77" s="71"/>
      <c r="K77" s="77"/>
      <c r="L77" s="77"/>
      <c r="M77" s="249"/>
      <c r="N77" s="116"/>
      <c r="O77" s="77"/>
      <c r="P77" s="77"/>
      <c r="Q77" s="77"/>
      <c r="R77" s="77"/>
      <c r="S77" s="77"/>
      <c r="T77" s="77"/>
      <c r="U77" s="77"/>
      <c r="V77" s="77"/>
      <c r="W77" s="77"/>
      <c r="X77" s="77"/>
      <c r="Y77" s="77"/>
      <c r="Z77" s="77"/>
      <c r="AA77" s="78"/>
      <c r="AB77" s="79"/>
      <c r="AC77" s="248"/>
      <c r="AD77" s="248"/>
      <c r="AE77" s="77"/>
      <c r="AF77" s="77"/>
      <c r="AG77" s="78"/>
      <c r="AH77" s="79"/>
      <c r="AI77" s="68"/>
      <c r="AJ77" s="80"/>
      <c r="AK77" s="190"/>
      <c r="AL77" s="191"/>
      <c r="AM77" s="191"/>
      <c r="AN77" s="192"/>
    </row>
    <row r="78" spans="2:40" ht="13.5" customHeight="1" x14ac:dyDescent="0.2">
      <c r="B78" s="75">
        <v>68</v>
      </c>
      <c r="C78" s="76">
        <v>10.5</v>
      </c>
      <c r="D78" s="76">
        <v>653.98</v>
      </c>
      <c r="E78" s="76">
        <v>664.48</v>
      </c>
      <c r="F78" s="248"/>
      <c r="G78" s="150"/>
      <c r="H78" s="150"/>
      <c r="I78" s="77"/>
      <c r="J78" s="71"/>
      <c r="K78" s="77"/>
      <c r="L78" s="77"/>
      <c r="M78" s="249"/>
      <c r="N78" s="116"/>
      <c r="O78" s="77"/>
      <c r="P78" s="77" t="s">
        <v>349</v>
      </c>
      <c r="Q78" s="77"/>
      <c r="R78" s="77"/>
      <c r="S78" s="77"/>
      <c r="T78" s="77" t="s">
        <v>348</v>
      </c>
      <c r="U78" s="77"/>
      <c r="V78" s="77"/>
      <c r="W78" s="77"/>
      <c r="X78" s="77"/>
      <c r="Y78" s="77"/>
      <c r="Z78" s="77"/>
      <c r="AA78" s="78"/>
      <c r="AB78" s="79"/>
      <c r="AC78" s="248"/>
      <c r="AD78" s="248"/>
      <c r="AE78" s="77"/>
      <c r="AF78" s="77"/>
      <c r="AG78" s="78"/>
      <c r="AH78" s="79"/>
      <c r="AI78" s="68"/>
      <c r="AJ78" s="80"/>
      <c r="AK78" s="190"/>
      <c r="AL78" s="191"/>
      <c r="AM78" s="191"/>
      <c r="AN78" s="192"/>
    </row>
    <row r="79" spans="2:40" ht="13.5" customHeight="1" x14ac:dyDescent="0.2">
      <c r="B79" s="75">
        <v>69</v>
      </c>
      <c r="C79" s="76">
        <v>10.5</v>
      </c>
      <c r="D79" s="76">
        <v>664.48</v>
      </c>
      <c r="E79" s="76">
        <v>674.98</v>
      </c>
      <c r="F79" s="248"/>
      <c r="G79" s="150"/>
      <c r="H79" s="150"/>
      <c r="I79" s="77"/>
      <c r="J79" s="71"/>
      <c r="K79" s="77" t="s">
        <v>309</v>
      </c>
      <c r="L79" s="77"/>
      <c r="M79" s="249"/>
      <c r="N79" s="116"/>
      <c r="O79" s="77"/>
      <c r="P79" s="77"/>
      <c r="Q79" s="77"/>
      <c r="R79" s="77"/>
      <c r="S79" s="77"/>
      <c r="T79" s="77"/>
      <c r="U79" s="77"/>
      <c r="V79" s="77"/>
      <c r="W79" s="77"/>
      <c r="X79" s="77"/>
      <c r="Y79" s="77"/>
      <c r="Z79" s="77"/>
      <c r="AA79" s="78"/>
      <c r="AB79" s="79"/>
      <c r="AC79" s="248"/>
      <c r="AD79" s="248"/>
      <c r="AE79" s="77"/>
      <c r="AF79" s="77"/>
      <c r="AG79" s="78"/>
      <c r="AH79" s="79"/>
      <c r="AI79" s="68"/>
      <c r="AJ79" s="80"/>
      <c r="AK79" s="190"/>
      <c r="AL79" s="191"/>
      <c r="AM79" s="191"/>
      <c r="AN79" s="192"/>
    </row>
    <row r="80" spans="2:40" ht="13.5" customHeight="1" x14ac:dyDescent="0.2">
      <c r="B80" s="75">
        <v>70</v>
      </c>
      <c r="C80" s="76">
        <v>10.5</v>
      </c>
      <c r="D80" s="76">
        <v>674.98</v>
      </c>
      <c r="E80" s="76">
        <v>685.48</v>
      </c>
      <c r="F80" s="248"/>
      <c r="G80" s="150"/>
      <c r="H80" s="150"/>
      <c r="I80" s="77"/>
      <c r="J80" s="71"/>
      <c r="K80" s="77"/>
      <c r="L80" s="77"/>
      <c r="M80" s="249"/>
      <c r="N80" s="116"/>
      <c r="O80" s="77"/>
      <c r="P80" s="77"/>
      <c r="Q80" s="77"/>
      <c r="R80" s="77"/>
      <c r="S80" s="77"/>
      <c r="T80" s="77"/>
      <c r="U80" s="77"/>
      <c r="V80" s="77"/>
      <c r="W80" s="77"/>
      <c r="X80" s="77"/>
      <c r="Y80" s="77"/>
      <c r="Z80" s="77"/>
      <c r="AA80" s="78"/>
      <c r="AB80" s="79"/>
      <c r="AC80" s="248"/>
      <c r="AD80" s="248"/>
      <c r="AE80" s="77"/>
      <c r="AF80" s="77"/>
      <c r="AG80" s="78"/>
      <c r="AH80" s="79"/>
      <c r="AI80" s="68"/>
      <c r="AJ80" s="80"/>
      <c r="AK80" s="190"/>
      <c r="AL80" s="191"/>
      <c r="AM80" s="191"/>
      <c r="AN80" s="192"/>
    </row>
    <row r="81" spans="2:40" ht="13.5" customHeight="1" x14ac:dyDescent="0.2">
      <c r="B81" s="75">
        <v>71</v>
      </c>
      <c r="C81" s="76">
        <v>10.5</v>
      </c>
      <c r="D81" s="76">
        <v>685.48</v>
      </c>
      <c r="E81" s="76">
        <v>695.98</v>
      </c>
      <c r="F81" s="248"/>
      <c r="G81" s="150"/>
      <c r="H81" s="150"/>
      <c r="I81" s="77"/>
      <c r="J81" s="71"/>
      <c r="K81" s="77"/>
      <c r="L81" s="77"/>
      <c r="M81" s="249"/>
      <c r="N81" s="116"/>
      <c r="O81" s="77"/>
      <c r="P81" s="77"/>
      <c r="Q81" s="77"/>
      <c r="R81" s="77"/>
      <c r="S81" s="77"/>
      <c r="T81" s="77"/>
      <c r="U81" s="77"/>
      <c r="V81" s="77"/>
      <c r="W81" s="77"/>
      <c r="X81" s="77"/>
      <c r="Y81" s="77"/>
      <c r="Z81" s="77"/>
      <c r="AA81" s="78"/>
      <c r="AB81" s="79"/>
      <c r="AC81" s="248"/>
      <c r="AD81" s="248"/>
      <c r="AE81" s="77"/>
      <c r="AF81" s="77"/>
      <c r="AG81" s="78"/>
      <c r="AH81" s="79"/>
      <c r="AI81" s="68"/>
      <c r="AJ81" s="80"/>
      <c r="AK81" s="190"/>
      <c r="AL81" s="191"/>
      <c r="AM81" s="191"/>
      <c r="AN81" s="192"/>
    </row>
    <row r="82" spans="2:40" ht="13.5" customHeight="1" x14ac:dyDescent="0.2">
      <c r="B82" s="75">
        <v>72</v>
      </c>
      <c r="C82" s="76">
        <v>10.5</v>
      </c>
      <c r="D82" s="76">
        <v>695.98</v>
      </c>
      <c r="E82" s="76">
        <v>706.48</v>
      </c>
      <c r="F82" s="248"/>
      <c r="G82" s="150"/>
      <c r="H82" s="150"/>
      <c r="I82" s="77"/>
      <c r="J82" s="71"/>
      <c r="K82" s="77" t="s">
        <v>309</v>
      </c>
      <c r="L82" s="77"/>
      <c r="M82" s="249"/>
      <c r="N82" s="116"/>
      <c r="O82" s="77"/>
      <c r="P82" s="77"/>
      <c r="Q82" s="77"/>
      <c r="R82" s="77"/>
      <c r="S82" s="77"/>
      <c r="T82" s="77"/>
      <c r="U82" s="77"/>
      <c r="V82" s="77"/>
      <c r="W82" s="77"/>
      <c r="X82" s="77"/>
      <c r="Y82" s="77"/>
      <c r="Z82" s="77"/>
      <c r="AA82" s="78"/>
      <c r="AB82" s="79"/>
      <c r="AC82" s="248"/>
      <c r="AD82" s="248"/>
      <c r="AE82" s="77"/>
      <c r="AF82" s="77"/>
      <c r="AG82" s="78"/>
      <c r="AH82" s="79"/>
      <c r="AI82" s="68"/>
      <c r="AJ82" s="80"/>
      <c r="AK82" s="190"/>
      <c r="AL82" s="191"/>
      <c r="AM82" s="191"/>
      <c r="AN82" s="192"/>
    </row>
    <row r="83" spans="2:40" ht="13.5" customHeight="1" x14ac:dyDescent="0.2">
      <c r="B83" s="75">
        <v>73</v>
      </c>
      <c r="C83" s="76">
        <v>10.5</v>
      </c>
      <c r="D83" s="76">
        <v>706.48</v>
      </c>
      <c r="E83" s="76">
        <v>716.98</v>
      </c>
      <c r="F83" s="248"/>
      <c r="G83" s="150"/>
      <c r="H83" s="150"/>
      <c r="I83" s="77"/>
      <c r="J83" s="71"/>
      <c r="K83" s="77"/>
      <c r="L83" s="77"/>
      <c r="M83" s="249"/>
      <c r="N83" s="116"/>
      <c r="O83" s="77"/>
      <c r="P83" s="77" t="s">
        <v>351</v>
      </c>
      <c r="Q83" s="77"/>
      <c r="R83" s="77"/>
      <c r="S83" s="77"/>
      <c r="T83" s="77" t="s">
        <v>350</v>
      </c>
      <c r="U83" s="77"/>
      <c r="V83" s="77"/>
      <c r="W83" s="77"/>
      <c r="X83" s="77"/>
      <c r="Y83" s="77"/>
      <c r="Z83" s="77"/>
      <c r="AA83" s="78"/>
      <c r="AB83" s="79"/>
      <c r="AC83" s="248"/>
      <c r="AD83" s="248"/>
      <c r="AE83" s="77"/>
      <c r="AF83" s="77"/>
      <c r="AG83" s="78"/>
      <c r="AH83" s="79"/>
      <c r="AI83" s="68"/>
      <c r="AJ83" s="80"/>
      <c r="AK83" s="190"/>
      <c r="AL83" s="191"/>
      <c r="AM83" s="191"/>
      <c r="AN83" s="192"/>
    </row>
    <row r="84" spans="2:40" ht="13.5" customHeight="1" x14ac:dyDescent="0.2">
      <c r="B84" s="75">
        <v>74</v>
      </c>
      <c r="C84" s="76">
        <v>10.5</v>
      </c>
      <c r="D84" s="76">
        <v>716.98</v>
      </c>
      <c r="E84" s="76">
        <v>727.48</v>
      </c>
      <c r="F84" s="248"/>
      <c r="G84" s="150"/>
      <c r="H84" s="150"/>
      <c r="I84" s="77"/>
      <c r="J84" s="71"/>
      <c r="K84" s="77" t="s">
        <v>309</v>
      </c>
      <c r="L84" s="77"/>
      <c r="M84" s="249"/>
      <c r="N84" s="116"/>
      <c r="O84" s="77"/>
      <c r="P84" s="77"/>
      <c r="Q84" s="77"/>
      <c r="R84" s="77"/>
      <c r="S84" s="77"/>
      <c r="T84" s="77"/>
      <c r="U84" s="77"/>
      <c r="V84" s="77"/>
      <c r="W84" s="77"/>
      <c r="X84" s="77"/>
      <c r="Y84" s="77"/>
      <c r="Z84" s="77"/>
      <c r="AA84" s="78"/>
      <c r="AB84" s="79"/>
      <c r="AC84" s="248"/>
      <c r="AD84" s="248"/>
      <c r="AE84" s="77"/>
      <c r="AF84" s="77"/>
      <c r="AG84" s="78"/>
      <c r="AH84" s="79"/>
      <c r="AI84" s="68"/>
      <c r="AJ84" s="80"/>
      <c r="AK84" s="190"/>
      <c r="AL84" s="191"/>
      <c r="AM84" s="191"/>
      <c r="AN84" s="192"/>
    </row>
    <row r="85" spans="2:40" ht="13.5" customHeight="1" x14ac:dyDescent="0.2">
      <c r="B85" s="75">
        <v>75</v>
      </c>
      <c r="C85" s="76">
        <v>10.5</v>
      </c>
      <c r="D85" s="76">
        <v>727.48</v>
      </c>
      <c r="E85" s="76">
        <v>737.98</v>
      </c>
      <c r="F85" s="248"/>
      <c r="G85" s="150"/>
      <c r="H85" s="150"/>
      <c r="I85" s="77"/>
      <c r="J85" s="71"/>
      <c r="K85" s="77"/>
      <c r="L85" s="77"/>
      <c r="M85" s="249"/>
      <c r="N85" s="116"/>
      <c r="O85" s="77"/>
      <c r="P85" s="77"/>
      <c r="Q85" s="77"/>
      <c r="R85" s="77"/>
      <c r="S85" s="77"/>
      <c r="T85" s="77"/>
      <c r="U85" s="77"/>
      <c r="V85" s="77"/>
      <c r="W85" s="77"/>
      <c r="X85" s="77"/>
      <c r="Y85" s="77"/>
      <c r="Z85" s="77"/>
      <c r="AA85" s="78"/>
      <c r="AB85" s="79"/>
      <c r="AC85" s="248"/>
      <c r="AD85" s="248"/>
      <c r="AE85" s="77"/>
      <c r="AF85" s="77"/>
      <c r="AG85" s="78"/>
      <c r="AH85" s="79"/>
      <c r="AI85" s="68"/>
      <c r="AJ85" s="80"/>
      <c r="AK85" s="190"/>
      <c r="AL85" s="191"/>
      <c r="AM85" s="191"/>
      <c r="AN85" s="192"/>
    </row>
    <row r="86" spans="2:40" ht="13.5" customHeight="1" x14ac:dyDescent="0.2">
      <c r="B86" s="75">
        <v>76</v>
      </c>
      <c r="C86" s="76">
        <v>10.5</v>
      </c>
      <c r="D86" s="76">
        <v>737.98</v>
      </c>
      <c r="E86" s="76">
        <v>748.48</v>
      </c>
      <c r="F86" s="248"/>
      <c r="G86" s="150"/>
      <c r="H86" s="150"/>
      <c r="I86" s="77"/>
      <c r="J86" s="71"/>
      <c r="K86" s="77"/>
      <c r="L86" s="77"/>
      <c r="M86" s="249"/>
      <c r="N86" s="116"/>
      <c r="O86" s="77"/>
      <c r="P86" s="77"/>
      <c r="Q86" s="77"/>
      <c r="R86" s="77"/>
      <c r="S86" s="77"/>
      <c r="T86" s="77"/>
      <c r="U86" s="77"/>
      <c r="V86" s="77"/>
      <c r="W86" s="77"/>
      <c r="X86" s="77"/>
      <c r="Y86" s="77"/>
      <c r="Z86" s="77"/>
      <c r="AA86" s="78"/>
      <c r="AB86" s="79"/>
      <c r="AC86" s="248"/>
      <c r="AD86" s="248"/>
      <c r="AE86" s="77"/>
      <c r="AF86" s="77"/>
      <c r="AG86" s="78"/>
      <c r="AH86" s="79"/>
      <c r="AI86" s="68"/>
      <c r="AJ86" s="80"/>
      <c r="AK86" s="190"/>
      <c r="AL86" s="191"/>
      <c r="AM86" s="191"/>
      <c r="AN86" s="192"/>
    </row>
    <row r="87" spans="2:40" ht="13.5" customHeight="1" x14ac:dyDescent="0.2">
      <c r="B87" s="75">
        <v>77</v>
      </c>
      <c r="C87" s="76">
        <v>10.5</v>
      </c>
      <c r="D87" s="76">
        <v>748.48</v>
      </c>
      <c r="E87" s="76">
        <v>758.98</v>
      </c>
      <c r="F87" s="248"/>
      <c r="G87" s="150"/>
      <c r="H87" s="150"/>
      <c r="I87" s="77"/>
      <c r="J87" s="71"/>
      <c r="K87" s="77" t="s">
        <v>309</v>
      </c>
      <c r="L87" s="77"/>
      <c r="M87" s="249"/>
      <c r="N87" s="116"/>
      <c r="O87" s="77"/>
      <c r="P87" s="77"/>
      <c r="Q87" s="77"/>
      <c r="R87" s="77"/>
      <c r="S87" s="77"/>
      <c r="T87" s="77"/>
      <c r="U87" s="77"/>
      <c r="V87" s="77"/>
      <c r="W87" s="77"/>
      <c r="X87" s="77"/>
      <c r="Y87" s="77"/>
      <c r="Z87" s="77"/>
      <c r="AA87" s="78"/>
      <c r="AB87" s="79"/>
      <c r="AC87" s="248"/>
      <c r="AD87" s="248"/>
      <c r="AE87" s="77"/>
      <c r="AF87" s="77"/>
      <c r="AG87" s="78"/>
      <c r="AH87" s="79"/>
      <c r="AI87" s="68"/>
      <c r="AJ87" s="80"/>
      <c r="AK87" s="190"/>
      <c r="AL87" s="191"/>
      <c r="AM87" s="191"/>
      <c r="AN87" s="192"/>
    </row>
    <row r="88" spans="2:40" ht="13.5" customHeight="1" x14ac:dyDescent="0.2">
      <c r="B88" s="75">
        <v>78</v>
      </c>
      <c r="C88" s="76">
        <v>10.5</v>
      </c>
      <c r="D88" s="76">
        <v>758.98</v>
      </c>
      <c r="E88" s="76">
        <v>769.48</v>
      </c>
      <c r="F88" s="248"/>
      <c r="G88" s="150"/>
      <c r="H88" s="150"/>
      <c r="I88" s="77"/>
      <c r="J88" s="71"/>
      <c r="K88" s="77"/>
      <c r="L88" s="77"/>
      <c r="M88" s="249"/>
      <c r="N88" s="116"/>
      <c r="O88" s="77" t="s">
        <v>337</v>
      </c>
      <c r="P88" s="77" t="s">
        <v>353</v>
      </c>
      <c r="Q88" s="77"/>
      <c r="R88" s="77"/>
      <c r="S88" s="77"/>
      <c r="T88" s="77" t="s">
        <v>352</v>
      </c>
      <c r="U88" s="77"/>
      <c r="V88" s="77"/>
      <c r="W88" s="77"/>
      <c r="X88" s="77"/>
      <c r="Y88" s="77"/>
      <c r="Z88" s="77"/>
      <c r="AA88" s="78"/>
      <c r="AB88" s="79"/>
      <c r="AC88" s="248"/>
      <c r="AD88" s="248"/>
      <c r="AE88" s="77"/>
      <c r="AF88" s="77"/>
      <c r="AG88" s="78"/>
      <c r="AH88" s="79"/>
      <c r="AI88" s="68"/>
      <c r="AJ88" s="80"/>
      <c r="AK88" s="190"/>
      <c r="AL88" s="191"/>
      <c r="AM88" s="191"/>
      <c r="AN88" s="192"/>
    </row>
    <row r="89" spans="2:40" ht="13.5" customHeight="1" x14ac:dyDescent="0.2">
      <c r="B89" s="75">
        <v>79</v>
      </c>
      <c r="C89" s="76">
        <v>10.4</v>
      </c>
      <c r="D89" s="76">
        <v>769.48</v>
      </c>
      <c r="E89" s="76">
        <v>779.88</v>
      </c>
      <c r="F89" s="248"/>
      <c r="G89" s="150"/>
      <c r="H89" s="150"/>
      <c r="I89" s="77"/>
      <c r="J89" s="71"/>
      <c r="K89" s="77"/>
      <c r="L89" s="77"/>
      <c r="M89" s="249"/>
      <c r="N89" s="116"/>
      <c r="O89" s="77"/>
      <c r="P89" s="77"/>
      <c r="Q89" s="77"/>
      <c r="R89" s="77"/>
      <c r="S89" s="77"/>
      <c r="T89" s="77"/>
      <c r="U89" s="77"/>
      <c r="V89" s="77"/>
      <c r="W89" s="77"/>
      <c r="X89" s="77"/>
      <c r="Y89" s="77"/>
      <c r="Z89" s="77"/>
      <c r="AA89" s="78"/>
      <c r="AB89" s="79"/>
      <c r="AC89" s="248"/>
      <c r="AD89" s="248"/>
      <c r="AE89" s="77"/>
      <c r="AF89" s="77"/>
      <c r="AG89" s="78"/>
      <c r="AH89" s="79"/>
      <c r="AI89" s="68"/>
      <c r="AJ89" s="80"/>
      <c r="AK89" s="190"/>
      <c r="AL89" s="191"/>
      <c r="AM89" s="191"/>
      <c r="AN89" s="192"/>
    </row>
    <row r="90" spans="2:40" ht="13.5" customHeight="1" x14ac:dyDescent="0.2">
      <c r="B90" s="75">
        <v>80</v>
      </c>
      <c r="C90" s="76">
        <v>10.4</v>
      </c>
      <c r="D90" s="76">
        <v>779.88</v>
      </c>
      <c r="E90" s="76">
        <v>790.28</v>
      </c>
      <c r="F90" s="248"/>
      <c r="G90" s="150"/>
      <c r="H90" s="150"/>
      <c r="I90" s="77"/>
      <c r="J90" s="71"/>
      <c r="K90" s="77" t="s">
        <v>309</v>
      </c>
      <c r="L90" s="77"/>
      <c r="M90" s="249"/>
      <c r="N90" s="116"/>
      <c r="O90" s="77"/>
      <c r="P90" s="77"/>
      <c r="Q90" s="77"/>
      <c r="R90" s="77"/>
      <c r="S90" s="77"/>
      <c r="T90" s="77"/>
      <c r="U90" s="77"/>
      <c r="V90" s="77"/>
      <c r="W90" s="77"/>
      <c r="X90" s="77"/>
      <c r="Y90" s="77"/>
      <c r="Z90" s="77"/>
      <c r="AA90" s="78"/>
      <c r="AB90" s="79"/>
      <c r="AC90" s="248"/>
      <c r="AD90" s="248"/>
      <c r="AE90" s="77"/>
      <c r="AF90" s="77"/>
      <c r="AG90" s="78"/>
      <c r="AH90" s="79"/>
      <c r="AI90" s="68"/>
      <c r="AJ90" s="80"/>
      <c r="AK90" s="190"/>
      <c r="AL90" s="191"/>
      <c r="AM90" s="191"/>
      <c r="AN90" s="192"/>
    </row>
    <row r="91" spans="2:40" ht="13.5" customHeight="1" x14ac:dyDescent="0.2">
      <c r="B91" s="75">
        <v>81</v>
      </c>
      <c r="C91" s="76">
        <v>10.48</v>
      </c>
      <c r="D91" s="76">
        <v>790.28</v>
      </c>
      <c r="E91" s="76">
        <v>800.76</v>
      </c>
      <c r="F91" s="248"/>
      <c r="G91" s="150"/>
      <c r="H91" s="150"/>
      <c r="I91" s="77"/>
      <c r="J91" s="71"/>
      <c r="K91" s="77"/>
      <c r="L91" s="77"/>
      <c r="M91" s="249"/>
      <c r="N91" s="116"/>
      <c r="O91" s="77"/>
      <c r="P91" s="77"/>
      <c r="Q91" s="77"/>
      <c r="R91" s="77"/>
      <c r="S91" s="77"/>
      <c r="T91" s="77"/>
      <c r="U91" s="77"/>
      <c r="V91" s="77"/>
      <c r="W91" s="77"/>
      <c r="X91" s="77"/>
      <c r="Y91" s="77"/>
      <c r="Z91" s="77"/>
      <c r="AA91" s="78"/>
      <c r="AB91" s="79"/>
      <c r="AC91" s="248"/>
      <c r="AD91" s="248"/>
      <c r="AE91" s="77"/>
      <c r="AF91" s="77"/>
      <c r="AG91" s="78"/>
      <c r="AH91" s="79"/>
      <c r="AI91" s="68"/>
      <c r="AJ91" s="80"/>
      <c r="AK91" s="190"/>
      <c r="AL91" s="191"/>
      <c r="AM91" s="191"/>
      <c r="AN91" s="192"/>
    </row>
    <row r="92" spans="2:40" ht="13.5" customHeight="1" x14ac:dyDescent="0.2">
      <c r="B92" s="75">
        <v>82</v>
      </c>
      <c r="C92" s="76">
        <v>10.46</v>
      </c>
      <c r="D92" s="76">
        <v>800.76</v>
      </c>
      <c r="E92" s="76">
        <v>811.22</v>
      </c>
      <c r="F92" s="248"/>
      <c r="G92" s="150"/>
      <c r="H92" s="150"/>
      <c r="I92" s="77"/>
      <c r="J92" s="71"/>
      <c r="K92" s="77" t="s">
        <v>309</v>
      </c>
      <c r="L92" s="77"/>
      <c r="M92" s="249"/>
      <c r="N92" s="116"/>
      <c r="O92" s="77"/>
      <c r="P92" s="77"/>
      <c r="Q92" s="77"/>
      <c r="R92" s="77"/>
      <c r="S92" s="77"/>
      <c r="T92" s="77"/>
      <c r="U92" s="77"/>
      <c r="V92" s="77"/>
      <c r="W92" s="77"/>
      <c r="X92" s="77"/>
      <c r="Y92" s="77"/>
      <c r="Z92" s="77"/>
      <c r="AA92" s="78"/>
      <c r="AB92" s="79"/>
      <c r="AC92" s="248"/>
      <c r="AD92" s="248"/>
      <c r="AE92" s="77"/>
      <c r="AF92" s="77"/>
      <c r="AG92" s="78"/>
      <c r="AH92" s="79"/>
      <c r="AI92" s="68"/>
      <c r="AJ92" s="80"/>
      <c r="AK92" s="190"/>
      <c r="AL92" s="191"/>
      <c r="AM92" s="191"/>
      <c r="AN92" s="192"/>
    </row>
    <row r="93" spans="2:40" ht="13.5" customHeight="1" x14ac:dyDescent="0.2">
      <c r="B93" s="75">
        <v>83</v>
      </c>
      <c r="C93" s="76">
        <v>10.46</v>
      </c>
      <c r="D93" s="76">
        <v>811.22</v>
      </c>
      <c r="E93" s="76">
        <v>821.68000000000006</v>
      </c>
      <c r="F93" s="248"/>
      <c r="G93" s="150"/>
      <c r="H93" s="150"/>
      <c r="I93" s="77"/>
      <c r="J93" s="71"/>
      <c r="K93" s="77"/>
      <c r="L93" s="77"/>
      <c r="M93" s="249"/>
      <c r="N93" s="116"/>
      <c r="O93" s="77" t="s">
        <v>339</v>
      </c>
      <c r="P93" s="77" t="s">
        <v>355</v>
      </c>
      <c r="Q93" s="77"/>
      <c r="R93" s="77"/>
      <c r="S93" s="77"/>
      <c r="T93" s="77" t="s">
        <v>354</v>
      </c>
      <c r="U93" s="77"/>
      <c r="V93" s="77"/>
      <c r="W93" s="77"/>
      <c r="X93" s="77"/>
      <c r="Y93" s="77"/>
      <c r="Z93" s="77"/>
      <c r="AA93" s="78"/>
      <c r="AB93" s="79"/>
      <c r="AC93" s="248"/>
      <c r="AD93" s="248"/>
      <c r="AE93" s="77"/>
      <c r="AF93" s="77"/>
      <c r="AG93" s="78"/>
      <c r="AH93" s="79"/>
      <c r="AI93" s="68"/>
      <c r="AJ93" s="80"/>
      <c r="AK93" s="190"/>
      <c r="AL93" s="191"/>
      <c r="AM93" s="191"/>
      <c r="AN93" s="192"/>
    </row>
    <row r="94" spans="2:40" ht="13.5" customHeight="1" x14ac:dyDescent="0.2">
      <c r="B94" s="75">
        <v>84</v>
      </c>
      <c r="C94" s="76">
        <v>10.46</v>
      </c>
      <c r="D94" s="76">
        <v>821.68000000000006</v>
      </c>
      <c r="E94" s="76">
        <v>832.1400000000001</v>
      </c>
      <c r="F94" s="248"/>
      <c r="G94" s="150"/>
      <c r="H94" s="150"/>
      <c r="I94" s="77"/>
      <c r="J94" s="71"/>
      <c r="K94" s="77"/>
      <c r="L94" s="77"/>
      <c r="M94" s="249"/>
      <c r="N94" s="116"/>
      <c r="O94" s="77"/>
      <c r="P94" s="77"/>
      <c r="Q94" s="77"/>
      <c r="R94" s="77"/>
      <c r="S94" s="77"/>
      <c r="T94" s="77"/>
      <c r="U94" s="77"/>
      <c r="V94" s="77"/>
      <c r="W94" s="77"/>
      <c r="X94" s="77"/>
      <c r="Y94" s="77"/>
      <c r="Z94" s="77"/>
      <c r="AA94" s="78"/>
      <c r="AB94" s="79"/>
      <c r="AC94" s="248"/>
      <c r="AD94" s="248"/>
      <c r="AE94" s="77"/>
      <c r="AF94" s="77"/>
      <c r="AG94" s="78"/>
      <c r="AH94" s="79"/>
      <c r="AI94" s="68"/>
      <c r="AJ94" s="80"/>
      <c r="AK94" s="190"/>
      <c r="AL94" s="191"/>
      <c r="AM94" s="191"/>
      <c r="AN94" s="192"/>
    </row>
    <row r="95" spans="2:40" ht="13.5" customHeight="1" x14ac:dyDescent="0.2">
      <c r="B95" s="75">
        <v>85</v>
      </c>
      <c r="C95" s="76">
        <v>10.45</v>
      </c>
      <c r="D95" s="76">
        <v>832.1400000000001</v>
      </c>
      <c r="E95" s="76">
        <v>842.59000000000015</v>
      </c>
      <c r="F95" s="248"/>
      <c r="G95" s="150"/>
      <c r="H95" s="150"/>
      <c r="I95" s="77"/>
      <c r="J95" s="71"/>
      <c r="K95" s="77" t="s">
        <v>309</v>
      </c>
      <c r="L95" s="77"/>
      <c r="M95" s="249"/>
      <c r="N95" s="116"/>
      <c r="O95" s="77"/>
      <c r="P95" s="77"/>
      <c r="Q95" s="77"/>
      <c r="R95" s="77"/>
      <c r="S95" s="77"/>
      <c r="T95" s="77"/>
      <c r="U95" s="77"/>
      <c r="V95" s="77"/>
      <c r="W95" s="77"/>
      <c r="X95" s="77"/>
      <c r="Y95" s="77"/>
      <c r="Z95" s="77"/>
      <c r="AA95" s="78"/>
      <c r="AB95" s="79"/>
      <c r="AC95" s="248"/>
      <c r="AD95" s="248"/>
      <c r="AE95" s="77"/>
      <c r="AF95" s="77"/>
      <c r="AG95" s="78"/>
      <c r="AH95" s="79"/>
      <c r="AI95" s="68"/>
      <c r="AJ95" s="80"/>
      <c r="AK95" s="190"/>
      <c r="AL95" s="191"/>
      <c r="AM95" s="191"/>
      <c r="AN95" s="192"/>
    </row>
    <row r="96" spans="2:40" ht="13.5" customHeight="1" x14ac:dyDescent="0.2">
      <c r="B96" s="75">
        <v>86</v>
      </c>
      <c r="C96" s="76">
        <v>10.47</v>
      </c>
      <c r="D96" s="76">
        <v>842.59000000000015</v>
      </c>
      <c r="E96" s="76">
        <v>853.06000000000017</v>
      </c>
      <c r="F96" s="248"/>
      <c r="G96" s="150"/>
      <c r="H96" s="150"/>
      <c r="I96" s="77"/>
      <c r="J96" s="71"/>
      <c r="K96" s="77"/>
      <c r="L96" s="77"/>
      <c r="M96" s="249"/>
      <c r="N96" s="116"/>
      <c r="O96" s="77"/>
      <c r="P96" s="77"/>
      <c r="Q96" s="77"/>
      <c r="R96" s="77"/>
      <c r="S96" s="77"/>
      <c r="T96" s="77"/>
      <c r="U96" s="77"/>
      <c r="V96" s="77"/>
      <c r="W96" s="77"/>
      <c r="X96" s="77"/>
      <c r="Y96" s="77"/>
      <c r="Z96" s="77"/>
      <c r="AA96" s="78"/>
      <c r="AB96" s="79"/>
      <c r="AC96" s="248"/>
      <c r="AD96" s="248"/>
      <c r="AE96" s="77"/>
      <c r="AF96" s="77"/>
      <c r="AG96" s="78"/>
      <c r="AH96" s="79"/>
      <c r="AI96" s="68"/>
      <c r="AJ96" s="80"/>
      <c r="AK96" s="190"/>
      <c r="AL96" s="191"/>
      <c r="AM96" s="191"/>
      <c r="AN96" s="192"/>
    </row>
    <row r="97" spans="2:40" ht="13.5" customHeight="1" x14ac:dyDescent="0.2">
      <c r="B97" s="75">
        <v>87</v>
      </c>
      <c r="C97" s="76">
        <v>10.46</v>
      </c>
      <c r="D97" s="76">
        <v>853.06000000000017</v>
      </c>
      <c r="E97" s="76">
        <v>863.52000000000021</v>
      </c>
      <c r="F97" s="248"/>
      <c r="G97" s="150"/>
      <c r="H97" s="150"/>
      <c r="I97" s="77"/>
      <c r="J97" s="71"/>
      <c r="K97" s="77"/>
      <c r="L97" s="77"/>
      <c r="M97" s="249"/>
      <c r="N97" s="116"/>
      <c r="O97" s="77"/>
      <c r="P97" s="77" t="s">
        <v>357</v>
      </c>
      <c r="Q97" s="77"/>
      <c r="R97" s="77"/>
      <c r="S97" s="77"/>
      <c r="T97" s="77" t="s">
        <v>356</v>
      </c>
      <c r="U97" s="77"/>
      <c r="V97" s="77"/>
      <c r="W97" s="77"/>
      <c r="X97" s="77"/>
      <c r="Y97" s="77"/>
      <c r="Z97" s="77"/>
      <c r="AA97" s="78"/>
      <c r="AB97" s="79"/>
      <c r="AC97" s="248"/>
      <c r="AD97" s="248"/>
      <c r="AE97" s="77"/>
      <c r="AF97" s="77"/>
      <c r="AG97" s="78"/>
      <c r="AH97" s="79"/>
      <c r="AI97" s="68"/>
      <c r="AJ97" s="80"/>
      <c r="AK97" s="190"/>
      <c r="AL97" s="191"/>
      <c r="AM97" s="191"/>
      <c r="AN97" s="192"/>
    </row>
    <row r="98" spans="2:40" ht="13.5" customHeight="1" x14ac:dyDescent="0.2">
      <c r="B98" s="75">
        <v>88</v>
      </c>
      <c r="C98" s="76">
        <v>10.42</v>
      </c>
      <c r="D98" s="76">
        <v>863.52000000000021</v>
      </c>
      <c r="E98" s="76">
        <v>873.94000000000017</v>
      </c>
      <c r="F98" s="248"/>
      <c r="G98" s="150"/>
      <c r="H98" s="150"/>
      <c r="I98" s="77"/>
      <c r="J98" s="71"/>
      <c r="K98" s="77" t="s">
        <v>309</v>
      </c>
      <c r="L98" s="77"/>
      <c r="M98" s="249"/>
      <c r="N98" s="116"/>
      <c r="O98" s="77"/>
      <c r="P98" s="77"/>
      <c r="Q98" s="77"/>
      <c r="R98" s="77"/>
      <c r="S98" s="77"/>
      <c r="T98" s="77"/>
      <c r="U98" s="77"/>
      <c r="V98" s="77"/>
      <c r="W98" s="77"/>
      <c r="X98" s="77"/>
      <c r="Y98" s="77"/>
      <c r="Z98" s="77"/>
      <c r="AA98" s="78"/>
      <c r="AB98" s="79"/>
      <c r="AC98" s="248"/>
      <c r="AD98" s="248"/>
      <c r="AE98" s="77"/>
      <c r="AF98" s="77"/>
      <c r="AG98" s="78"/>
      <c r="AH98" s="79"/>
      <c r="AI98" s="68"/>
      <c r="AJ98" s="80"/>
      <c r="AK98" s="190"/>
      <c r="AL98" s="191"/>
      <c r="AM98" s="191"/>
      <c r="AN98" s="192"/>
    </row>
    <row r="99" spans="2:40" ht="13.5" customHeight="1" x14ac:dyDescent="0.2">
      <c r="B99" s="75">
        <v>89</v>
      </c>
      <c r="C99" s="76">
        <v>10.42</v>
      </c>
      <c r="D99" s="76">
        <v>873.94000000000017</v>
      </c>
      <c r="E99" s="76">
        <v>884.36000000000013</v>
      </c>
      <c r="F99" s="248"/>
      <c r="G99" s="150"/>
      <c r="H99" s="150"/>
      <c r="I99" s="77"/>
      <c r="J99" s="71"/>
      <c r="K99" s="77"/>
      <c r="L99" s="77"/>
      <c r="M99" s="249"/>
      <c r="N99" s="116"/>
      <c r="O99" s="77"/>
      <c r="P99" s="77"/>
      <c r="Q99" s="77"/>
      <c r="R99" s="77"/>
      <c r="S99" s="77"/>
      <c r="T99" s="77"/>
      <c r="U99" s="77"/>
      <c r="V99" s="77"/>
      <c r="W99" s="77"/>
      <c r="X99" s="77"/>
      <c r="Y99" s="77"/>
      <c r="Z99" s="77"/>
      <c r="AA99" s="78"/>
      <c r="AB99" s="79"/>
      <c r="AC99" s="248"/>
      <c r="AD99" s="248"/>
      <c r="AE99" s="77"/>
      <c r="AF99" s="77"/>
      <c r="AG99" s="78"/>
      <c r="AH99" s="79"/>
      <c r="AI99" s="68"/>
      <c r="AJ99" s="80"/>
      <c r="AK99" s="190"/>
      <c r="AL99" s="191"/>
      <c r="AM99" s="191"/>
      <c r="AN99" s="192"/>
    </row>
    <row r="100" spans="2:40" ht="13.5" customHeight="1" x14ac:dyDescent="0.2">
      <c r="B100" s="75">
        <v>90</v>
      </c>
      <c r="C100" s="76">
        <v>10.44</v>
      </c>
      <c r="D100" s="76">
        <v>884.36000000000013</v>
      </c>
      <c r="E100" s="76">
        <v>894.80000000000018</v>
      </c>
      <c r="F100" s="248"/>
      <c r="G100" s="150"/>
      <c r="H100" s="150"/>
      <c r="I100" s="77"/>
      <c r="J100" s="71"/>
      <c r="K100" s="77" t="s">
        <v>309</v>
      </c>
      <c r="L100" s="77"/>
      <c r="M100" s="249"/>
      <c r="N100" s="116"/>
      <c r="O100" s="77"/>
      <c r="P100" s="77"/>
      <c r="Q100" s="77"/>
      <c r="R100" s="77"/>
      <c r="S100" s="77"/>
      <c r="T100" s="77"/>
      <c r="U100" s="77"/>
      <c r="V100" s="77"/>
      <c r="W100" s="77"/>
      <c r="X100" s="77"/>
      <c r="Y100" s="77"/>
      <c r="Z100" s="77"/>
      <c r="AA100" s="78"/>
      <c r="AB100" s="79"/>
      <c r="AC100" s="248"/>
      <c r="AD100" s="248"/>
      <c r="AE100" s="77"/>
      <c r="AF100" s="77"/>
      <c r="AG100" s="78"/>
      <c r="AH100" s="79"/>
      <c r="AI100" s="68"/>
      <c r="AJ100" s="80"/>
      <c r="AK100" s="190"/>
      <c r="AL100" s="191"/>
      <c r="AM100" s="191"/>
      <c r="AN100" s="192"/>
    </row>
    <row r="101" spans="2:40" ht="13.5" customHeight="1" x14ac:dyDescent="0.2">
      <c r="B101" s="75">
        <v>91</v>
      </c>
      <c r="C101" s="76">
        <v>10.46</v>
      </c>
      <c r="D101" s="76">
        <v>894.80000000000018</v>
      </c>
      <c r="E101" s="76">
        <v>905.26000000000022</v>
      </c>
      <c r="F101" s="248"/>
      <c r="G101" s="150"/>
      <c r="H101" s="150"/>
      <c r="I101" s="77"/>
      <c r="J101" s="71"/>
      <c r="K101" s="77"/>
      <c r="L101" s="77"/>
      <c r="M101" s="249"/>
      <c r="N101" s="116"/>
      <c r="O101" s="77"/>
      <c r="P101" s="77"/>
      <c r="Q101" s="77"/>
      <c r="R101" s="77"/>
      <c r="S101" s="77"/>
      <c r="T101" s="77"/>
      <c r="U101" s="77"/>
      <c r="V101" s="77"/>
      <c r="W101" s="77"/>
      <c r="X101" s="77"/>
      <c r="Y101" s="77"/>
      <c r="Z101" s="77"/>
      <c r="AA101" s="78"/>
      <c r="AB101" s="79"/>
      <c r="AC101" s="248"/>
      <c r="AD101" s="248"/>
      <c r="AE101" s="77"/>
      <c r="AF101" s="77"/>
      <c r="AG101" s="78"/>
      <c r="AH101" s="79"/>
      <c r="AI101" s="68"/>
      <c r="AJ101" s="80"/>
      <c r="AK101" s="190"/>
      <c r="AL101" s="191"/>
      <c r="AM101" s="191"/>
      <c r="AN101" s="192"/>
    </row>
    <row r="102" spans="2:40" ht="13.5" customHeight="1" x14ac:dyDescent="0.2">
      <c r="B102" s="75">
        <v>92</v>
      </c>
      <c r="C102" s="76">
        <v>10.42</v>
      </c>
      <c r="D102" s="76">
        <v>905.26000000000022</v>
      </c>
      <c r="E102" s="76">
        <v>915.68000000000018</v>
      </c>
      <c r="F102" s="248"/>
      <c r="G102" s="150"/>
      <c r="H102" s="150"/>
      <c r="I102" s="77"/>
      <c r="J102" s="71"/>
      <c r="K102" s="77"/>
      <c r="L102" s="77"/>
      <c r="M102" s="249"/>
      <c r="N102" s="116"/>
      <c r="O102" s="77"/>
      <c r="P102" s="77" t="s">
        <v>359</v>
      </c>
      <c r="Q102" s="77"/>
      <c r="R102" s="77"/>
      <c r="S102" s="77"/>
      <c r="T102" s="77" t="s">
        <v>358</v>
      </c>
      <c r="U102" s="77"/>
      <c r="V102" s="77"/>
      <c r="W102" s="77"/>
      <c r="X102" s="77"/>
      <c r="Y102" s="77"/>
      <c r="Z102" s="77"/>
      <c r="AA102" s="78"/>
      <c r="AB102" s="79"/>
      <c r="AC102" s="248"/>
      <c r="AD102" s="248"/>
      <c r="AE102" s="77"/>
      <c r="AF102" s="77"/>
      <c r="AG102" s="78"/>
      <c r="AH102" s="79"/>
      <c r="AI102" s="68"/>
      <c r="AJ102" s="80"/>
      <c r="AK102" s="190"/>
      <c r="AL102" s="191"/>
      <c r="AM102" s="191"/>
      <c r="AN102" s="192"/>
    </row>
    <row r="103" spans="2:40" ht="13.5" customHeight="1" x14ac:dyDescent="0.2">
      <c r="B103" s="75">
        <v>93</v>
      </c>
      <c r="C103" s="76">
        <v>10.43</v>
      </c>
      <c r="D103" s="76">
        <v>915.68000000000018</v>
      </c>
      <c r="E103" s="76">
        <v>926.11000000000013</v>
      </c>
      <c r="F103" s="248"/>
      <c r="G103" s="150"/>
      <c r="H103" s="150"/>
      <c r="I103" s="77"/>
      <c r="J103" s="71"/>
      <c r="K103" s="77" t="s">
        <v>309</v>
      </c>
      <c r="L103" s="77"/>
      <c r="M103" s="249"/>
      <c r="N103" s="116"/>
      <c r="O103" s="77"/>
      <c r="P103" s="77"/>
      <c r="Q103" s="77"/>
      <c r="R103" s="77"/>
      <c r="S103" s="77"/>
      <c r="T103" s="77"/>
      <c r="U103" s="77"/>
      <c r="V103" s="77"/>
      <c r="W103" s="77"/>
      <c r="X103" s="77"/>
      <c r="Y103" s="77"/>
      <c r="Z103" s="77"/>
      <c r="AA103" s="78"/>
      <c r="AB103" s="79"/>
      <c r="AC103" s="248"/>
      <c r="AD103" s="248"/>
      <c r="AE103" s="77"/>
      <c r="AF103" s="77"/>
      <c r="AG103" s="78"/>
      <c r="AH103" s="79"/>
      <c r="AI103" s="68"/>
      <c r="AJ103" s="80"/>
      <c r="AK103" s="190"/>
      <c r="AL103" s="191"/>
      <c r="AM103" s="191"/>
      <c r="AN103" s="192"/>
    </row>
    <row r="104" spans="2:40" ht="13.5" customHeight="1" x14ac:dyDescent="0.2">
      <c r="B104" s="75">
        <v>94</v>
      </c>
      <c r="C104" s="76">
        <v>10.45</v>
      </c>
      <c r="D104" s="76">
        <v>926.11000000000013</v>
      </c>
      <c r="E104" s="76">
        <v>936.56000000000017</v>
      </c>
      <c r="F104" s="248"/>
      <c r="G104" s="150"/>
      <c r="H104" s="150"/>
      <c r="I104" s="77"/>
      <c r="J104" s="71"/>
      <c r="K104" s="77"/>
      <c r="L104" s="77"/>
      <c r="M104" s="249"/>
      <c r="N104" s="116"/>
      <c r="O104" s="77"/>
      <c r="P104" s="77"/>
      <c r="Q104" s="77"/>
      <c r="R104" s="77"/>
      <c r="S104" s="77"/>
      <c r="T104" s="77"/>
      <c r="U104" s="77"/>
      <c r="V104" s="77"/>
      <c r="W104" s="77"/>
      <c r="X104" s="77"/>
      <c r="Y104" s="77"/>
      <c r="Z104" s="77"/>
      <c r="AA104" s="78"/>
      <c r="AB104" s="79"/>
      <c r="AC104" s="248"/>
      <c r="AD104" s="248"/>
      <c r="AE104" s="77"/>
      <c r="AF104" s="77"/>
      <c r="AG104" s="78"/>
      <c r="AH104" s="79"/>
      <c r="AI104" s="68"/>
      <c r="AJ104" s="80"/>
      <c r="AK104" s="190"/>
      <c r="AL104" s="191"/>
      <c r="AM104" s="191"/>
      <c r="AN104" s="192"/>
    </row>
    <row r="105" spans="2:40" ht="13.5" customHeight="1" x14ac:dyDescent="0.2">
      <c r="B105" s="75">
        <v>95</v>
      </c>
      <c r="C105" s="76">
        <v>10.44</v>
      </c>
      <c r="D105" s="76">
        <v>936.56000000000017</v>
      </c>
      <c r="E105" s="76">
        <v>947.00000000000023</v>
      </c>
      <c r="F105" s="248"/>
      <c r="G105" s="150"/>
      <c r="H105" s="150"/>
      <c r="I105" s="77"/>
      <c r="J105" s="71"/>
      <c r="K105" s="77"/>
      <c r="L105" s="77"/>
      <c r="M105" s="249"/>
      <c r="N105" s="116"/>
      <c r="O105" s="77"/>
      <c r="P105" s="77"/>
      <c r="Q105" s="77"/>
      <c r="R105" s="77"/>
      <c r="S105" s="77"/>
      <c r="T105" s="77"/>
      <c r="U105" s="77"/>
      <c r="V105" s="77"/>
      <c r="W105" s="77"/>
      <c r="X105" s="77"/>
      <c r="Y105" s="77"/>
      <c r="Z105" s="77"/>
      <c r="AA105" s="78"/>
      <c r="AB105" s="79"/>
      <c r="AC105" s="248"/>
      <c r="AD105" s="248"/>
      <c r="AE105" s="77"/>
      <c r="AF105" s="77"/>
      <c r="AG105" s="78"/>
      <c r="AH105" s="79"/>
      <c r="AI105" s="68"/>
      <c r="AJ105" s="80"/>
      <c r="AK105" s="190"/>
      <c r="AL105" s="191"/>
      <c r="AM105" s="191"/>
      <c r="AN105" s="192"/>
    </row>
    <row r="106" spans="2:40" ht="13.5" customHeight="1" x14ac:dyDescent="0.2">
      <c r="B106" s="75">
        <v>96</v>
      </c>
      <c r="C106" s="76">
        <v>10.45</v>
      </c>
      <c r="D106" s="76">
        <v>947.00000000000023</v>
      </c>
      <c r="E106" s="76">
        <v>957.45000000000027</v>
      </c>
      <c r="F106" s="248"/>
      <c r="G106" s="150"/>
      <c r="H106" s="150"/>
      <c r="I106" s="77"/>
      <c r="J106" s="71"/>
      <c r="K106" s="77" t="s">
        <v>309</v>
      </c>
      <c r="L106" s="77"/>
      <c r="M106" s="249"/>
      <c r="N106" s="116"/>
      <c r="O106" s="77"/>
      <c r="P106" s="77"/>
      <c r="Q106" s="77"/>
      <c r="R106" s="77"/>
      <c r="S106" s="77"/>
      <c r="T106" s="77"/>
      <c r="U106" s="77"/>
      <c r="V106" s="77"/>
      <c r="W106" s="77"/>
      <c r="X106" s="77"/>
      <c r="Y106" s="77"/>
      <c r="Z106" s="77"/>
      <c r="AA106" s="78"/>
      <c r="AB106" s="79"/>
      <c r="AC106" s="248"/>
      <c r="AD106" s="248"/>
      <c r="AE106" s="77"/>
      <c r="AF106" s="77"/>
      <c r="AG106" s="78"/>
      <c r="AH106" s="79"/>
      <c r="AI106" s="68"/>
      <c r="AJ106" s="80"/>
      <c r="AK106" s="190"/>
      <c r="AL106" s="191"/>
      <c r="AM106" s="191"/>
      <c r="AN106" s="192"/>
    </row>
    <row r="107" spans="2:40" ht="13.5" customHeight="1" x14ac:dyDescent="0.2">
      <c r="B107" s="75">
        <v>97</v>
      </c>
      <c r="C107" s="76">
        <v>10.46</v>
      </c>
      <c r="D107" s="76">
        <v>957.45000000000027</v>
      </c>
      <c r="E107" s="76">
        <v>967.91000000000031</v>
      </c>
      <c r="F107" s="248"/>
      <c r="G107" s="150"/>
      <c r="H107" s="150"/>
      <c r="I107" s="77"/>
      <c r="J107" s="71"/>
      <c r="K107" s="77"/>
      <c r="L107" s="77" t="s">
        <v>309</v>
      </c>
      <c r="M107" s="249"/>
      <c r="N107" s="116"/>
      <c r="O107" s="77" t="s">
        <v>341</v>
      </c>
      <c r="P107" s="77" t="s">
        <v>361</v>
      </c>
      <c r="Q107" s="77"/>
      <c r="R107" s="77"/>
      <c r="S107" s="77"/>
      <c r="T107" s="77" t="s">
        <v>360</v>
      </c>
      <c r="U107" s="77"/>
      <c r="V107" s="77"/>
      <c r="W107" s="77"/>
      <c r="X107" s="77"/>
      <c r="Y107" s="77"/>
      <c r="Z107" s="77"/>
      <c r="AA107" s="78"/>
      <c r="AB107" s="79"/>
      <c r="AC107" s="248"/>
      <c r="AD107" s="248"/>
      <c r="AE107" s="77"/>
      <c r="AF107" s="77"/>
      <c r="AG107" s="78"/>
      <c r="AH107" s="79"/>
      <c r="AI107" s="68"/>
      <c r="AJ107" s="80"/>
      <c r="AK107" s="190"/>
      <c r="AL107" s="191"/>
      <c r="AM107" s="191"/>
      <c r="AN107" s="192"/>
    </row>
    <row r="108" spans="2:40" ht="13.5" customHeight="1" x14ac:dyDescent="0.2">
      <c r="B108" s="75">
        <v>98</v>
      </c>
      <c r="C108" s="76">
        <v>10.45</v>
      </c>
      <c r="D108" s="76">
        <v>967.91000000000031</v>
      </c>
      <c r="E108" s="76">
        <v>978.36000000000035</v>
      </c>
      <c r="F108" s="248"/>
      <c r="G108" s="150"/>
      <c r="H108" s="150"/>
      <c r="I108" s="77"/>
      <c r="J108" s="71"/>
      <c r="K108" s="77" t="s">
        <v>309</v>
      </c>
      <c r="L108" s="77"/>
      <c r="M108" s="249"/>
      <c r="N108" s="116"/>
      <c r="O108" s="77"/>
      <c r="P108" s="77"/>
      <c r="Q108" s="77"/>
      <c r="R108" s="77"/>
      <c r="S108" s="77"/>
      <c r="T108" s="77"/>
      <c r="U108" s="77"/>
      <c r="V108" s="77"/>
      <c r="W108" s="77"/>
      <c r="X108" s="77"/>
      <c r="Y108" s="77"/>
      <c r="Z108" s="77"/>
      <c r="AA108" s="78"/>
      <c r="AB108" s="79"/>
      <c r="AC108" s="248"/>
      <c r="AD108" s="248"/>
      <c r="AE108" s="77"/>
      <c r="AF108" s="77"/>
      <c r="AG108" s="78"/>
      <c r="AH108" s="79"/>
      <c r="AI108" s="68"/>
      <c r="AJ108" s="80"/>
      <c r="AK108" s="190"/>
      <c r="AL108" s="191"/>
      <c r="AM108" s="191"/>
      <c r="AN108" s="192"/>
    </row>
    <row r="109" spans="2:40" ht="13.5" customHeight="1" x14ac:dyDescent="0.2">
      <c r="B109" s="75">
        <v>99</v>
      </c>
      <c r="C109" s="76">
        <v>10.45</v>
      </c>
      <c r="D109" s="76">
        <v>978.36000000000035</v>
      </c>
      <c r="E109" s="76">
        <v>988.8100000000004</v>
      </c>
      <c r="F109" s="248"/>
      <c r="G109" s="150"/>
      <c r="H109" s="150"/>
      <c r="I109" s="77"/>
      <c r="J109" s="71"/>
      <c r="K109" s="77"/>
      <c r="L109" s="77"/>
      <c r="M109" s="249"/>
      <c r="N109" s="116"/>
      <c r="O109" s="77"/>
      <c r="P109" s="77"/>
      <c r="Q109" s="77"/>
      <c r="R109" s="77"/>
      <c r="S109" s="77"/>
      <c r="T109" s="77"/>
      <c r="U109" s="77"/>
      <c r="V109" s="77"/>
      <c r="W109" s="77"/>
      <c r="X109" s="77"/>
      <c r="Y109" s="77"/>
      <c r="Z109" s="77"/>
      <c r="AA109" s="78"/>
      <c r="AB109" s="79"/>
      <c r="AC109" s="248"/>
      <c r="AD109" s="248"/>
      <c r="AE109" s="77"/>
      <c r="AF109" s="77"/>
      <c r="AG109" s="78"/>
      <c r="AH109" s="79"/>
      <c r="AI109" s="68"/>
      <c r="AJ109" s="80"/>
      <c r="AK109" s="190"/>
      <c r="AL109" s="191"/>
      <c r="AM109" s="191"/>
      <c r="AN109" s="192"/>
    </row>
    <row r="110" spans="2:40" ht="13.5" customHeight="1" x14ac:dyDescent="0.2">
      <c r="B110" s="75">
        <v>100</v>
      </c>
      <c r="C110" s="76">
        <v>10.43</v>
      </c>
      <c r="D110" s="76">
        <v>988.8100000000004</v>
      </c>
      <c r="E110" s="76">
        <v>999.24000000000035</v>
      </c>
      <c r="F110" s="248"/>
      <c r="G110" s="150"/>
      <c r="H110" s="150"/>
      <c r="I110" s="77"/>
      <c r="J110" s="71"/>
      <c r="K110" s="77"/>
      <c r="L110" s="77" t="s">
        <v>309</v>
      </c>
      <c r="M110" s="249"/>
      <c r="N110" s="116"/>
      <c r="O110" s="77"/>
      <c r="P110" s="77"/>
      <c r="Q110" s="77"/>
      <c r="R110" s="77"/>
      <c r="S110" s="77"/>
      <c r="T110" s="77"/>
      <c r="U110" s="77"/>
      <c r="V110" s="77"/>
      <c r="W110" s="77"/>
      <c r="X110" s="77"/>
      <c r="Y110" s="77"/>
      <c r="Z110" s="77"/>
      <c r="AA110" s="78"/>
      <c r="AB110" s="79"/>
      <c r="AC110" s="248"/>
      <c r="AD110" s="248"/>
      <c r="AE110" s="77"/>
      <c r="AF110" s="77"/>
      <c r="AG110" s="78"/>
      <c r="AH110" s="79"/>
      <c r="AI110" s="68"/>
      <c r="AJ110" s="80"/>
      <c r="AK110" s="190"/>
      <c r="AL110" s="191"/>
      <c r="AM110" s="191"/>
      <c r="AN110" s="192"/>
    </row>
    <row r="111" spans="2:40" ht="13.5" customHeight="1" x14ac:dyDescent="0.2">
      <c r="B111" s="75">
        <v>101</v>
      </c>
      <c r="C111" s="76">
        <v>10.45</v>
      </c>
      <c r="D111" s="76">
        <v>999.24000000000035</v>
      </c>
      <c r="E111" s="76">
        <v>1009.6900000000004</v>
      </c>
      <c r="F111" s="248"/>
      <c r="G111" s="150"/>
      <c r="H111" s="150"/>
      <c r="I111" s="77"/>
      <c r="J111" s="71"/>
      <c r="K111" s="77" t="s">
        <v>309</v>
      </c>
      <c r="L111" s="77"/>
      <c r="M111" s="249"/>
      <c r="N111" s="116"/>
      <c r="O111" s="77"/>
      <c r="P111" s="77"/>
      <c r="Q111" s="77"/>
      <c r="R111" s="77"/>
      <c r="S111" s="77"/>
      <c r="T111" s="77"/>
      <c r="U111" s="77"/>
      <c r="V111" s="77"/>
      <c r="W111" s="77"/>
      <c r="X111" s="77"/>
      <c r="Y111" s="77"/>
      <c r="Z111" s="77"/>
      <c r="AA111" s="78"/>
      <c r="AB111" s="79"/>
      <c r="AC111" s="248"/>
      <c r="AD111" s="248"/>
      <c r="AE111" s="77"/>
      <c r="AF111" s="77"/>
      <c r="AG111" s="78"/>
      <c r="AH111" s="79"/>
      <c r="AI111" s="68"/>
      <c r="AJ111" s="80"/>
      <c r="AK111" s="190"/>
      <c r="AL111" s="191"/>
      <c r="AM111" s="191"/>
      <c r="AN111" s="192"/>
    </row>
    <row r="112" spans="2:40" ht="13.5" customHeight="1" x14ac:dyDescent="0.2">
      <c r="B112" s="75">
        <v>102</v>
      </c>
      <c r="C112" s="76">
        <v>10.41</v>
      </c>
      <c r="D112" s="76">
        <v>1009.6900000000004</v>
      </c>
      <c r="E112" s="76">
        <v>1020.1000000000004</v>
      </c>
      <c r="F112" s="248"/>
      <c r="G112" s="150"/>
      <c r="H112" s="150"/>
      <c r="I112" s="77"/>
      <c r="J112" s="71"/>
      <c r="K112" s="77"/>
      <c r="L112" s="77" t="s">
        <v>309</v>
      </c>
      <c r="M112" s="249"/>
      <c r="N112" s="116"/>
      <c r="O112" s="77" t="s">
        <v>343</v>
      </c>
      <c r="P112" s="77" t="s">
        <v>363</v>
      </c>
      <c r="Q112" s="77"/>
      <c r="R112" s="77"/>
      <c r="S112" s="77"/>
      <c r="T112" s="77" t="s">
        <v>362</v>
      </c>
      <c r="U112" s="77"/>
      <c r="V112" s="77"/>
      <c r="W112" s="77"/>
      <c r="X112" s="77"/>
      <c r="Y112" s="77"/>
      <c r="Z112" s="77"/>
      <c r="AA112" s="78"/>
      <c r="AB112" s="79"/>
      <c r="AC112" s="248"/>
      <c r="AD112" s="248"/>
      <c r="AE112" s="77"/>
      <c r="AF112" s="77"/>
      <c r="AG112" s="78"/>
      <c r="AH112" s="79"/>
      <c r="AI112" s="68"/>
      <c r="AJ112" s="80"/>
      <c r="AK112" s="190"/>
      <c r="AL112" s="191"/>
      <c r="AM112" s="191"/>
      <c r="AN112" s="192"/>
    </row>
    <row r="113" spans="2:40" ht="13.5" customHeight="1" x14ac:dyDescent="0.2">
      <c r="B113" s="75">
        <v>103</v>
      </c>
      <c r="C113" s="76">
        <v>10.46</v>
      </c>
      <c r="D113" s="76">
        <v>1020.1000000000004</v>
      </c>
      <c r="E113" s="76">
        <v>1030.5600000000004</v>
      </c>
      <c r="F113" s="248"/>
      <c r="G113" s="150"/>
      <c r="H113" s="150"/>
      <c r="I113" s="77"/>
      <c r="J113" s="71"/>
      <c r="K113" s="77" t="s">
        <v>309</v>
      </c>
      <c r="L113" s="77"/>
      <c r="M113" s="249"/>
      <c r="N113" s="116"/>
      <c r="O113" s="77"/>
      <c r="P113" s="77"/>
      <c r="Q113" s="77"/>
      <c r="R113" s="77"/>
      <c r="S113" s="77"/>
      <c r="T113" s="77"/>
      <c r="U113" s="77"/>
      <c r="V113" s="77"/>
      <c r="W113" s="77"/>
      <c r="X113" s="77"/>
      <c r="Y113" s="77"/>
      <c r="Z113" s="77"/>
      <c r="AA113" s="78"/>
      <c r="AB113" s="79"/>
      <c r="AC113" s="248"/>
      <c r="AD113" s="248"/>
      <c r="AE113" s="77"/>
      <c r="AF113" s="77"/>
      <c r="AG113" s="78"/>
      <c r="AH113" s="79"/>
      <c r="AI113" s="68"/>
      <c r="AJ113" s="80"/>
      <c r="AK113" s="190"/>
      <c r="AL113" s="191"/>
      <c r="AM113" s="191"/>
      <c r="AN113" s="192"/>
    </row>
    <row r="114" spans="2:40" ht="13.5" customHeight="1" x14ac:dyDescent="0.2">
      <c r="B114" s="75">
        <v>104</v>
      </c>
      <c r="C114" s="76">
        <v>10.48</v>
      </c>
      <c r="D114" s="76">
        <v>1030.5600000000004</v>
      </c>
      <c r="E114" s="76">
        <v>1041.0400000000004</v>
      </c>
      <c r="F114" s="248"/>
      <c r="G114" s="150"/>
      <c r="H114" s="150"/>
      <c r="I114" s="77"/>
      <c r="J114" s="71"/>
      <c r="K114" s="77"/>
      <c r="L114" s="77" t="s">
        <v>309</v>
      </c>
      <c r="M114" s="249"/>
      <c r="N114" s="116"/>
      <c r="O114" s="77"/>
      <c r="P114" s="77"/>
      <c r="Q114" s="77"/>
      <c r="R114" s="77"/>
      <c r="S114" s="77"/>
      <c r="T114" s="77"/>
      <c r="U114" s="77"/>
      <c r="V114" s="77"/>
      <c r="W114" s="77"/>
      <c r="X114" s="77"/>
      <c r="Y114" s="77"/>
      <c r="Z114" s="77"/>
      <c r="AA114" s="78"/>
      <c r="AB114" s="79"/>
      <c r="AC114" s="248"/>
      <c r="AD114" s="248"/>
      <c r="AE114" s="77"/>
      <c r="AF114" s="77"/>
      <c r="AG114" s="78"/>
      <c r="AH114" s="79"/>
      <c r="AI114" s="68"/>
      <c r="AJ114" s="80"/>
      <c r="AK114" s="190"/>
      <c r="AL114" s="191"/>
      <c r="AM114" s="191"/>
      <c r="AN114" s="192"/>
    </row>
    <row r="115" spans="2:40" ht="13.5" customHeight="1" x14ac:dyDescent="0.2">
      <c r="B115" s="75">
        <v>105</v>
      </c>
      <c r="C115" s="76">
        <v>10.44</v>
      </c>
      <c r="D115" s="76">
        <v>1041.0400000000004</v>
      </c>
      <c r="E115" s="76">
        <v>1051.4800000000005</v>
      </c>
      <c r="F115" s="248"/>
      <c r="G115" s="150"/>
      <c r="H115" s="150"/>
      <c r="I115" s="77"/>
      <c r="J115" s="71"/>
      <c r="K115" s="77"/>
      <c r="L115" s="77"/>
      <c r="M115" s="249"/>
      <c r="N115" s="116"/>
      <c r="O115" s="77"/>
      <c r="P115" s="77"/>
      <c r="Q115" s="77"/>
      <c r="R115" s="77"/>
      <c r="S115" s="77"/>
      <c r="T115" s="77"/>
      <c r="U115" s="77"/>
      <c r="V115" s="77"/>
      <c r="W115" s="77"/>
      <c r="X115" s="77"/>
      <c r="Y115" s="77"/>
      <c r="Z115" s="77"/>
      <c r="AA115" s="78"/>
      <c r="AB115" s="79"/>
      <c r="AC115" s="248"/>
      <c r="AD115" s="248"/>
      <c r="AE115" s="77"/>
      <c r="AF115" s="77"/>
      <c r="AG115" s="78"/>
      <c r="AH115" s="79"/>
      <c r="AI115" s="68"/>
      <c r="AJ115" s="80"/>
      <c r="AK115" s="190"/>
      <c r="AL115" s="191"/>
      <c r="AM115" s="191"/>
      <c r="AN115" s="192"/>
    </row>
    <row r="116" spans="2:40" ht="13.5" customHeight="1" x14ac:dyDescent="0.2">
      <c r="B116" s="75">
        <v>106</v>
      </c>
      <c r="C116" s="76">
        <v>10.42</v>
      </c>
      <c r="D116" s="76">
        <v>1051.4800000000005</v>
      </c>
      <c r="E116" s="76">
        <v>1061.9000000000005</v>
      </c>
      <c r="F116" s="248"/>
      <c r="G116" s="150"/>
      <c r="H116" s="150"/>
      <c r="I116" s="77"/>
      <c r="J116" s="71"/>
      <c r="K116" s="77" t="s">
        <v>309</v>
      </c>
      <c r="L116" s="77" t="s">
        <v>309</v>
      </c>
      <c r="M116" s="249"/>
      <c r="N116" s="116"/>
      <c r="O116" s="77"/>
      <c r="P116" s="77"/>
      <c r="Q116" s="77"/>
      <c r="R116" s="77"/>
      <c r="S116" s="77"/>
      <c r="T116" s="77"/>
      <c r="U116" s="77"/>
      <c r="V116" s="77"/>
      <c r="W116" s="77"/>
      <c r="X116" s="77"/>
      <c r="Y116" s="77"/>
      <c r="Z116" s="77"/>
      <c r="AA116" s="78"/>
      <c r="AB116" s="79"/>
      <c r="AC116" s="248"/>
      <c r="AD116" s="248"/>
      <c r="AE116" s="77"/>
      <c r="AF116" s="77"/>
      <c r="AG116" s="78"/>
      <c r="AH116" s="79"/>
      <c r="AI116" s="68"/>
      <c r="AJ116" s="80"/>
      <c r="AK116" s="190"/>
      <c r="AL116" s="191"/>
      <c r="AM116" s="191"/>
      <c r="AN116" s="192"/>
    </row>
    <row r="117" spans="2:40" ht="13.5" customHeight="1" x14ac:dyDescent="0.2">
      <c r="B117" s="75">
        <v>107</v>
      </c>
      <c r="C117" s="76">
        <v>10.47</v>
      </c>
      <c r="D117" s="76">
        <v>1061.9000000000005</v>
      </c>
      <c r="E117" s="76">
        <v>1072.3700000000006</v>
      </c>
      <c r="F117" s="248"/>
      <c r="G117" s="150"/>
      <c r="H117" s="150"/>
      <c r="I117" s="77"/>
      <c r="J117" s="71"/>
      <c r="K117" s="77"/>
      <c r="L117" s="77" t="s">
        <v>309</v>
      </c>
      <c r="M117" s="249"/>
      <c r="N117" s="116"/>
      <c r="O117" s="77"/>
      <c r="P117" s="77" t="s">
        <v>365</v>
      </c>
      <c r="Q117" s="77"/>
      <c r="R117" s="77"/>
      <c r="S117" s="77"/>
      <c r="T117" s="77" t="s">
        <v>364</v>
      </c>
      <c r="U117" s="77"/>
      <c r="V117" s="77"/>
      <c r="W117" s="77"/>
      <c r="X117" s="77"/>
      <c r="Y117" s="77"/>
      <c r="Z117" s="77"/>
      <c r="AA117" s="78"/>
      <c r="AB117" s="79"/>
      <c r="AC117" s="248"/>
      <c r="AD117" s="248"/>
      <c r="AE117" s="77"/>
      <c r="AF117" s="77"/>
      <c r="AG117" s="78"/>
      <c r="AH117" s="79"/>
      <c r="AI117" s="68"/>
      <c r="AJ117" s="80"/>
      <c r="AK117" s="190"/>
      <c r="AL117" s="191"/>
      <c r="AM117" s="191"/>
      <c r="AN117" s="192"/>
    </row>
    <row r="118" spans="2:40" ht="13.5" customHeight="1" x14ac:dyDescent="0.2">
      <c r="B118" s="75">
        <v>108</v>
      </c>
      <c r="C118" s="76">
        <v>10.42</v>
      </c>
      <c r="D118" s="76">
        <v>1072.3700000000006</v>
      </c>
      <c r="E118" s="76">
        <v>1082.7900000000006</v>
      </c>
      <c r="F118" s="248"/>
      <c r="G118" s="150"/>
      <c r="H118" s="150"/>
      <c r="I118" s="77"/>
      <c r="J118" s="71"/>
      <c r="K118" s="77"/>
      <c r="L118" s="77" t="s">
        <v>309</v>
      </c>
      <c r="M118" s="249"/>
      <c r="N118" s="116"/>
      <c r="O118" s="77"/>
      <c r="P118" s="77"/>
      <c r="Q118" s="77"/>
      <c r="R118" s="77"/>
      <c r="S118" s="77"/>
      <c r="T118" s="77"/>
      <c r="U118" s="77"/>
      <c r="V118" s="77"/>
      <c r="W118" s="77"/>
      <c r="X118" s="77"/>
      <c r="Y118" s="77"/>
      <c r="Z118" s="77"/>
      <c r="AA118" s="78"/>
      <c r="AB118" s="79"/>
      <c r="AC118" s="248"/>
      <c r="AD118" s="248"/>
      <c r="AE118" s="77"/>
      <c r="AF118" s="77"/>
      <c r="AG118" s="78"/>
      <c r="AH118" s="79"/>
      <c r="AI118" s="68"/>
      <c r="AJ118" s="80"/>
      <c r="AK118" s="190"/>
      <c r="AL118" s="191"/>
      <c r="AM118" s="191"/>
      <c r="AN118" s="192"/>
    </row>
    <row r="119" spans="2:40" ht="13.5" customHeight="1" x14ac:dyDescent="0.2">
      <c r="B119" s="75">
        <v>109</v>
      </c>
      <c r="C119" s="76">
        <v>10.49</v>
      </c>
      <c r="D119" s="76">
        <v>1082.7900000000006</v>
      </c>
      <c r="E119" s="76">
        <v>1093.2800000000007</v>
      </c>
      <c r="F119" s="248"/>
      <c r="G119" s="150"/>
      <c r="H119" s="150"/>
      <c r="I119" s="77"/>
      <c r="J119" s="71"/>
      <c r="K119" s="77" t="s">
        <v>309</v>
      </c>
      <c r="L119" s="77"/>
      <c r="M119" s="249"/>
      <c r="N119" s="116"/>
      <c r="O119" s="77"/>
      <c r="P119" s="77"/>
      <c r="Q119" s="77"/>
      <c r="R119" s="77"/>
      <c r="S119" s="77"/>
      <c r="T119" s="77"/>
      <c r="U119" s="77"/>
      <c r="V119" s="77"/>
      <c r="W119" s="77"/>
      <c r="X119" s="77"/>
      <c r="Y119" s="77"/>
      <c r="Z119" s="77"/>
      <c r="AA119" s="78"/>
      <c r="AB119" s="79"/>
      <c r="AC119" s="248"/>
      <c r="AD119" s="248"/>
      <c r="AE119" s="77"/>
      <c r="AF119" s="77"/>
      <c r="AG119" s="78"/>
      <c r="AH119" s="79"/>
      <c r="AI119" s="68"/>
      <c r="AJ119" s="80"/>
      <c r="AK119" s="190"/>
      <c r="AL119" s="191"/>
      <c r="AM119" s="191"/>
      <c r="AN119" s="192"/>
    </row>
    <row r="120" spans="2:40" ht="13.5" customHeight="1" x14ac:dyDescent="0.2">
      <c r="B120" s="75">
        <v>110</v>
      </c>
      <c r="C120" s="76">
        <v>10.49</v>
      </c>
      <c r="D120" s="76">
        <v>1093.2800000000007</v>
      </c>
      <c r="E120" s="76">
        <v>1103.7700000000007</v>
      </c>
      <c r="F120" s="248"/>
      <c r="G120" s="150"/>
      <c r="H120" s="150"/>
      <c r="I120" s="77"/>
      <c r="J120" s="71"/>
      <c r="K120" s="77"/>
      <c r="L120" s="77" t="s">
        <v>309</v>
      </c>
      <c r="M120" s="249"/>
      <c r="N120" s="116"/>
      <c r="O120" s="77"/>
      <c r="P120" s="77"/>
      <c r="Q120" s="77"/>
      <c r="R120" s="77"/>
      <c r="S120" s="77"/>
      <c r="T120" s="77"/>
      <c r="U120" s="77"/>
      <c r="V120" s="77"/>
      <c r="W120" s="77"/>
      <c r="X120" s="77"/>
      <c r="Y120" s="77"/>
      <c r="Z120" s="77"/>
      <c r="AA120" s="78"/>
      <c r="AB120" s="79"/>
      <c r="AC120" s="248"/>
      <c r="AD120" s="248"/>
      <c r="AE120" s="77"/>
      <c r="AF120" s="77"/>
      <c r="AG120" s="78"/>
      <c r="AH120" s="79"/>
      <c r="AI120" s="68"/>
      <c r="AJ120" s="80"/>
      <c r="AK120" s="190"/>
      <c r="AL120" s="191"/>
      <c r="AM120" s="191"/>
      <c r="AN120" s="192"/>
    </row>
    <row r="121" spans="2:40" ht="13.5" customHeight="1" x14ac:dyDescent="0.2">
      <c r="B121" s="75">
        <v>111</v>
      </c>
      <c r="C121" s="76">
        <v>10.43</v>
      </c>
      <c r="D121" s="76">
        <v>1103.7700000000007</v>
      </c>
      <c r="E121" s="76">
        <v>1114.2000000000007</v>
      </c>
      <c r="F121" s="248"/>
      <c r="G121" s="150"/>
      <c r="H121" s="150"/>
      <c r="I121" s="77"/>
      <c r="J121" s="71"/>
      <c r="K121" s="77"/>
      <c r="L121" s="77" t="s">
        <v>309</v>
      </c>
      <c r="M121" s="249"/>
      <c r="N121" s="116"/>
      <c r="O121" s="77"/>
      <c r="P121" s="77" t="s">
        <v>367</v>
      </c>
      <c r="Q121" s="77"/>
      <c r="R121" s="77"/>
      <c r="S121" s="77"/>
      <c r="T121" s="77" t="s">
        <v>366</v>
      </c>
      <c r="U121" s="77"/>
      <c r="V121" s="77"/>
      <c r="W121" s="77"/>
      <c r="X121" s="77"/>
      <c r="Y121" s="77"/>
      <c r="Z121" s="77"/>
      <c r="AA121" s="78"/>
      <c r="AB121" s="79"/>
      <c r="AC121" s="248"/>
      <c r="AD121" s="248"/>
      <c r="AE121" s="77"/>
      <c r="AF121" s="77"/>
      <c r="AG121" s="78"/>
      <c r="AH121" s="79"/>
      <c r="AI121" s="68"/>
      <c r="AJ121" s="80"/>
      <c r="AK121" s="190"/>
      <c r="AL121" s="191"/>
      <c r="AM121" s="191"/>
      <c r="AN121" s="192"/>
    </row>
    <row r="122" spans="2:40" ht="13.5" customHeight="1" x14ac:dyDescent="0.2">
      <c r="B122" s="75">
        <v>112</v>
      </c>
      <c r="C122" s="76">
        <v>10.45</v>
      </c>
      <c r="D122" s="76">
        <v>1114.2000000000007</v>
      </c>
      <c r="E122" s="76">
        <v>1124.6500000000008</v>
      </c>
      <c r="F122" s="248"/>
      <c r="G122" s="150"/>
      <c r="H122" s="150"/>
      <c r="I122" s="77"/>
      <c r="J122" s="71"/>
      <c r="K122" s="77" t="s">
        <v>309</v>
      </c>
      <c r="L122" s="77" t="s">
        <v>309</v>
      </c>
      <c r="M122" s="249"/>
      <c r="N122" s="116"/>
      <c r="O122" s="77"/>
      <c r="P122" s="77"/>
      <c r="Q122" s="77"/>
      <c r="R122" s="77"/>
      <c r="S122" s="77"/>
      <c r="T122" s="77"/>
      <c r="U122" s="77"/>
      <c r="V122" s="77"/>
      <c r="W122" s="77"/>
      <c r="X122" s="77"/>
      <c r="Y122" s="77"/>
      <c r="Z122" s="77"/>
      <c r="AA122" s="78"/>
      <c r="AB122" s="79"/>
      <c r="AC122" s="248"/>
      <c r="AD122" s="248"/>
      <c r="AE122" s="77"/>
      <c r="AF122" s="77"/>
      <c r="AG122" s="78"/>
      <c r="AH122" s="79"/>
      <c r="AI122" s="68"/>
      <c r="AJ122" s="80"/>
      <c r="AK122" s="190"/>
      <c r="AL122" s="191"/>
      <c r="AM122" s="191"/>
      <c r="AN122" s="192"/>
    </row>
    <row r="123" spans="2:40" ht="13.5" customHeight="1" x14ac:dyDescent="0.2">
      <c r="B123" s="75">
        <v>113</v>
      </c>
      <c r="C123" s="76">
        <v>10.47</v>
      </c>
      <c r="D123" s="76">
        <v>1124.6500000000008</v>
      </c>
      <c r="E123" s="76">
        <v>1135.1200000000008</v>
      </c>
      <c r="F123" s="248"/>
      <c r="G123" s="150"/>
      <c r="H123" s="150"/>
      <c r="I123" s="77"/>
      <c r="J123" s="71"/>
      <c r="K123" s="77"/>
      <c r="L123" s="77"/>
      <c r="M123" s="249"/>
      <c r="N123" s="116"/>
      <c r="O123" s="77"/>
      <c r="P123" s="77"/>
      <c r="Q123" s="77"/>
      <c r="R123" s="77"/>
      <c r="S123" s="77"/>
      <c r="T123" s="77"/>
      <c r="U123" s="77"/>
      <c r="V123" s="77"/>
      <c r="W123" s="77"/>
      <c r="X123" s="77"/>
      <c r="Y123" s="77"/>
      <c r="Z123" s="77"/>
      <c r="AA123" s="78"/>
      <c r="AB123" s="79"/>
      <c r="AC123" s="248"/>
      <c r="AD123" s="248"/>
      <c r="AE123" s="77"/>
      <c r="AF123" s="77"/>
      <c r="AG123" s="78"/>
      <c r="AH123" s="79"/>
      <c r="AI123" s="68"/>
      <c r="AJ123" s="80"/>
      <c r="AK123" s="190"/>
      <c r="AL123" s="191"/>
      <c r="AM123" s="191"/>
      <c r="AN123" s="192"/>
    </row>
    <row r="124" spans="2:40" ht="13.5" customHeight="1" x14ac:dyDescent="0.2">
      <c r="B124" s="75">
        <v>114</v>
      </c>
      <c r="C124" s="76">
        <v>10.52</v>
      </c>
      <c r="D124" s="76">
        <v>1135.1200000000008</v>
      </c>
      <c r="E124" s="76">
        <v>1145.6400000000008</v>
      </c>
      <c r="F124" s="248"/>
      <c r="G124" s="150"/>
      <c r="H124" s="150"/>
      <c r="I124" s="77"/>
      <c r="J124" s="71"/>
      <c r="K124" s="77" t="s">
        <v>309</v>
      </c>
      <c r="L124" s="77" t="s">
        <v>309</v>
      </c>
      <c r="M124" s="249"/>
      <c r="N124" s="116"/>
      <c r="O124" s="77"/>
      <c r="P124" s="77"/>
      <c r="Q124" s="77"/>
      <c r="R124" s="77"/>
      <c r="S124" s="77"/>
      <c r="T124" s="77"/>
      <c r="U124" s="77"/>
      <c r="V124" s="77"/>
      <c r="W124" s="77"/>
      <c r="X124" s="77"/>
      <c r="Y124" s="77"/>
      <c r="Z124" s="77"/>
      <c r="AA124" s="78"/>
      <c r="AB124" s="79"/>
      <c r="AC124" s="248"/>
      <c r="AD124" s="248"/>
      <c r="AE124" s="77"/>
      <c r="AF124" s="77"/>
      <c r="AG124" s="78"/>
      <c r="AH124" s="79"/>
      <c r="AI124" s="68"/>
      <c r="AJ124" s="80"/>
      <c r="AK124" s="190"/>
      <c r="AL124" s="191"/>
      <c r="AM124" s="191"/>
      <c r="AN124" s="192"/>
    </row>
    <row r="125" spans="2:40" ht="13.5" customHeight="1" x14ac:dyDescent="0.2">
      <c r="B125" s="75">
        <v>115</v>
      </c>
      <c r="C125" s="76">
        <v>10.4</v>
      </c>
      <c r="D125" s="76">
        <v>1145.6400000000008</v>
      </c>
      <c r="E125" s="76">
        <v>1156.0400000000009</v>
      </c>
      <c r="F125" s="248"/>
      <c r="G125" s="150"/>
      <c r="H125" s="150"/>
      <c r="I125" s="77"/>
      <c r="J125" s="71"/>
      <c r="K125" s="77"/>
      <c r="L125" s="77" t="s">
        <v>309</v>
      </c>
      <c r="M125" s="249"/>
      <c r="N125" s="116"/>
      <c r="O125" s="77"/>
      <c r="P125" s="77"/>
      <c r="Q125" s="77"/>
      <c r="R125" s="77"/>
      <c r="S125" s="77"/>
      <c r="T125" s="77"/>
      <c r="U125" s="77"/>
      <c r="V125" s="77"/>
      <c r="W125" s="77"/>
      <c r="X125" s="77"/>
      <c r="Y125" s="77"/>
      <c r="Z125" s="77"/>
      <c r="AA125" s="78"/>
      <c r="AB125" s="79"/>
      <c r="AC125" s="248"/>
      <c r="AD125" s="248"/>
      <c r="AE125" s="77"/>
      <c r="AF125" s="77"/>
      <c r="AG125" s="78"/>
      <c r="AH125" s="79"/>
      <c r="AI125" s="68"/>
      <c r="AJ125" s="80"/>
      <c r="AK125" s="190"/>
      <c r="AL125" s="191"/>
      <c r="AM125" s="191"/>
      <c r="AN125" s="192"/>
    </row>
    <row r="126" spans="2:40" ht="13.5" customHeight="1" x14ac:dyDescent="0.2">
      <c r="B126" s="75">
        <v>116</v>
      </c>
      <c r="C126" s="76">
        <v>10.46</v>
      </c>
      <c r="D126" s="76">
        <v>1156.0400000000009</v>
      </c>
      <c r="E126" s="76">
        <v>1166.5000000000009</v>
      </c>
      <c r="F126" s="248"/>
      <c r="G126" s="150"/>
      <c r="H126" s="150"/>
      <c r="I126" s="77"/>
      <c r="J126" s="71"/>
      <c r="K126" s="77"/>
      <c r="L126" s="77" t="s">
        <v>309</v>
      </c>
      <c r="M126" s="249"/>
      <c r="N126" s="116"/>
      <c r="O126" s="77" t="s">
        <v>345</v>
      </c>
      <c r="P126" s="77" t="s">
        <v>369</v>
      </c>
      <c r="Q126" s="77"/>
      <c r="R126" s="77"/>
      <c r="S126" s="77"/>
      <c r="T126" s="77" t="s">
        <v>368</v>
      </c>
      <c r="U126" s="77"/>
      <c r="V126" s="77"/>
      <c r="W126" s="77"/>
      <c r="X126" s="77"/>
      <c r="Y126" s="77"/>
      <c r="Z126" s="77"/>
      <c r="AA126" s="78"/>
      <c r="AB126" s="79"/>
      <c r="AC126" s="248"/>
      <c r="AD126" s="248"/>
      <c r="AE126" s="77"/>
      <c r="AF126" s="77"/>
      <c r="AG126" s="78"/>
      <c r="AH126" s="79"/>
      <c r="AI126" s="68"/>
      <c r="AJ126" s="80"/>
      <c r="AK126" s="190"/>
      <c r="AL126" s="191"/>
      <c r="AM126" s="191"/>
      <c r="AN126" s="192"/>
    </row>
    <row r="127" spans="2:40" ht="13.5" customHeight="1" x14ac:dyDescent="0.2">
      <c r="B127" s="75">
        <v>117</v>
      </c>
      <c r="C127" s="76">
        <v>8.5</v>
      </c>
      <c r="D127" s="76">
        <v>1166.5</v>
      </c>
      <c r="E127" s="76">
        <v>1175</v>
      </c>
      <c r="F127" s="248"/>
      <c r="G127" s="150"/>
      <c r="H127" s="150"/>
      <c r="I127" s="77"/>
      <c r="J127" s="71"/>
      <c r="K127" s="77" t="s">
        <v>309</v>
      </c>
      <c r="L127" s="77"/>
      <c r="M127" s="249"/>
      <c r="N127" s="116"/>
      <c r="O127" s="77"/>
      <c r="P127" s="77"/>
      <c r="Q127" s="77"/>
      <c r="R127" s="77"/>
      <c r="S127" s="77"/>
      <c r="T127" s="77"/>
      <c r="U127" s="77"/>
      <c r="V127" s="77"/>
      <c r="W127" s="77"/>
      <c r="X127" s="77"/>
      <c r="Y127" s="77"/>
      <c r="Z127" s="77"/>
      <c r="AA127" s="78"/>
      <c r="AB127" s="79"/>
      <c r="AC127" s="248"/>
      <c r="AD127" s="248"/>
      <c r="AE127" s="77"/>
      <c r="AF127" s="77"/>
      <c r="AG127" s="78"/>
      <c r="AH127" s="79"/>
      <c r="AI127" s="68"/>
      <c r="AJ127" s="80"/>
      <c r="AK127" s="190"/>
      <c r="AL127" s="191"/>
      <c r="AM127" s="191"/>
      <c r="AN127" s="192"/>
    </row>
    <row r="128" spans="2:40" ht="13.5" customHeight="1" x14ac:dyDescent="0.2">
      <c r="B128" s="75" t="s">
        <v>321</v>
      </c>
      <c r="C128" s="76">
        <v>0</v>
      </c>
      <c r="D128" s="76">
        <v>1175</v>
      </c>
      <c r="E128" s="76">
        <v>1175</v>
      </c>
      <c r="F128" s="248" t="s">
        <v>313</v>
      </c>
      <c r="G128" s="150"/>
      <c r="H128" s="150"/>
      <c r="I128" s="77"/>
      <c r="J128" s="71"/>
      <c r="K128" s="77"/>
      <c r="L128" s="77"/>
      <c r="M128" s="249"/>
      <c r="N128" s="116"/>
      <c r="O128" s="77"/>
      <c r="P128" s="77"/>
      <c r="Q128" s="77"/>
      <c r="R128" s="77"/>
      <c r="S128" s="77"/>
      <c r="T128" s="77"/>
      <c r="U128" s="77"/>
      <c r="V128" s="77"/>
      <c r="W128" s="77"/>
      <c r="X128" s="77"/>
      <c r="Y128" s="77"/>
      <c r="Z128" s="77"/>
      <c r="AA128" s="78"/>
      <c r="AB128" s="79"/>
      <c r="AC128" s="248"/>
      <c r="AD128" s="248"/>
      <c r="AE128" s="77"/>
      <c r="AF128" s="77"/>
      <c r="AG128" s="78"/>
      <c r="AH128" s="79"/>
      <c r="AI128" s="68"/>
      <c r="AJ128" s="80"/>
      <c r="AK128" s="190"/>
      <c r="AL128" s="191"/>
      <c r="AM128" s="191"/>
      <c r="AN128" s="192"/>
    </row>
    <row r="129" spans="2:40" ht="13.5" customHeight="1" x14ac:dyDescent="0.2">
      <c r="B129" s="75"/>
      <c r="C129" s="76"/>
      <c r="D129" s="76"/>
      <c r="E129" s="76"/>
      <c r="F129" s="248"/>
      <c r="G129" s="150"/>
      <c r="H129" s="150"/>
      <c r="I129" s="77"/>
      <c r="J129" s="71"/>
      <c r="K129" s="77"/>
      <c r="L129" s="77"/>
      <c r="M129" s="249"/>
      <c r="N129" s="116"/>
      <c r="O129" s="77"/>
      <c r="P129" s="77"/>
      <c r="Q129" s="77"/>
      <c r="R129" s="77"/>
      <c r="S129" s="77"/>
      <c r="T129" s="77"/>
      <c r="U129" s="77"/>
      <c r="V129" s="77"/>
      <c r="W129" s="77"/>
      <c r="X129" s="77"/>
      <c r="Y129" s="77"/>
      <c r="Z129" s="77"/>
      <c r="AA129" s="78"/>
      <c r="AB129" s="79"/>
      <c r="AC129" s="248"/>
      <c r="AD129" s="248"/>
      <c r="AE129" s="77"/>
      <c r="AF129" s="77"/>
      <c r="AG129" s="78"/>
      <c r="AH129" s="79"/>
      <c r="AI129" s="68"/>
      <c r="AJ129" s="80"/>
      <c r="AK129" s="190"/>
      <c r="AL129" s="191"/>
      <c r="AM129" s="191"/>
      <c r="AN129" s="192"/>
    </row>
    <row r="130" spans="2:40" ht="13.5" customHeight="1" x14ac:dyDescent="0.2">
      <c r="B130" s="75"/>
      <c r="C130" s="76"/>
      <c r="D130" s="76"/>
      <c r="E130" s="76"/>
      <c r="F130" s="248"/>
      <c r="G130" s="150"/>
      <c r="H130" s="150"/>
      <c r="I130" s="77"/>
      <c r="J130" s="71"/>
      <c r="K130" s="77"/>
      <c r="L130" s="77"/>
      <c r="M130" s="249"/>
      <c r="N130" s="116"/>
      <c r="O130" s="77"/>
      <c r="P130" s="77"/>
      <c r="Q130" s="77"/>
      <c r="R130" s="77"/>
      <c r="S130" s="77"/>
      <c r="T130" s="77"/>
      <c r="U130" s="77"/>
      <c r="V130" s="77"/>
      <c r="W130" s="77"/>
      <c r="X130" s="77"/>
      <c r="Y130" s="77"/>
      <c r="Z130" s="77"/>
      <c r="AA130" s="78"/>
      <c r="AB130" s="79"/>
      <c r="AC130" s="248"/>
      <c r="AD130" s="248"/>
      <c r="AE130" s="77"/>
      <c r="AF130" s="77"/>
      <c r="AG130" s="78"/>
      <c r="AH130" s="79"/>
      <c r="AI130" s="68"/>
      <c r="AJ130" s="80"/>
      <c r="AK130" s="190"/>
      <c r="AL130" s="191"/>
      <c r="AM130" s="191"/>
      <c r="AN130" s="192"/>
    </row>
    <row r="131" spans="2:40" ht="13.5" customHeight="1" x14ac:dyDescent="0.2">
      <c r="B131" s="75"/>
      <c r="C131" s="76"/>
      <c r="D131" s="76"/>
      <c r="E131" s="76"/>
      <c r="F131" s="248"/>
      <c r="G131" s="150"/>
      <c r="H131" s="150"/>
      <c r="I131" s="77"/>
      <c r="J131" s="71"/>
      <c r="K131" s="77"/>
      <c r="L131" s="77"/>
      <c r="M131" s="249"/>
      <c r="N131" s="116"/>
      <c r="O131" s="77"/>
      <c r="P131" s="77"/>
      <c r="Q131" s="77"/>
      <c r="R131" s="77"/>
      <c r="S131" s="77"/>
      <c r="T131" s="77"/>
      <c r="U131" s="77"/>
      <c r="V131" s="77"/>
      <c r="W131" s="77"/>
      <c r="X131" s="77"/>
      <c r="Y131" s="77"/>
      <c r="Z131" s="77"/>
      <c r="AA131" s="78"/>
      <c r="AB131" s="79"/>
      <c r="AC131" s="248"/>
      <c r="AD131" s="248"/>
      <c r="AE131" s="77"/>
      <c r="AF131" s="77"/>
      <c r="AG131" s="78"/>
      <c r="AH131" s="79"/>
      <c r="AI131" s="68"/>
      <c r="AJ131" s="80"/>
      <c r="AK131" s="190"/>
      <c r="AL131" s="191"/>
      <c r="AM131" s="191"/>
      <c r="AN131" s="192"/>
    </row>
    <row r="132" spans="2:40" ht="13.5" customHeight="1" x14ac:dyDescent="0.2">
      <c r="B132" s="66" t="s">
        <v>282</v>
      </c>
      <c r="C132" s="67"/>
      <c r="D132" s="67"/>
      <c r="E132" s="67"/>
      <c r="F132" s="67"/>
      <c r="G132" s="67"/>
      <c r="H132" s="67"/>
      <c r="I132" s="67"/>
      <c r="J132" s="67"/>
      <c r="K132" s="67"/>
      <c r="L132" s="67"/>
      <c r="M132" s="67"/>
      <c r="N132" s="67"/>
      <c r="O132" s="67"/>
      <c r="P132" s="67"/>
      <c r="Q132" s="67"/>
    </row>
    <row r="133" spans="2:40" ht="13.5" customHeight="1" x14ac:dyDescent="0.2"/>
    <row r="134" spans="2:40" ht="13.5" customHeight="1" x14ac:dyDescent="0.2"/>
    <row r="135" spans="2:40" ht="13.5" customHeight="1" x14ac:dyDescent="0.2"/>
    <row r="136" spans="2:40" ht="13.5" customHeight="1" x14ac:dyDescent="0.2"/>
    <row r="137" spans="2:40" ht="13.5" customHeight="1" x14ac:dyDescent="0.2"/>
    <row r="138" spans="2:40" ht="13.5" customHeight="1" x14ac:dyDescent="0.2"/>
    <row r="139" spans="2:40" ht="13.5" customHeight="1" x14ac:dyDescent="0.2"/>
    <row r="140" spans="2:40" ht="13.5" customHeight="1" x14ac:dyDescent="0.2"/>
    <row r="141" spans="2:40" ht="13.5" customHeight="1" x14ac:dyDescent="0.2"/>
    <row r="142" spans="2:40" ht="13.5" customHeight="1" x14ac:dyDescent="0.2"/>
    <row r="143" spans="2:40" ht="13.5" customHeight="1" x14ac:dyDescent="0.2"/>
    <row r="144" spans="2:40" ht="13.5" customHeight="1" x14ac:dyDescent="0.2"/>
    <row r="145" ht="13.5" customHeight="1" x14ac:dyDescent="0.2"/>
  </sheetData>
  <mergeCells count="539">
    <mergeCell ref="AC10:AD10"/>
    <mergeCell ref="AK10:AN10"/>
    <mergeCell ref="F90:H90"/>
    <mergeCell ref="M90:N90"/>
    <mergeCell ref="AC90:AD90"/>
    <mergeCell ref="AK90:AN90"/>
    <mergeCell ref="F91:H91"/>
    <mergeCell ref="M91:N91"/>
    <mergeCell ref="AC91:AD91"/>
    <mergeCell ref="AK91:AN91"/>
    <mergeCell ref="F11:H11"/>
    <mergeCell ref="M11:N11"/>
    <mergeCell ref="AC11:AD11"/>
    <mergeCell ref="AK11:AN11"/>
    <mergeCell ref="F87:H87"/>
    <mergeCell ref="M87:N87"/>
    <mergeCell ref="AC87:AD87"/>
    <mergeCell ref="AK87:AN87"/>
    <mergeCell ref="F88:H88"/>
    <mergeCell ref="M88:N88"/>
    <mergeCell ref="AC88:AD88"/>
    <mergeCell ref="AK88:AN88"/>
    <mergeCell ref="F89:H89"/>
    <mergeCell ref="M89:N89"/>
    <mergeCell ref="AC89:AD89"/>
    <mergeCell ref="AK89:AN89"/>
    <mergeCell ref="F84:H84"/>
    <mergeCell ref="M84:N84"/>
    <mergeCell ref="AC84:AD84"/>
    <mergeCell ref="AK84:AN84"/>
    <mergeCell ref="F85:H85"/>
    <mergeCell ref="M85:N85"/>
    <mergeCell ref="AC85:AD85"/>
    <mergeCell ref="AK85:AN85"/>
    <mergeCell ref="F86:H86"/>
    <mergeCell ref="M86:N86"/>
    <mergeCell ref="AC86:AD86"/>
    <mergeCell ref="AK86:AN86"/>
    <mergeCell ref="F81:H81"/>
    <mergeCell ref="M81:N81"/>
    <mergeCell ref="AC81:AD81"/>
    <mergeCell ref="AK81:AN81"/>
    <mergeCell ref="F82:H82"/>
    <mergeCell ref="M82:N82"/>
    <mergeCell ref="AC82:AD82"/>
    <mergeCell ref="AK82:AN82"/>
    <mergeCell ref="F83:H83"/>
    <mergeCell ref="M83:N83"/>
    <mergeCell ref="AC83:AD83"/>
    <mergeCell ref="AK83:AN83"/>
    <mergeCell ref="F78:H78"/>
    <mergeCell ref="M78:N78"/>
    <mergeCell ref="AC78:AD78"/>
    <mergeCell ref="AK78:AN78"/>
    <mergeCell ref="F79:H79"/>
    <mergeCell ref="M79:N79"/>
    <mergeCell ref="AC79:AD79"/>
    <mergeCell ref="AK79:AN79"/>
    <mergeCell ref="F80:H80"/>
    <mergeCell ref="M80:N80"/>
    <mergeCell ref="AC80:AD80"/>
    <mergeCell ref="AK80:AN80"/>
    <mergeCell ref="F75:H75"/>
    <mergeCell ref="M75:N75"/>
    <mergeCell ref="AC75:AD75"/>
    <mergeCell ref="AK75:AN75"/>
    <mergeCell ref="F76:H76"/>
    <mergeCell ref="M76:N76"/>
    <mergeCell ref="AC76:AD76"/>
    <mergeCell ref="AK76:AN76"/>
    <mergeCell ref="F77:H77"/>
    <mergeCell ref="M77:N77"/>
    <mergeCell ref="AC77:AD77"/>
    <mergeCell ref="AK77:AN77"/>
    <mergeCell ref="F72:H72"/>
    <mergeCell ref="M72:N72"/>
    <mergeCell ref="AC72:AD72"/>
    <mergeCell ref="AK72:AN72"/>
    <mergeCell ref="F73:H73"/>
    <mergeCell ref="M73:N73"/>
    <mergeCell ref="AC73:AD73"/>
    <mergeCell ref="AK73:AN73"/>
    <mergeCell ref="F74:H74"/>
    <mergeCell ref="M74:N74"/>
    <mergeCell ref="AC74:AD74"/>
    <mergeCell ref="AK74:AN74"/>
    <mergeCell ref="F69:H69"/>
    <mergeCell ref="M69:N69"/>
    <mergeCell ref="AC69:AD69"/>
    <mergeCell ref="AK69:AN69"/>
    <mergeCell ref="F70:H70"/>
    <mergeCell ref="M70:N70"/>
    <mergeCell ref="AC70:AD70"/>
    <mergeCell ref="AK70:AN70"/>
    <mergeCell ref="F71:H71"/>
    <mergeCell ref="M71:N71"/>
    <mergeCell ref="AC71:AD71"/>
    <mergeCell ref="AK71:AN71"/>
    <mergeCell ref="F66:H66"/>
    <mergeCell ref="M66:N66"/>
    <mergeCell ref="AC66:AD66"/>
    <mergeCell ref="AK66:AN66"/>
    <mergeCell ref="F67:H67"/>
    <mergeCell ref="M67:N67"/>
    <mergeCell ref="AC67:AD67"/>
    <mergeCell ref="AK67:AN67"/>
    <mergeCell ref="F68:H68"/>
    <mergeCell ref="M68:N68"/>
    <mergeCell ref="AC68:AD68"/>
    <mergeCell ref="AK68:AN68"/>
    <mergeCell ref="F63:H63"/>
    <mergeCell ref="M63:N63"/>
    <mergeCell ref="AC63:AD63"/>
    <mergeCell ref="AK63:AN63"/>
    <mergeCell ref="F64:H64"/>
    <mergeCell ref="M64:N64"/>
    <mergeCell ref="AC64:AD64"/>
    <mergeCell ref="AK64:AN64"/>
    <mergeCell ref="F65:H65"/>
    <mergeCell ref="M65:N65"/>
    <mergeCell ref="AC65:AD65"/>
    <mergeCell ref="AK65:AN65"/>
    <mergeCell ref="F60:H60"/>
    <mergeCell ref="M60:N60"/>
    <mergeCell ref="AC60:AD60"/>
    <mergeCell ref="AK60:AN60"/>
    <mergeCell ref="F61:H61"/>
    <mergeCell ref="M61:N61"/>
    <mergeCell ref="AC61:AD61"/>
    <mergeCell ref="AK61:AN61"/>
    <mergeCell ref="F62:H62"/>
    <mergeCell ref="M62:N62"/>
    <mergeCell ref="AC62:AD62"/>
    <mergeCell ref="AK62:AN62"/>
    <mergeCell ref="F57:H57"/>
    <mergeCell ref="M57:N57"/>
    <mergeCell ref="AC57:AD57"/>
    <mergeCell ref="AK57:AN57"/>
    <mergeCell ref="F58:H58"/>
    <mergeCell ref="M58:N58"/>
    <mergeCell ref="AC58:AD58"/>
    <mergeCell ref="AK58:AN58"/>
    <mergeCell ref="F59:H59"/>
    <mergeCell ref="M59:N59"/>
    <mergeCell ref="AC59:AD59"/>
    <mergeCell ref="AK59:AN59"/>
    <mergeCell ref="F131:H131"/>
    <mergeCell ref="M131:N131"/>
    <mergeCell ref="AC131:AD131"/>
    <mergeCell ref="AK131:AN131"/>
    <mergeCell ref="F52:H52"/>
    <mergeCell ref="M52:N52"/>
    <mergeCell ref="AC52:AD52"/>
    <mergeCell ref="AK52:AN52"/>
    <mergeCell ref="F53:H53"/>
    <mergeCell ref="M53:N53"/>
    <mergeCell ref="AC53:AD53"/>
    <mergeCell ref="AK53:AN53"/>
    <mergeCell ref="F54:H54"/>
    <mergeCell ref="M54:N54"/>
    <mergeCell ref="AC54:AD54"/>
    <mergeCell ref="AK54:AN54"/>
    <mergeCell ref="F55:H55"/>
    <mergeCell ref="M55:N55"/>
    <mergeCell ref="AC55:AD55"/>
    <mergeCell ref="AK55:AN55"/>
    <mergeCell ref="F56:H56"/>
    <mergeCell ref="M56:N56"/>
    <mergeCell ref="AC56:AD56"/>
    <mergeCell ref="AK56:AN56"/>
    <mergeCell ref="F128:H128"/>
    <mergeCell ref="M128:N128"/>
    <mergeCell ref="AC128:AD128"/>
    <mergeCell ref="AK128:AN128"/>
    <mergeCell ref="F129:H129"/>
    <mergeCell ref="M129:N129"/>
    <mergeCell ref="AC129:AD129"/>
    <mergeCell ref="AK129:AN129"/>
    <mergeCell ref="F130:H130"/>
    <mergeCell ref="M130:N130"/>
    <mergeCell ref="AC130:AD130"/>
    <mergeCell ref="AK130:AN130"/>
    <mergeCell ref="F125:H125"/>
    <mergeCell ref="M125:N125"/>
    <mergeCell ref="AC125:AD125"/>
    <mergeCell ref="AK125:AN125"/>
    <mergeCell ref="F126:H126"/>
    <mergeCell ref="M126:N126"/>
    <mergeCell ref="AC126:AD126"/>
    <mergeCell ref="AK126:AN126"/>
    <mergeCell ref="F127:H127"/>
    <mergeCell ref="M127:N127"/>
    <mergeCell ref="AC127:AD127"/>
    <mergeCell ref="AK127:AN127"/>
    <mergeCell ref="F122:H122"/>
    <mergeCell ref="M122:N122"/>
    <mergeCell ref="AC122:AD122"/>
    <mergeCell ref="AK122:AN122"/>
    <mergeCell ref="F123:H123"/>
    <mergeCell ref="M123:N123"/>
    <mergeCell ref="AC123:AD123"/>
    <mergeCell ref="AK123:AN123"/>
    <mergeCell ref="F124:H124"/>
    <mergeCell ref="M124:N124"/>
    <mergeCell ref="AC124:AD124"/>
    <mergeCell ref="AK124:AN124"/>
    <mergeCell ref="F119:H119"/>
    <mergeCell ref="M119:N119"/>
    <mergeCell ref="AC119:AD119"/>
    <mergeCell ref="AK119:AN119"/>
    <mergeCell ref="F120:H120"/>
    <mergeCell ref="M120:N120"/>
    <mergeCell ref="AC120:AD120"/>
    <mergeCell ref="AK120:AN120"/>
    <mergeCell ref="F121:H121"/>
    <mergeCell ref="M121:N121"/>
    <mergeCell ref="AC121:AD121"/>
    <mergeCell ref="AK121:AN121"/>
    <mergeCell ref="F116:H116"/>
    <mergeCell ref="M116:N116"/>
    <mergeCell ref="AC116:AD116"/>
    <mergeCell ref="AK116:AN116"/>
    <mergeCell ref="F117:H117"/>
    <mergeCell ref="M117:N117"/>
    <mergeCell ref="AC117:AD117"/>
    <mergeCell ref="AK117:AN117"/>
    <mergeCell ref="F118:H118"/>
    <mergeCell ref="M118:N118"/>
    <mergeCell ref="AC118:AD118"/>
    <mergeCell ref="AK118:AN118"/>
    <mergeCell ref="F113:H113"/>
    <mergeCell ref="M113:N113"/>
    <mergeCell ref="AC113:AD113"/>
    <mergeCell ref="AK113:AN113"/>
    <mergeCell ref="F114:H114"/>
    <mergeCell ref="M114:N114"/>
    <mergeCell ref="AC114:AD114"/>
    <mergeCell ref="AK114:AN114"/>
    <mergeCell ref="F115:H115"/>
    <mergeCell ref="M115:N115"/>
    <mergeCell ref="AC115:AD115"/>
    <mergeCell ref="AK115:AN115"/>
    <mergeCell ref="F110:H110"/>
    <mergeCell ref="M110:N110"/>
    <mergeCell ref="AC110:AD110"/>
    <mergeCell ref="AK110:AN110"/>
    <mergeCell ref="F111:H111"/>
    <mergeCell ref="M111:N111"/>
    <mergeCell ref="AC111:AD111"/>
    <mergeCell ref="AK111:AN111"/>
    <mergeCell ref="F112:H112"/>
    <mergeCell ref="M112:N112"/>
    <mergeCell ref="AC112:AD112"/>
    <mergeCell ref="AK112:AN112"/>
    <mergeCell ref="F107:H107"/>
    <mergeCell ref="M107:N107"/>
    <mergeCell ref="AC107:AD107"/>
    <mergeCell ref="AK107:AN107"/>
    <mergeCell ref="F108:H108"/>
    <mergeCell ref="M108:N108"/>
    <mergeCell ref="AC108:AD108"/>
    <mergeCell ref="AK108:AN108"/>
    <mergeCell ref="F109:H109"/>
    <mergeCell ref="M109:N109"/>
    <mergeCell ref="AC109:AD109"/>
    <mergeCell ref="AK109:AN109"/>
    <mergeCell ref="F104:H104"/>
    <mergeCell ref="M104:N104"/>
    <mergeCell ref="AC104:AD104"/>
    <mergeCell ref="AK104:AN104"/>
    <mergeCell ref="F105:H105"/>
    <mergeCell ref="M105:N105"/>
    <mergeCell ref="AC105:AD105"/>
    <mergeCell ref="AK105:AN105"/>
    <mergeCell ref="F106:H106"/>
    <mergeCell ref="M106:N106"/>
    <mergeCell ref="AC106:AD106"/>
    <mergeCell ref="AK106:AN106"/>
    <mergeCell ref="F101:H101"/>
    <mergeCell ref="M101:N101"/>
    <mergeCell ref="AC101:AD101"/>
    <mergeCell ref="AK101:AN101"/>
    <mergeCell ref="F102:H102"/>
    <mergeCell ref="M102:N102"/>
    <mergeCell ref="AC102:AD102"/>
    <mergeCell ref="AK102:AN102"/>
    <mergeCell ref="F103:H103"/>
    <mergeCell ref="M103:N103"/>
    <mergeCell ref="AC103:AD103"/>
    <mergeCell ref="AK103:AN103"/>
    <mergeCell ref="F98:H98"/>
    <mergeCell ref="M98:N98"/>
    <mergeCell ref="AC98:AD98"/>
    <mergeCell ref="AK98:AN98"/>
    <mergeCell ref="F99:H99"/>
    <mergeCell ref="M99:N99"/>
    <mergeCell ref="AC99:AD99"/>
    <mergeCell ref="AK99:AN99"/>
    <mergeCell ref="F100:H100"/>
    <mergeCell ref="M100:N100"/>
    <mergeCell ref="AC100:AD100"/>
    <mergeCell ref="AK100:AN100"/>
    <mergeCell ref="F95:H95"/>
    <mergeCell ref="M95:N95"/>
    <mergeCell ref="AC95:AD95"/>
    <mergeCell ref="AK95:AN95"/>
    <mergeCell ref="F96:H96"/>
    <mergeCell ref="M96:N96"/>
    <mergeCell ref="AC96:AD96"/>
    <mergeCell ref="AK96:AN96"/>
    <mergeCell ref="F97:H97"/>
    <mergeCell ref="M97:N97"/>
    <mergeCell ref="AC97:AD97"/>
    <mergeCell ref="AK97:AN97"/>
    <mergeCell ref="F92:H92"/>
    <mergeCell ref="M92:N92"/>
    <mergeCell ref="AC92:AD92"/>
    <mergeCell ref="AK92:AN92"/>
    <mergeCell ref="F93:H93"/>
    <mergeCell ref="M93:N93"/>
    <mergeCell ref="AC93:AD93"/>
    <mergeCell ref="AK93:AN93"/>
    <mergeCell ref="F94:H94"/>
    <mergeCell ref="M94:N94"/>
    <mergeCell ref="AC94:AD94"/>
    <mergeCell ref="AK94:AN94"/>
    <mergeCell ref="AC46:AD46"/>
    <mergeCell ref="F47:H47"/>
    <mergeCell ref="M47:N47"/>
    <mergeCell ref="AC47:AD47"/>
    <mergeCell ref="AI8:AJ9"/>
    <mergeCell ref="AC49:AD49"/>
    <mergeCell ref="AC50:AD50"/>
    <mergeCell ref="AC51:AD51"/>
    <mergeCell ref="AC35:AD35"/>
    <mergeCell ref="AC36:AD36"/>
    <mergeCell ref="AC37:AD37"/>
    <mergeCell ref="AC38:AD38"/>
    <mergeCell ref="AC39:AD39"/>
    <mergeCell ref="AC40:AD40"/>
    <mergeCell ref="AC41:AD41"/>
    <mergeCell ref="AC42:AD42"/>
    <mergeCell ref="AC48:AD48"/>
    <mergeCell ref="AC15:AD15"/>
    <mergeCell ref="AC16:AD16"/>
    <mergeCell ref="AC17:AD17"/>
    <mergeCell ref="AC18:AD18"/>
    <mergeCell ref="AC19:AD19"/>
    <mergeCell ref="AC20:AD20"/>
    <mergeCell ref="AC21:AD21"/>
    <mergeCell ref="AC22:AD22"/>
    <mergeCell ref="AC43:AD43"/>
    <mergeCell ref="AC44:AD44"/>
    <mergeCell ref="AC45:AD45"/>
    <mergeCell ref="AK6:AN9"/>
    <mergeCell ref="O6:AD6"/>
    <mergeCell ref="AC7:AD9"/>
    <mergeCell ref="Y7:AB7"/>
    <mergeCell ref="AI4:AN5"/>
    <mergeCell ref="Y4:AD5"/>
    <mergeCell ref="AE4:AH5"/>
    <mergeCell ref="AK12:AN12"/>
    <mergeCell ref="AK13:AN13"/>
    <mergeCell ref="AK14:AN14"/>
    <mergeCell ref="AK15:AN15"/>
    <mergeCell ref="AK16:AN16"/>
    <mergeCell ref="AK17:AN17"/>
    <mergeCell ref="AK18:AN18"/>
    <mergeCell ref="AK19:AN19"/>
    <mergeCell ref="AK20:AN20"/>
    <mergeCell ref="AK21:AN21"/>
    <mergeCell ref="AK22:AN22"/>
    <mergeCell ref="AK23:AN23"/>
    <mergeCell ref="AK24:AN24"/>
    <mergeCell ref="F41:H41"/>
    <mergeCell ref="F49:H49"/>
    <mergeCell ref="M49:N49"/>
    <mergeCell ref="F37:H37"/>
    <mergeCell ref="M37:N37"/>
    <mergeCell ref="F38:H38"/>
    <mergeCell ref="M38:N38"/>
    <mergeCell ref="F40:H40"/>
    <mergeCell ref="M40:N40"/>
    <mergeCell ref="F39:H39"/>
    <mergeCell ref="M39:N39"/>
    <mergeCell ref="F36:H36"/>
    <mergeCell ref="M36:N36"/>
    <mergeCell ref="F35:H35"/>
    <mergeCell ref="M35:N35"/>
    <mergeCell ref="AC12:AD12"/>
    <mergeCell ref="AC13:AD13"/>
    <mergeCell ref="AC14:AD14"/>
    <mergeCell ref="F51:H51"/>
    <mergeCell ref="M51:N51"/>
    <mergeCell ref="F50:H50"/>
    <mergeCell ref="M50:N50"/>
    <mergeCell ref="F48:H48"/>
    <mergeCell ref="M48:N48"/>
    <mergeCell ref="M41:N41"/>
    <mergeCell ref="F42:H42"/>
    <mergeCell ref="M42:N42"/>
    <mergeCell ref="F43:H43"/>
    <mergeCell ref="M43:N43"/>
    <mergeCell ref="F44:H44"/>
    <mergeCell ref="M44:N44"/>
    <mergeCell ref="F45:H45"/>
    <mergeCell ref="M45:N45"/>
    <mergeCell ref="F46:H46"/>
    <mergeCell ref="M46:N46"/>
    <mergeCell ref="F34:H34"/>
    <mergeCell ref="M34:N34"/>
    <mergeCell ref="F33:H33"/>
    <mergeCell ref="M33:N33"/>
    <mergeCell ref="AC33:AD33"/>
    <mergeCell ref="AC34:AD34"/>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F20:H20"/>
    <mergeCell ref="M20:N20"/>
    <mergeCell ref="F19:H19"/>
    <mergeCell ref="M19:N19"/>
    <mergeCell ref="F18:H18"/>
    <mergeCell ref="M18:N18"/>
    <mergeCell ref="F17:H17"/>
    <mergeCell ref="M17:N17"/>
    <mergeCell ref="F16:H16"/>
    <mergeCell ref="M16:N16"/>
    <mergeCell ref="F15:H15"/>
    <mergeCell ref="M15:N15"/>
    <mergeCell ref="Q8:Q9"/>
    <mergeCell ref="R8:R9"/>
    <mergeCell ref="W8:W9"/>
    <mergeCell ref="F14:H14"/>
    <mergeCell ref="M14:N14"/>
    <mergeCell ref="F13:H13"/>
    <mergeCell ref="M13:N13"/>
    <mergeCell ref="I8:I9"/>
    <mergeCell ref="J8:J9"/>
    <mergeCell ref="K8:K9"/>
    <mergeCell ref="L8:L9"/>
    <mergeCell ref="U8:U9"/>
    <mergeCell ref="V8:V9"/>
    <mergeCell ref="F12:H12"/>
    <mergeCell ref="M12:N12"/>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B3:AN3"/>
    <mergeCell ref="B4:D4"/>
    <mergeCell ref="E4:I4"/>
    <mergeCell ref="J4:L4"/>
    <mergeCell ref="M4:R4"/>
    <mergeCell ref="B5:D5"/>
    <mergeCell ref="E5:I5"/>
    <mergeCell ref="J5:L5"/>
    <mergeCell ref="M5:R5"/>
    <mergeCell ref="S4:X5"/>
    <mergeCell ref="AK25:AN25"/>
    <mergeCell ref="AK26:AN26"/>
    <mergeCell ref="AK27:AN27"/>
    <mergeCell ref="AK28:AN28"/>
    <mergeCell ref="AK29:AN29"/>
    <mergeCell ref="AK30:AN30"/>
    <mergeCell ref="AK31:AN31"/>
    <mergeCell ref="AK32:AN32"/>
    <mergeCell ref="AK33:AN33"/>
    <mergeCell ref="AK34:AN34"/>
    <mergeCell ref="AK35:AN35"/>
    <mergeCell ref="AK36:AN36"/>
    <mergeCell ref="AK37:AN37"/>
    <mergeCell ref="AK38:AN38"/>
    <mergeCell ref="AK39:AN39"/>
    <mergeCell ref="AK40:AN40"/>
    <mergeCell ref="AK41:AN41"/>
    <mergeCell ref="AK42:AN42"/>
    <mergeCell ref="AK43:AN43"/>
    <mergeCell ref="AK44:AN44"/>
    <mergeCell ref="AK45:AN45"/>
    <mergeCell ref="AK46:AN46"/>
    <mergeCell ref="AK47:AN47"/>
    <mergeCell ref="AK48:AN48"/>
    <mergeCell ref="AK49:AN49"/>
    <mergeCell ref="AK50:AN50"/>
    <mergeCell ref="AK51:AN51"/>
  </mergeCells>
  <phoneticPr fontId="9"/>
  <dataValidations count="1">
    <dataValidation type="list" allowBlank="1" showInputMessage="1" showErrorMessage="1" sqref="K10:L131" xr:uid="{00000000-0002-0000-0300-000000000000}">
      <formula1>"　,○"</formula1>
    </dataValidation>
  </dataValidations>
  <printOptions horizontalCentered="1"/>
  <pageMargins left="0.39370078740157483" right="0.39370078740157483" top="0.59055118110236227" bottom="0.59055118110236227" header="0.31496062992125984" footer="0.31496062992125984"/>
  <pageSetup paperSize="9" scale="84"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70"/>
  <sheetViews>
    <sheetView showGridLines="0" showZeros="0" view="pageBreakPreview" zoomScale="90" zoomScaleNormal="100" zoomScaleSheetLayoutView="90" workbookViewId="0">
      <selection activeCell="AP17" sqref="AP17"/>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7" customFormat="1" ht="25.05" customHeight="1" x14ac:dyDescent="0.2">
      <c r="B3" s="274" t="s">
        <v>136</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row>
    <row r="4" spans="2:35" ht="20.100000000000001" customHeight="1" x14ac:dyDescent="0.15">
      <c r="B4" s="105" t="s">
        <v>8</v>
      </c>
      <c r="C4" s="117"/>
      <c r="D4" s="106"/>
      <c r="E4" s="275" t="s">
        <v>314</v>
      </c>
      <c r="F4" s="276"/>
      <c r="G4" s="276"/>
      <c r="H4" s="276"/>
      <c r="I4" s="277"/>
      <c r="J4" s="278" t="s">
        <v>9</v>
      </c>
      <c r="K4" s="278"/>
      <c r="L4" s="278"/>
      <c r="M4" s="279" t="s">
        <v>316</v>
      </c>
      <c r="N4" s="279"/>
      <c r="O4" s="279"/>
      <c r="P4" s="279"/>
      <c r="Q4" s="279"/>
      <c r="R4" s="279"/>
      <c r="S4" s="151" t="s">
        <v>97</v>
      </c>
      <c r="T4" s="152"/>
      <c r="U4" s="152"/>
      <c r="V4" s="153"/>
      <c r="W4" s="156" t="s">
        <v>318</v>
      </c>
      <c r="X4" s="294"/>
      <c r="Y4" s="294"/>
      <c r="Z4" s="294"/>
      <c r="AA4" s="294"/>
      <c r="AB4" s="295"/>
      <c r="AC4" s="299" t="s">
        <v>128</v>
      </c>
      <c r="AD4" s="300"/>
      <c r="AE4" s="301"/>
      <c r="AF4" s="280">
        <v>44971</v>
      </c>
      <c r="AG4" s="281"/>
      <c r="AH4" s="281"/>
      <c r="AI4" s="282"/>
    </row>
    <row r="5" spans="2:35" ht="20.100000000000001" customHeight="1" x14ac:dyDescent="0.15">
      <c r="B5" s="107" t="s">
        <v>0</v>
      </c>
      <c r="C5" s="142"/>
      <c r="D5" s="108"/>
      <c r="E5" s="286" t="s">
        <v>315</v>
      </c>
      <c r="F5" s="287"/>
      <c r="G5" s="287"/>
      <c r="H5" s="287"/>
      <c r="I5" s="288"/>
      <c r="J5" s="289" t="s">
        <v>1</v>
      </c>
      <c r="K5" s="289"/>
      <c r="L5" s="289"/>
      <c r="M5" s="279" t="s">
        <v>317</v>
      </c>
      <c r="N5" s="279"/>
      <c r="O5" s="279"/>
      <c r="P5" s="279"/>
      <c r="Q5" s="279"/>
      <c r="R5" s="279"/>
      <c r="S5" s="139"/>
      <c r="T5" s="154"/>
      <c r="U5" s="154"/>
      <c r="V5" s="155"/>
      <c r="W5" s="296"/>
      <c r="X5" s="297"/>
      <c r="Y5" s="297"/>
      <c r="Z5" s="297"/>
      <c r="AA5" s="297"/>
      <c r="AB5" s="298"/>
      <c r="AC5" s="302"/>
      <c r="AD5" s="303"/>
      <c r="AE5" s="304"/>
      <c r="AF5" s="283"/>
      <c r="AG5" s="284"/>
      <c r="AH5" s="284"/>
      <c r="AI5" s="285"/>
    </row>
    <row r="6" spans="2:35" ht="26.25" customHeight="1" x14ac:dyDescent="0.15">
      <c r="B6" s="290" t="s">
        <v>127</v>
      </c>
      <c r="C6" s="292"/>
      <c r="D6" s="292"/>
      <c r="E6" s="292"/>
      <c r="F6" s="292"/>
      <c r="G6" s="292"/>
      <c r="H6" s="292"/>
      <c r="I6" s="292"/>
      <c r="J6" s="292"/>
      <c r="K6" s="292"/>
      <c r="L6" s="292"/>
      <c r="M6" s="292"/>
      <c r="N6" s="292"/>
      <c r="O6" s="292"/>
      <c r="P6" s="292"/>
      <c r="Q6" s="292"/>
      <c r="R6" s="292"/>
      <c r="S6" s="292"/>
      <c r="T6" s="292"/>
      <c r="U6" s="292"/>
      <c r="V6" s="292"/>
      <c r="W6" s="292"/>
      <c r="X6" s="292"/>
      <c r="Y6" s="292"/>
      <c r="Z6" s="292"/>
      <c r="AA6" s="292"/>
      <c r="AB6" s="292"/>
      <c r="AC6" s="292"/>
      <c r="AD6" s="292"/>
      <c r="AE6" s="292"/>
      <c r="AF6" s="292"/>
      <c r="AG6" s="292"/>
      <c r="AH6" s="292"/>
      <c r="AI6" s="292"/>
    </row>
    <row r="7" spans="2:35" ht="35.549999999999997" customHeight="1" x14ac:dyDescent="0.15">
      <c r="B7" s="291"/>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row>
    <row r="8" spans="2:35" ht="35.549999999999997" customHeight="1" x14ac:dyDescent="0.15">
      <c r="B8" s="291"/>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row>
    <row r="9" spans="2:35" ht="35.549999999999997" customHeight="1" x14ac:dyDescent="0.15">
      <c r="B9" s="291"/>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row>
    <row r="10" spans="2:35" ht="35.549999999999997" customHeight="1" x14ac:dyDescent="0.15">
      <c r="B10" s="291"/>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row>
    <row r="11" spans="2:35" ht="35.549999999999997" customHeight="1" x14ac:dyDescent="0.15">
      <c r="B11" s="291"/>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row>
    <row r="12" spans="2:35" ht="35.549999999999997" customHeight="1" x14ac:dyDescent="0.15">
      <c r="B12" s="291"/>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row>
    <row r="13" spans="2:35" ht="35.549999999999997" customHeight="1" x14ac:dyDescent="0.15">
      <c r="B13" s="291"/>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row>
    <row r="14" spans="2:35" ht="35.549999999999997" customHeight="1" x14ac:dyDescent="0.15">
      <c r="B14" s="291"/>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row>
    <row r="15" spans="2:35" ht="35.549999999999997" customHeight="1" x14ac:dyDescent="0.15">
      <c r="B15" s="291"/>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row>
    <row r="16" spans="2:35" ht="35.549999999999997" customHeight="1" x14ac:dyDescent="0.15">
      <c r="B16" s="291"/>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row>
    <row r="17" spans="2:35" ht="35.549999999999997" customHeight="1" x14ac:dyDescent="0.15">
      <c r="B17" s="291"/>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row>
    <row r="18" spans="2:35" ht="53.25" customHeight="1" x14ac:dyDescent="0.15">
      <c r="B18" s="291"/>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row>
    <row r="19" spans="2:35" ht="15" customHeight="1" x14ac:dyDescent="0.15">
      <c r="B19" s="16"/>
      <c r="C19" s="16"/>
      <c r="D19" s="3"/>
    </row>
    <row r="20" spans="2:35" s="17" customFormat="1" ht="25.05" customHeight="1" x14ac:dyDescent="0.2">
      <c r="B20" s="274" t="s">
        <v>136</v>
      </c>
      <c r="C20" s="274"/>
      <c r="D20" s="274"/>
      <c r="E20" s="274"/>
      <c r="F20" s="274"/>
      <c r="G20" s="274"/>
      <c r="H20" s="274"/>
      <c r="I20" s="274"/>
      <c r="J20" s="274"/>
      <c r="K20" s="274"/>
      <c r="L20" s="274"/>
      <c r="M20" s="274"/>
      <c r="N20" s="274"/>
      <c r="O20" s="274"/>
      <c r="P20" s="274"/>
      <c r="Q20" s="274"/>
      <c r="R20" s="274"/>
      <c r="S20" s="274"/>
      <c r="T20" s="274"/>
      <c r="U20" s="274"/>
      <c r="V20" s="274"/>
      <c r="W20" s="274"/>
      <c r="X20" s="274"/>
      <c r="Y20" s="274"/>
      <c r="Z20" s="274"/>
      <c r="AA20" s="274"/>
      <c r="AB20" s="274"/>
      <c r="AC20" s="274"/>
      <c r="AD20" s="274"/>
      <c r="AE20" s="274"/>
      <c r="AF20" s="274"/>
      <c r="AG20" s="274"/>
      <c r="AH20" s="274"/>
      <c r="AI20" s="274"/>
    </row>
    <row r="21" spans="2:35" ht="20.100000000000001" customHeight="1" x14ac:dyDescent="0.15">
      <c r="B21" s="105" t="s">
        <v>8</v>
      </c>
      <c r="C21" s="117"/>
      <c r="D21" s="106"/>
      <c r="E21" s="275" t="s">
        <v>314</v>
      </c>
      <c r="F21" s="276"/>
      <c r="G21" s="276"/>
      <c r="H21" s="276"/>
      <c r="I21" s="277"/>
      <c r="J21" s="278" t="s">
        <v>9</v>
      </c>
      <c r="K21" s="278"/>
      <c r="L21" s="278"/>
      <c r="M21" s="279" t="s">
        <v>316</v>
      </c>
      <c r="N21" s="279"/>
      <c r="O21" s="279"/>
      <c r="P21" s="279"/>
      <c r="Q21" s="279"/>
      <c r="R21" s="279"/>
      <c r="S21" s="151" t="s">
        <v>97</v>
      </c>
      <c r="T21" s="152"/>
      <c r="U21" s="152"/>
      <c r="V21" s="153"/>
      <c r="W21" s="156" t="s">
        <v>318</v>
      </c>
      <c r="X21" s="294"/>
      <c r="Y21" s="294"/>
      <c r="Z21" s="294"/>
      <c r="AA21" s="294"/>
      <c r="AB21" s="295"/>
      <c r="AC21" s="299" t="s">
        <v>128</v>
      </c>
      <c r="AD21" s="300"/>
      <c r="AE21" s="301"/>
      <c r="AF21" s="280">
        <v>44971</v>
      </c>
      <c r="AG21" s="281"/>
      <c r="AH21" s="281"/>
      <c r="AI21" s="282"/>
    </row>
    <row r="22" spans="2:35" ht="20.100000000000001" customHeight="1" x14ac:dyDescent="0.15">
      <c r="B22" s="107" t="s">
        <v>0</v>
      </c>
      <c r="C22" s="142"/>
      <c r="D22" s="108"/>
      <c r="E22" s="286" t="s">
        <v>315</v>
      </c>
      <c r="F22" s="287"/>
      <c r="G22" s="287"/>
      <c r="H22" s="287"/>
      <c r="I22" s="288"/>
      <c r="J22" s="289" t="s">
        <v>1</v>
      </c>
      <c r="K22" s="289"/>
      <c r="L22" s="289"/>
      <c r="M22" s="279" t="s">
        <v>317</v>
      </c>
      <c r="N22" s="279"/>
      <c r="O22" s="279"/>
      <c r="P22" s="279"/>
      <c r="Q22" s="279"/>
      <c r="R22" s="279"/>
      <c r="S22" s="139"/>
      <c r="T22" s="154"/>
      <c r="U22" s="154"/>
      <c r="V22" s="155"/>
      <c r="W22" s="296"/>
      <c r="X22" s="297"/>
      <c r="Y22" s="297"/>
      <c r="Z22" s="297"/>
      <c r="AA22" s="297"/>
      <c r="AB22" s="298"/>
      <c r="AC22" s="302"/>
      <c r="AD22" s="303"/>
      <c r="AE22" s="304"/>
      <c r="AF22" s="283"/>
      <c r="AG22" s="284"/>
      <c r="AH22" s="284"/>
      <c r="AI22" s="285"/>
    </row>
    <row r="23" spans="2:35" ht="26.25" customHeight="1" x14ac:dyDescent="0.15">
      <c r="B23" s="290" t="s">
        <v>127</v>
      </c>
      <c r="C23" s="292"/>
      <c r="D23" s="292"/>
      <c r="E23" s="292"/>
      <c r="F23" s="292"/>
      <c r="G23" s="292"/>
      <c r="H23" s="292"/>
      <c r="I23" s="292"/>
      <c r="J23" s="292"/>
      <c r="K23" s="292"/>
      <c r="L23" s="292"/>
      <c r="M23" s="292"/>
      <c r="N23" s="292"/>
      <c r="O23" s="292"/>
      <c r="P23" s="292"/>
      <c r="Q23" s="292"/>
      <c r="R23" s="292"/>
      <c r="S23" s="292"/>
      <c r="T23" s="292"/>
      <c r="U23" s="292"/>
      <c r="V23" s="292"/>
      <c r="W23" s="292"/>
      <c r="X23" s="292"/>
      <c r="Y23" s="292"/>
      <c r="Z23" s="292"/>
      <c r="AA23" s="292"/>
      <c r="AB23" s="292"/>
      <c r="AC23" s="292"/>
      <c r="AD23" s="292"/>
      <c r="AE23" s="292"/>
      <c r="AF23" s="292"/>
      <c r="AG23" s="292"/>
      <c r="AH23" s="292"/>
      <c r="AI23" s="292"/>
    </row>
    <row r="24" spans="2:35" ht="35.549999999999997" customHeight="1" x14ac:dyDescent="0.15">
      <c r="B24" s="291"/>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c r="AG24" s="293"/>
      <c r="AH24" s="293"/>
      <c r="AI24" s="293"/>
    </row>
    <row r="25" spans="2:35" ht="35.549999999999997" customHeight="1" x14ac:dyDescent="0.15">
      <c r="B25" s="291"/>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row>
    <row r="26" spans="2:35" ht="35.549999999999997" customHeight="1" x14ac:dyDescent="0.15">
      <c r="B26" s="291"/>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row>
    <row r="27" spans="2:35" ht="35.549999999999997" customHeight="1" x14ac:dyDescent="0.15">
      <c r="B27" s="291"/>
      <c r="C27" s="293"/>
      <c r="D27" s="293"/>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row>
    <row r="28" spans="2:35" ht="35.549999999999997" customHeight="1" x14ac:dyDescent="0.15">
      <c r="B28" s="291"/>
      <c r="C28" s="293"/>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row>
    <row r="29" spans="2:35" ht="35.549999999999997" customHeight="1" x14ac:dyDescent="0.15">
      <c r="B29" s="291"/>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row>
    <row r="30" spans="2:35" ht="35.549999999999997" customHeight="1" x14ac:dyDescent="0.15">
      <c r="B30" s="291"/>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row>
    <row r="31" spans="2:35" ht="35.549999999999997" customHeight="1" x14ac:dyDescent="0.15">
      <c r="B31" s="291"/>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row>
    <row r="32" spans="2:35" ht="35.549999999999997" customHeight="1" x14ac:dyDescent="0.15">
      <c r="B32" s="291"/>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row>
    <row r="33" spans="2:35" ht="35.549999999999997" customHeight="1" x14ac:dyDescent="0.15">
      <c r="B33" s="291"/>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row>
    <row r="34" spans="2:35" ht="35.549999999999997" customHeight="1" x14ac:dyDescent="0.15">
      <c r="B34" s="291"/>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row>
    <row r="35" spans="2:35" ht="53.25" customHeight="1" x14ac:dyDescent="0.15">
      <c r="B35" s="291"/>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row>
    <row r="36" spans="2:35" ht="15" customHeight="1" x14ac:dyDescent="0.15">
      <c r="B36" s="16"/>
      <c r="C36" s="16"/>
      <c r="D36" s="3"/>
    </row>
    <row r="37" spans="2:35" s="17" customFormat="1" ht="25.05" customHeight="1" x14ac:dyDescent="0.2">
      <c r="B37" s="274" t="s">
        <v>136</v>
      </c>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row>
    <row r="38" spans="2:35" ht="20.100000000000001" customHeight="1" x14ac:dyDescent="0.15">
      <c r="B38" s="105" t="s">
        <v>8</v>
      </c>
      <c r="C38" s="117"/>
      <c r="D38" s="106"/>
      <c r="E38" s="275" t="s">
        <v>314</v>
      </c>
      <c r="F38" s="276"/>
      <c r="G38" s="276"/>
      <c r="H38" s="276"/>
      <c r="I38" s="277"/>
      <c r="J38" s="278" t="s">
        <v>9</v>
      </c>
      <c r="K38" s="278"/>
      <c r="L38" s="278"/>
      <c r="M38" s="279" t="s">
        <v>316</v>
      </c>
      <c r="N38" s="279"/>
      <c r="O38" s="279"/>
      <c r="P38" s="279"/>
      <c r="Q38" s="279"/>
      <c r="R38" s="279"/>
      <c r="S38" s="151" t="s">
        <v>97</v>
      </c>
      <c r="T38" s="152"/>
      <c r="U38" s="152"/>
      <c r="V38" s="153"/>
      <c r="W38" s="156" t="s">
        <v>318</v>
      </c>
      <c r="X38" s="294"/>
      <c r="Y38" s="294"/>
      <c r="Z38" s="294"/>
      <c r="AA38" s="294"/>
      <c r="AB38" s="295"/>
      <c r="AC38" s="299" t="s">
        <v>128</v>
      </c>
      <c r="AD38" s="300"/>
      <c r="AE38" s="301"/>
      <c r="AF38" s="280">
        <v>44971</v>
      </c>
      <c r="AG38" s="281"/>
      <c r="AH38" s="281"/>
      <c r="AI38" s="282"/>
    </row>
    <row r="39" spans="2:35" ht="20.100000000000001" customHeight="1" x14ac:dyDescent="0.15">
      <c r="B39" s="107" t="s">
        <v>0</v>
      </c>
      <c r="C39" s="142"/>
      <c r="D39" s="108"/>
      <c r="E39" s="286" t="s">
        <v>315</v>
      </c>
      <c r="F39" s="287"/>
      <c r="G39" s="287"/>
      <c r="H39" s="287"/>
      <c r="I39" s="288"/>
      <c r="J39" s="289" t="s">
        <v>1</v>
      </c>
      <c r="K39" s="289"/>
      <c r="L39" s="289"/>
      <c r="M39" s="279" t="s">
        <v>317</v>
      </c>
      <c r="N39" s="279"/>
      <c r="O39" s="279"/>
      <c r="P39" s="279"/>
      <c r="Q39" s="279"/>
      <c r="R39" s="279"/>
      <c r="S39" s="139"/>
      <c r="T39" s="154"/>
      <c r="U39" s="154"/>
      <c r="V39" s="155"/>
      <c r="W39" s="296"/>
      <c r="X39" s="297"/>
      <c r="Y39" s="297"/>
      <c r="Z39" s="297"/>
      <c r="AA39" s="297"/>
      <c r="AB39" s="298"/>
      <c r="AC39" s="302"/>
      <c r="AD39" s="303"/>
      <c r="AE39" s="304"/>
      <c r="AF39" s="283"/>
      <c r="AG39" s="284"/>
      <c r="AH39" s="284"/>
      <c r="AI39" s="285"/>
    </row>
    <row r="40" spans="2:35" ht="26.25" customHeight="1" x14ac:dyDescent="0.15">
      <c r="B40" s="290" t="s">
        <v>127</v>
      </c>
      <c r="C40" s="292"/>
      <c r="D40" s="292"/>
      <c r="E40" s="292"/>
      <c r="F40" s="292"/>
      <c r="G40" s="292"/>
      <c r="H40" s="292"/>
      <c r="I40" s="292"/>
      <c r="J40" s="292"/>
      <c r="K40" s="292"/>
      <c r="L40" s="292"/>
      <c r="M40" s="292"/>
      <c r="N40" s="292"/>
      <c r="O40" s="292"/>
      <c r="P40" s="292"/>
      <c r="Q40" s="292"/>
      <c r="R40" s="292"/>
      <c r="S40" s="292"/>
      <c r="T40" s="292"/>
      <c r="U40" s="292"/>
      <c r="V40" s="292"/>
      <c r="W40" s="292"/>
      <c r="X40" s="292"/>
      <c r="Y40" s="292"/>
      <c r="Z40" s="292"/>
      <c r="AA40" s="292"/>
      <c r="AB40" s="292"/>
      <c r="AC40" s="292"/>
      <c r="AD40" s="292"/>
      <c r="AE40" s="292"/>
      <c r="AF40" s="292"/>
      <c r="AG40" s="292"/>
      <c r="AH40" s="292"/>
      <c r="AI40" s="292"/>
    </row>
    <row r="41" spans="2:35" ht="35.549999999999997" customHeight="1" x14ac:dyDescent="0.15">
      <c r="B41" s="291"/>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row>
    <row r="42" spans="2:35" ht="35.549999999999997" customHeight="1" x14ac:dyDescent="0.15">
      <c r="B42" s="291"/>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row>
    <row r="43" spans="2:35" ht="35.549999999999997" customHeight="1" x14ac:dyDescent="0.15">
      <c r="B43" s="291"/>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row>
    <row r="44" spans="2:35" ht="35.549999999999997" customHeight="1" x14ac:dyDescent="0.15">
      <c r="B44" s="291"/>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row>
    <row r="45" spans="2:35" ht="35.549999999999997" customHeight="1" x14ac:dyDescent="0.15">
      <c r="B45" s="291"/>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row>
    <row r="46" spans="2:35" ht="35.549999999999997" customHeight="1" x14ac:dyDescent="0.15">
      <c r="B46" s="291"/>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c r="AG46" s="293"/>
      <c r="AH46" s="293"/>
      <c r="AI46" s="293"/>
    </row>
    <row r="47" spans="2:35" ht="35.549999999999997" customHeight="1" x14ac:dyDescent="0.15">
      <c r="B47" s="291"/>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row>
    <row r="48" spans="2:35" ht="35.549999999999997" customHeight="1" x14ac:dyDescent="0.15">
      <c r="B48" s="291"/>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row>
    <row r="49" spans="2:35" ht="35.549999999999997" customHeight="1" x14ac:dyDescent="0.15">
      <c r="B49" s="291"/>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row>
    <row r="50" spans="2:35" ht="35.549999999999997" customHeight="1" x14ac:dyDescent="0.15">
      <c r="B50" s="291"/>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row>
    <row r="51" spans="2:35" ht="35.549999999999997" customHeight="1" x14ac:dyDescent="0.15">
      <c r="B51" s="291"/>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row>
    <row r="52" spans="2:35" ht="53.25" customHeight="1" x14ac:dyDescent="0.15">
      <c r="B52" s="291"/>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row>
    <row r="53" spans="2:35" ht="15" customHeight="1" x14ac:dyDescent="0.15">
      <c r="B53" s="16"/>
      <c r="C53" s="16"/>
      <c r="D53" s="3"/>
    </row>
    <row r="54" spans="2:35" s="17" customFormat="1" ht="25.05" customHeight="1" x14ac:dyDescent="0.2">
      <c r="B54" s="274" t="s">
        <v>136</v>
      </c>
      <c r="C54" s="274"/>
      <c r="D54" s="274"/>
      <c r="E54" s="274"/>
      <c r="F54" s="274"/>
      <c r="G54" s="274"/>
      <c r="H54" s="274"/>
      <c r="I54" s="274"/>
      <c r="J54" s="274"/>
      <c r="K54" s="274"/>
      <c r="L54" s="274"/>
      <c r="M54" s="274"/>
      <c r="N54" s="274"/>
      <c r="O54" s="274"/>
      <c r="P54" s="274"/>
      <c r="Q54" s="274"/>
      <c r="R54" s="274"/>
      <c r="S54" s="274"/>
      <c r="T54" s="274"/>
      <c r="U54" s="274"/>
      <c r="V54" s="274"/>
      <c r="W54" s="274"/>
      <c r="X54" s="274"/>
      <c r="Y54" s="274"/>
      <c r="Z54" s="274"/>
      <c r="AA54" s="274"/>
      <c r="AB54" s="274"/>
      <c r="AC54" s="274"/>
      <c r="AD54" s="274"/>
      <c r="AE54" s="274"/>
      <c r="AF54" s="274"/>
      <c r="AG54" s="274"/>
      <c r="AH54" s="274"/>
      <c r="AI54" s="274"/>
    </row>
    <row r="55" spans="2:35" ht="20.100000000000001" customHeight="1" x14ac:dyDescent="0.15">
      <c r="B55" s="105" t="s">
        <v>8</v>
      </c>
      <c r="C55" s="117"/>
      <c r="D55" s="106"/>
      <c r="E55" s="275" t="s">
        <v>314</v>
      </c>
      <c r="F55" s="276"/>
      <c r="G55" s="276"/>
      <c r="H55" s="276"/>
      <c r="I55" s="277"/>
      <c r="J55" s="278" t="s">
        <v>9</v>
      </c>
      <c r="K55" s="278"/>
      <c r="L55" s="278"/>
      <c r="M55" s="279" t="s">
        <v>316</v>
      </c>
      <c r="N55" s="279"/>
      <c r="O55" s="279"/>
      <c r="P55" s="279"/>
      <c r="Q55" s="279"/>
      <c r="R55" s="279"/>
      <c r="S55" s="151" t="s">
        <v>97</v>
      </c>
      <c r="T55" s="152"/>
      <c r="U55" s="152"/>
      <c r="V55" s="153"/>
      <c r="W55" s="156" t="s">
        <v>318</v>
      </c>
      <c r="X55" s="294"/>
      <c r="Y55" s="294"/>
      <c r="Z55" s="294"/>
      <c r="AA55" s="294"/>
      <c r="AB55" s="295"/>
      <c r="AC55" s="299" t="s">
        <v>128</v>
      </c>
      <c r="AD55" s="300"/>
      <c r="AE55" s="301"/>
      <c r="AF55" s="280">
        <v>44971</v>
      </c>
      <c r="AG55" s="281"/>
      <c r="AH55" s="281"/>
      <c r="AI55" s="282"/>
    </row>
    <row r="56" spans="2:35" ht="20.100000000000001" customHeight="1" x14ac:dyDescent="0.15">
      <c r="B56" s="107" t="s">
        <v>0</v>
      </c>
      <c r="C56" s="142"/>
      <c r="D56" s="108"/>
      <c r="E56" s="286" t="s">
        <v>315</v>
      </c>
      <c r="F56" s="287"/>
      <c r="G56" s="287"/>
      <c r="H56" s="287"/>
      <c r="I56" s="288"/>
      <c r="J56" s="289" t="s">
        <v>1</v>
      </c>
      <c r="K56" s="289"/>
      <c r="L56" s="289"/>
      <c r="M56" s="279" t="s">
        <v>317</v>
      </c>
      <c r="N56" s="279"/>
      <c r="O56" s="279"/>
      <c r="P56" s="279"/>
      <c r="Q56" s="279"/>
      <c r="R56" s="279"/>
      <c r="S56" s="139"/>
      <c r="T56" s="154"/>
      <c r="U56" s="154"/>
      <c r="V56" s="155"/>
      <c r="W56" s="296"/>
      <c r="X56" s="297"/>
      <c r="Y56" s="297"/>
      <c r="Z56" s="297"/>
      <c r="AA56" s="297"/>
      <c r="AB56" s="298"/>
      <c r="AC56" s="302"/>
      <c r="AD56" s="303"/>
      <c r="AE56" s="304"/>
      <c r="AF56" s="283"/>
      <c r="AG56" s="284"/>
      <c r="AH56" s="284"/>
      <c r="AI56" s="285"/>
    </row>
    <row r="57" spans="2:35" ht="26.25" customHeight="1" x14ac:dyDescent="0.15">
      <c r="B57" s="290" t="s">
        <v>127</v>
      </c>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c r="AH57" s="292"/>
      <c r="AI57" s="292"/>
    </row>
    <row r="58" spans="2:35" ht="35.549999999999997" customHeight="1" x14ac:dyDescent="0.15">
      <c r="B58" s="291"/>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row>
    <row r="59" spans="2:35" ht="35.549999999999997" customHeight="1" x14ac:dyDescent="0.15">
      <c r="B59" s="291"/>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row>
    <row r="60" spans="2:35" ht="35.549999999999997" customHeight="1" x14ac:dyDescent="0.15">
      <c r="B60" s="291"/>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row>
    <row r="61" spans="2:35" ht="35.549999999999997" customHeight="1" x14ac:dyDescent="0.15">
      <c r="B61" s="291"/>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row>
    <row r="62" spans="2:35" ht="35.549999999999997" customHeight="1" x14ac:dyDescent="0.15">
      <c r="B62" s="291"/>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row>
    <row r="63" spans="2:35" ht="35.549999999999997" customHeight="1" x14ac:dyDescent="0.15">
      <c r="B63" s="291"/>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row>
    <row r="64" spans="2:35" ht="35.549999999999997" customHeight="1" x14ac:dyDescent="0.15">
      <c r="B64" s="291"/>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row>
    <row r="65" spans="2:35" ht="35.549999999999997" customHeight="1" x14ac:dyDescent="0.15">
      <c r="B65" s="291"/>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row>
    <row r="66" spans="2:35" ht="35.549999999999997" customHeight="1" x14ac:dyDescent="0.15">
      <c r="B66" s="291"/>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c r="AG66" s="293"/>
      <c r="AH66" s="293"/>
      <c r="AI66" s="293"/>
    </row>
    <row r="67" spans="2:35" ht="35.549999999999997" customHeight="1" x14ac:dyDescent="0.15">
      <c r="B67" s="291"/>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c r="AA67" s="293"/>
      <c r="AB67" s="293"/>
      <c r="AC67" s="293"/>
      <c r="AD67" s="293"/>
      <c r="AE67" s="293"/>
      <c r="AF67" s="293"/>
      <c r="AG67" s="293"/>
      <c r="AH67" s="293"/>
      <c r="AI67" s="293"/>
    </row>
    <row r="68" spans="2:35" ht="35.549999999999997" customHeight="1" x14ac:dyDescent="0.15">
      <c r="B68" s="291"/>
      <c r="C68" s="293"/>
      <c r="D68" s="293"/>
      <c r="E68" s="293"/>
      <c r="F68" s="293"/>
      <c r="G68" s="293"/>
      <c r="H68" s="293"/>
      <c r="I68" s="293"/>
      <c r="J68" s="293"/>
      <c r="K68" s="293"/>
      <c r="L68" s="293"/>
      <c r="M68" s="293"/>
      <c r="N68" s="293"/>
      <c r="O68" s="293"/>
      <c r="P68" s="293"/>
      <c r="Q68" s="293"/>
      <c r="R68" s="293"/>
      <c r="S68" s="293"/>
      <c r="T68" s="293"/>
      <c r="U68" s="293"/>
      <c r="V68" s="293"/>
      <c r="W68" s="293"/>
      <c r="X68" s="293"/>
      <c r="Y68" s="293"/>
      <c r="Z68" s="293"/>
      <c r="AA68" s="293"/>
      <c r="AB68" s="293"/>
      <c r="AC68" s="293"/>
      <c r="AD68" s="293"/>
      <c r="AE68" s="293"/>
      <c r="AF68" s="293"/>
      <c r="AG68" s="293"/>
      <c r="AH68" s="293"/>
      <c r="AI68" s="293"/>
    </row>
    <row r="69" spans="2:35" ht="53.25" customHeight="1" x14ac:dyDescent="0.15">
      <c r="B69" s="291"/>
      <c r="C69" s="293"/>
      <c r="D69" s="293"/>
      <c r="E69" s="293"/>
      <c r="F69" s="293"/>
      <c r="G69" s="293"/>
      <c r="H69" s="293"/>
      <c r="I69" s="293"/>
      <c r="J69" s="293"/>
      <c r="K69" s="293"/>
      <c r="L69" s="293"/>
      <c r="M69" s="293"/>
      <c r="N69" s="293"/>
      <c r="O69" s="293"/>
      <c r="P69" s="293"/>
      <c r="Q69" s="293"/>
      <c r="R69" s="293"/>
      <c r="S69" s="293"/>
      <c r="T69" s="293"/>
      <c r="U69" s="293"/>
      <c r="V69" s="293"/>
      <c r="W69" s="293"/>
      <c r="X69" s="293"/>
      <c r="Y69" s="293"/>
      <c r="Z69" s="293"/>
      <c r="AA69" s="293"/>
      <c r="AB69" s="293"/>
      <c r="AC69" s="293"/>
      <c r="AD69" s="293"/>
      <c r="AE69" s="293"/>
      <c r="AF69" s="293"/>
      <c r="AG69" s="293"/>
      <c r="AH69" s="293"/>
      <c r="AI69" s="293"/>
    </row>
    <row r="70" spans="2:35" ht="15" customHeight="1" x14ac:dyDescent="0.15">
      <c r="B70" s="16"/>
      <c r="C70" s="16"/>
      <c r="D70" s="3"/>
    </row>
  </sheetData>
  <mergeCells count="60">
    <mergeCell ref="B57:B69"/>
    <mergeCell ref="C57:AI69"/>
    <mergeCell ref="B40:B52"/>
    <mergeCell ref="C40:AI52"/>
    <mergeCell ref="B54:AI54"/>
    <mergeCell ref="B55:D55"/>
    <mergeCell ref="E55:I55"/>
    <mergeCell ref="J55:L55"/>
    <mergeCell ref="M55:R55"/>
    <mergeCell ref="S55:V56"/>
    <mergeCell ref="W55:AB56"/>
    <mergeCell ref="AC55:AE56"/>
    <mergeCell ref="AF55:AI56"/>
    <mergeCell ref="B56:D56"/>
    <mergeCell ref="E56:I56"/>
    <mergeCell ref="J56:L56"/>
    <mergeCell ref="M56:R56"/>
    <mergeCell ref="B23:B35"/>
    <mergeCell ref="C23:AI35"/>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9"/>
  <printOptions horizontalCentered="1" verticalCentered="1"/>
  <pageMargins left="0.19685039370078741" right="0.19685039370078741" top="0.78740157480314965" bottom="0.19685039370078741" header="0.51181102362204722" footer="0.51181102362204722"/>
  <pageSetup paperSize="9" fitToHeight="0" orientation="landscape" copies="2" r:id="rId1"/>
  <headerFooter alignWithMargins="0"/>
  <rowBreaks count="3" manualBreakCount="3">
    <brk id="19" max="16383" man="1"/>
    <brk id="36" max="16383" man="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B4A80-5AB8-4A01-B7C9-12C4EF090C44}">
  <dimension ref="B2:AC528"/>
  <sheetViews>
    <sheetView showGridLines="0" view="pageBreakPreview" zoomScale="90" zoomScaleNormal="100" zoomScaleSheetLayoutView="90" workbookViewId="0"/>
  </sheetViews>
  <sheetFormatPr defaultColWidth="9" defaultRowHeight="12" x14ac:dyDescent="0.15"/>
  <cols>
    <col min="1" max="1" width="1.6640625" style="320" customWidth="1"/>
    <col min="2" max="2" width="4.109375" style="320" customWidth="1"/>
    <col min="3" max="21" width="5.88671875" style="320" customWidth="1"/>
    <col min="22" max="22" width="8.21875" style="320" customWidth="1"/>
    <col min="23" max="24" width="6.77734375" style="320" customWidth="1"/>
    <col min="25" max="25" width="8.6640625" style="320" customWidth="1"/>
    <col min="26" max="26" width="1.33203125" style="320" customWidth="1"/>
    <col min="27" max="28" width="0" style="320" hidden="1" customWidth="1"/>
    <col min="29" max="29" width="4.21875" style="320" hidden="1" customWidth="1"/>
    <col min="30" max="16384" width="9" style="320"/>
  </cols>
  <sheetData>
    <row r="2" spans="2:29" ht="25.05" customHeight="1" x14ac:dyDescent="0.15">
      <c r="B2" s="6" t="s">
        <v>370</v>
      </c>
      <c r="C2" s="3"/>
      <c r="D2" s="3"/>
      <c r="E2" s="3"/>
      <c r="F2" s="3"/>
      <c r="G2" s="3"/>
      <c r="H2" s="3"/>
      <c r="I2" s="3"/>
      <c r="J2" s="3"/>
      <c r="K2" s="3"/>
      <c r="L2" s="3"/>
      <c r="M2" s="3"/>
      <c r="N2" s="314"/>
      <c r="O2" s="315"/>
      <c r="P2" s="316"/>
      <c r="Q2" s="317"/>
      <c r="R2" s="317"/>
      <c r="S2" s="318"/>
      <c r="T2" s="176" t="s">
        <v>371</v>
      </c>
      <c r="U2" s="176"/>
      <c r="V2" s="319"/>
      <c r="W2" s="319"/>
      <c r="X2" s="319"/>
      <c r="Y2" s="319"/>
      <c r="AA2" s="321" t="s">
        <v>372</v>
      </c>
      <c r="AB2" s="3" t="s">
        <v>373</v>
      </c>
      <c r="AC2" s="3" t="s">
        <v>374</v>
      </c>
    </row>
    <row r="3" spans="2:29" ht="20.100000000000001" customHeight="1" x14ac:dyDescent="0.15">
      <c r="B3" s="172" t="s">
        <v>8</v>
      </c>
      <c r="C3" s="172"/>
      <c r="D3" s="322" t="s">
        <v>314</v>
      </c>
      <c r="E3" s="322"/>
      <c r="F3" s="322"/>
      <c r="G3" s="322"/>
      <c r="H3" s="176" t="s">
        <v>9</v>
      </c>
      <c r="I3" s="176"/>
      <c r="J3" s="322" t="s">
        <v>316</v>
      </c>
      <c r="K3" s="322"/>
      <c r="L3" s="322"/>
      <c r="M3" s="322"/>
      <c r="N3" s="176" t="s">
        <v>2</v>
      </c>
      <c r="O3" s="176"/>
      <c r="P3" s="322" t="s">
        <v>317</v>
      </c>
      <c r="Q3" s="322"/>
      <c r="R3" s="322"/>
      <c r="S3" s="322"/>
      <c r="T3" s="176" t="s">
        <v>375</v>
      </c>
      <c r="U3" s="176"/>
      <c r="V3" s="323" t="s">
        <v>373</v>
      </c>
      <c r="W3" s="323"/>
      <c r="X3" s="323"/>
      <c r="Y3" s="323"/>
      <c r="AA3" s="321" t="s">
        <v>376</v>
      </c>
      <c r="AB3" s="3" t="s">
        <v>377</v>
      </c>
      <c r="AC3" s="3" t="s">
        <v>378</v>
      </c>
    </row>
    <row r="4" spans="2:29" ht="20.100000000000001" customHeight="1" x14ac:dyDescent="0.15">
      <c r="B4" s="184" t="s">
        <v>3</v>
      </c>
      <c r="C4" s="184"/>
      <c r="D4" s="324" t="s">
        <v>315</v>
      </c>
      <c r="E4" s="324"/>
      <c r="F4" s="324"/>
      <c r="G4" s="324"/>
      <c r="H4" s="176"/>
      <c r="I4" s="176"/>
      <c r="J4" s="322"/>
      <c r="K4" s="322"/>
      <c r="L4" s="322"/>
      <c r="M4" s="322"/>
      <c r="N4" s="176"/>
      <c r="O4" s="176"/>
      <c r="P4" s="322"/>
      <c r="Q4" s="322"/>
      <c r="R4" s="322"/>
      <c r="S4" s="322"/>
      <c r="T4" s="176" t="s">
        <v>379</v>
      </c>
      <c r="U4" s="176"/>
      <c r="V4" s="323" t="s">
        <v>373</v>
      </c>
      <c r="W4" s="323"/>
      <c r="X4" s="323"/>
      <c r="Y4" s="323"/>
      <c r="AA4" s="321" t="s">
        <v>380</v>
      </c>
      <c r="AC4" s="3" t="s">
        <v>381</v>
      </c>
    </row>
    <row r="5" spans="2:29" ht="20.100000000000001" customHeight="1" x14ac:dyDescent="0.15">
      <c r="B5" s="278" t="s">
        <v>4</v>
      </c>
      <c r="C5" s="278"/>
      <c r="D5" s="325" t="s">
        <v>5</v>
      </c>
      <c r="E5" s="322" t="s">
        <v>382</v>
      </c>
      <c r="F5" s="322"/>
      <c r="G5" s="322"/>
      <c r="H5" s="176" t="s">
        <v>383</v>
      </c>
      <c r="I5" s="176"/>
      <c r="J5" s="176"/>
      <c r="K5" s="326" t="s">
        <v>318</v>
      </c>
      <c r="L5" s="327"/>
      <c r="M5" s="327"/>
      <c r="N5" s="327"/>
      <c r="O5" s="162" t="s">
        <v>384</v>
      </c>
      <c r="P5" s="163"/>
      <c r="Q5" s="328">
        <v>44860</v>
      </c>
      <c r="R5" s="329"/>
      <c r="S5" s="330"/>
      <c r="T5" s="176" t="s">
        <v>95</v>
      </c>
      <c r="U5" s="176"/>
      <c r="V5" s="82" t="s">
        <v>94</v>
      </c>
      <c r="W5" s="331">
        <v>1175</v>
      </c>
      <c r="X5" s="331"/>
      <c r="Y5" s="27" t="s">
        <v>93</v>
      </c>
      <c r="AA5" s="321" t="s">
        <v>385</v>
      </c>
      <c r="AC5" s="3" t="s">
        <v>386</v>
      </c>
    </row>
    <row r="6" spans="2:29" ht="20.100000000000001" customHeight="1" x14ac:dyDescent="0.15">
      <c r="B6" s="278"/>
      <c r="C6" s="278"/>
      <c r="D6" s="325" t="s">
        <v>6</v>
      </c>
      <c r="E6" s="332" t="s">
        <v>387</v>
      </c>
      <c r="F6" s="332"/>
      <c r="G6" s="332"/>
      <c r="H6" s="176" t="s">
        <v>388</v>
      </c>
      <c r="I6" s="176"/>
      <c r="J6" s="176"/>
      <c r="K6" s="326" t="s">
        <v>389</v>
      </c>
      <c r="L6" s="327"/>
      <c r="M6" s="327"/>
      <c r="N6" s="327"/>
      <c r="O6" s="333"/>
      <c r="P6" s="334"/>
      <c r="Q6" s="335"/>
      <c r="R6" s="336"/>
      <c r="S6" s="337"/>
      <c r="T6" s="172" t="s">
        <v>7</v>
      </c>
      <c r="U6" s="172"/>
      <c r="V6" s="338" t="s">
        <v>390</v>
      </c>
      <c r="W6" s="339"/>
      <c r="X6" s="339"/>
      <c r="Y6" s="340"/>
      <c r="AC6" s="3" t="s">
        <v>391</v>
      </c>
    </row>
    <row r="7" spans="2:29" ht="7.05" customHeight="1" x14ac:dyDescent="0.15">
      <c r="B7" s="341" t="s">
        <v>392</v>
      </c>
      <c r="C7" s="342" t="s">
        <v>393</v>
      </c>
      <c r="D7" s="343" t="s">
        <v>394</v>
      </c>
      <c r="E7" s="344"/>
      <c r="F7" s="299" t="s">
        <v>395</v>
      </c>
      <c r="G7" s="300"/>
      <c r="H7" s="299" t="s">
        <v>396</v>
      </c>
      <c r="I7" s="301"/>
      <c r="J7" s="151" t="s">
        <v>397</v>
      </c>
      <c r="K7" s="153"/>
      <c r="L7" s="172" t="s">
        <v>398</v>
      </c>
      <c r="M7" s="345">
        <v>155</v>
      </c>
      <c r="N7" s="172" t="s">
        <v>399</v>
      </c>
      <c r="O7" s="345">
        <v>6</v>
      </c>
      <c r="P7" s="346" t="s">
        <v>400</v>
      </c>
      <c r="Q7" s="347">
        <v>0</v>
      </c>
      <c r="R7" s="299" t="s">
        <v>401</v>
      </c>
      <c r="S7" s="301"/>
      <c r="T7" s="348" t="s">
        <v>157</v>
      </c>
      <c r="U7" s="349"/>
      <c r="V7" s="350" t="s">
        <v>402</v>
      </c>
      <c r="W7" s="351" t="s">
        <v>403</v>
      </c>
      <c r="X7" s="352"/>
      <c r="Y7" s="353">
        <v>0</v>
      </c>
      <c r="AC7" s="3" t="s">
        <v>404</v>
      </c>
    </row>
    <row r="8" spans="2:29" ht="7.05" customHeight="1" x14ac:dyDescent="0.15">
      <c r="B8" s="341"/>
      <c r="C8" s="354"/>
      <c r="D8" s="355"/>
      <c r="E8" s="356"/>
      <c r="F8" s="357"/>
      <c r="G8" s="358"/>
      <c r="H8" s="357"/>
      <c r="I8" s="359"/>
      <c r="J8" s="138"/>
      <c r="K8" s="360"/>
      <c r="L8" s="361"/>
      <c r="M8" s="362"/>
      <c r="N8" s="361"/>
      <c r="O8" s="362"/>
      <c r="P8" s="363"/>
      <c r="Q8" s="364"/>
      <c r="R8" s="357"/>
      <c r="S8" s="359"/>
      <c r="T8" s="365"/>
      <c r="U8" s="366"/>
      <c r="V8" s="367"/>
      <c r="W8" s="352"/>
      <c r="X8" s="352"/>
      <c r="Y8" s="353"/>
      <c r="AC8" s="3" t="s">
        <v>405</v>
      </c>
    </row>
    <row r="9" spans="2:29" ht="7.05" customHeight="1" x14ac:dyDescent="0.15">
      <c r="B9" s="341"/>
      <c r="C9" s="368"/>
      <c r="D9" s="369"/>
      <c r="E9" s="370"/>
      <c r="F9" s="357"/>
      <c r="G9" s="358"/>
      <c r="H9" s="357"/>
      <c r="I9" s="359"/>
      <c r="J9" s="138"/>
      <c r="K9" s="360"/>
      <c r="L9" s="361"/>
      <c r="M9" s="362"/>
      <c r="N9" s="361"/>
      <c r="O9" s="362"/>
      <c r="P9" s="363"/>
      <c r="Q9" s="364"/>
      <c r="R9" s="357"/>
      <c r="S9" s="359"/>
      <c r="T9" s="365"/>
      <c r="U9" s="366"/>
      <c r="V9" s="367"/>
      <c r="W9" s="352"/>
      <c r="X9" s="352"/>
      <c r="Y9" s="353"/>
    </row>
    <row r="10" spans="2:29" ht="7.05" customHeight="1" x14ac:dyDescent="0.15">
      <c r="B10" s="341"/>
      <c r="C10" s="342" t="s">
        <v>406</v>
      </c>
      <c r="D10" s="343" t="s">
        <v>407</v>
      </c>
      <c r="E10" s="344"/>
      <c r="F10" s="357"/>
      <c r="G10" s="358"/>
      <c r="H10" s="357"/>
      <c r="I10" s="359"/>
      <c r="J10" s="138"/>
      <c r="K10" s="360"/>
      <c r="L10" s="361"/>
      <c r="M10" s="371"/>
      <c r="N10" s="361"/>
      <c r="O10" s="371"/>
      <c r="P10" s="363"/>
      <c r="Q10" s="372"/>
      <c r="R10" s="357"/>
      <c r="S10" s="359"/>
      <c r="T10" s="365"/>
      <c r="U10" s="366"/>
      <c r="V10" s="367"/>
      <c r="W10" s="352"/>
      <c r="X10" s="352"/>
      <c r="Y10" s="353"/>
    </row>
    <row r="11" spans="2:29" ht="7.05" customHeight="1" x14ac:dyDescent="0.15">
      <c r="B11" s="341"/>
      <c r="C11" s="354"/>
      <c r="D11" s="355"/>
      <c r="E11" s="356"/>
      <c r="F11" s="357"/>
      <c r="G11" s="358"/>
      <c r="H11" s="357"/>
      <c r="I11" s="359"/>
      <c r="J11" s="151" t="s">
        <v>408</v>
      </c>
      <c r="K11" s="153"/>
      <c r="L11" s="172" t="s">
        <v>398</v>
      </c>
      <c r="M11" s="345">
        <v>26</v>
      </c>
      <c r="N11" s="172" t="s">
        <v>399</v>
      </c>
      <c r="O11" s="347">
        <v>0</v>
      </c>
      <c r="P11" s="346" t="s">
        <v>400</v>
      </c>
      <c r="Q11" s="347">
        <v>0</v>
      </c>
      <c r="R11" s="357"/>
      <c r="S11" s="359"/>
      <c r="T11" s="365"/>
      <c r="U11" s="366"/>
      <c r="V11" s="367"/>
      <c r="W11" s="352"/>
      <c r="X11" s="352"/>
      <c r="Y11" s="353"/>
    </row>
    <row r="12" spans="2:29" ht="7.05" customHeight="1" x14ac:dyDescent="0.15">
      <c r="B12" s="341"/>
      <c r="C12" s="368"/>
      <c r="D12" s="369"/>
      <c r="E12" s="370"/>
      <c r="F12" s="357"/>
      <c r="G12" s="358"/>
      <c r="H12" s="357"/>
      <c r="I12" s="359"/>
      <c r="J12" s="138"/>
      <c r="K12" s="360"/>
      <c r="L12" s="361"/>
      <c r="M12" s="362"/>
      <c r="N12" s="361"/>
      <c r="O12" s="364"/>
      <c r="P12" s="363"/>
      <c r="Q12" s="364"/>
      <c r="R12" s="357"/>
      <c r="S12" s="359"/>
      <c r="T12" s="365"/>
      <c r="U12" s="366"/>
      <c r="V12" s="367"/>
      <c r="W12" s="352"/>
      <c r="X12" s="352"/>
      <c r="Y12" s="353"/>
    </row>
    <row r="13" spans="2:29" ht="7.05" customHeight="1" x14ac:dyDescent="0.15">
      <c r="B13" s="341" t="s">
        <v>409</v>
      </c>
      <c r="C13" s="342" t="s">
        <v>393</v>
      </c>
      <c r="D13" s="343" t="s">
        <v>410</v>
      </c>
      <c r="E13" s="344"/>
      <c r="F13" s="357"/>
      <c r="G13" s="358"/>
      <c r="H13" s="357"/>
      <c r="I13" s="359"/>
      <c r="J13" s="138"/>
      <c r="K13" s="360"/>
      <c r="L13" s="361"/>
      <c r="M13" s="362"/>
      <c r="N13" s="361"/>
      <c r="O13" s="364"/>
      <c r="P13" s="363"/>
      <c r="Q13" s="364"/>
      <c r="R13" s="357"/>
      <c r="S13" s="359"/>
      <c r="T13" s="365"/>
      <c r="U13" s="366"/>
      <c r="V13" s="367"/>
      <c r="W13" s="373" t="s">
        <v>411</v>
      </c>
      <c r="X13" s="374"/>
      <c r="Y13" s="353">
        <v>0</v>
      </c>
    </row>
    <row r="14" spans="2:29" ht="7.05" customHeight="1" x14ac:dyDescent="0.15">
      <c r="B14" s="342"/>
      <c r="C14" s="354"/>
      <c r="D14" s="355"/>
      <c r="E14" s="356"/>
      <c r="F14" s="357"/>
      <c r="G14" s="358"/>
      <c r="H14" s="357"/>
      <c r="I14" s="359"/>
      <c r="J14" s="139"/>
      <c r="K14" s="155"/>
      <c r="L14" s="361"/>
      <c r="M14" s="371"/>
      <c r="N14" s="361"/>
      <c r="O14" s="372"/>
      <c r="P14" s="363"/>
      <c r="Q14" s="372"/>
      <c r="R14" s="357"/>
      <c r="S14" s="359"/>
      <c r="T14" s="365"/>
      <c r="U14" s="366"/>
      <c r="V14" s="367"/>
      <c r="W14" s="374"/>
      <c r="X14" s="374"/>
      <c r="Y14" s="353"/>
    </row>
    <row r="15" spans="2:29" ht="7.05" customHeight="1" x14ac:dyDescent="0.15">
      <c r="B15" s="342"/>
      <c r="C15" s="368"/>
      <c r="D15" s="369"/>
      <c r="E15" s="370"/>
      <c r="F15" s="357"/>
      <c r="G15" s="358"/>
      <c r="H15" s="357"/>
      <c r="I15" s="359"/>
      <c r="J15" s="138" t="s">
        <v>412</v>
      </c>
      <c r="K15" s="360"/>
      <c r="L15" s="172" t="s">
        <v>398</v>
      </c>
      <c r="M15" s="375">
        <v>22</v>
      </c>
      <c r="N15" s="172" t="s">
        <v>399</v>
      </c>
      <c r="O15" s="375">
        <v>0</v>
      </c>
      <c r="P15" s="346" t="s">
        <v>400</v>
      </c>
      <c r="Q15" s="376">
        <v>0</v>
      </c>
      <c r="R15" s="357"/>
      <c r="S15" s="359"/>
      <c r="T15" s="365"/>
      <c r="U15" s="366"/>
      <c r="V15" s="367"/>
      <c r="W15" s="374"/>
      <c r="X15" s="374"/>
      <c r="Y15" s="353"/>
      <c r="AC15" s="320">
        <v>0</v>
      </c>
    </row>
    <row r="16" spans="2:29" ht="7.05" customHeight="1" x14ac:dyDescent="0.15">
      <c r="B16" s="342"/>
      <c r="C16" s="342" t="s">
        <v>406</v>
      </c>
      <c r="D16" s="343" t="s">
        <v>413</v>
      </c>
      <c r="E16" s="344"/>
      <c r="F16" s="357"/>
      <c r="G16" s="358"/>
      <c r="H16" s="357"/>
      <c r="I16" s="359"/>
      <c r="J16" s="138"/>
      <c r="K16" s="360"/>
      <c r="L16" s="361"/>
      <c r="M16" s="377"/>
      <c r="N16" s="361"/>
      <c r="O16" s="377"/>
      <c r="P16" s="363"/>
      <c r="Q16" s="378"/>
      <c r="R16" s="357"/>
      <c r="S16" s="359"/>
      <c r="T16" s="365"/>
      <c r="U16" s="366"/>
      <c r="V16" s="367"/>
      <c r="W16" s="374"/>
      <c r="X16" s="374"/>
      <c r="Y16" s="353"/>
    </row>
    <row r="17" spans="2:25" ht="7.05" customHeight="1" x14ac:dyDescent="0.15">
      <c r="B17" s="342"/>
      <c r="C17" s="354"/>
      <c r="D17" s="355"/>
      <c r="E17" s="356"/>
      <c r="F17" s="357"/>
      <c r="G17" s="358"/>
      <c r="H17" s="357"/>
      <c r="I17" s="359"/>
      <c r="J17" s="138"/>
      <c r="K17" s="360"/>
      <c r="L17" s="361"/>
      <c r="M17" s="377"/>
      <c r="N17" s="361"/>
      <c r="O17" s="377"/>
      <c r="P17" s="363"/>
      <c r="Q17" s="378"/>
      <c r="R17" s="357"/>
      <c r="S17" s="359"/>
      <c r="T17" s="365"/>
      <c r="U17" s="366"/>
      <c r="V17" s="367"/>
      <c r="W17" s="374"/>
      <c r="X17" s="374"/>
      <c r="Y17" s="353"/>
    </row>
    <row r="18" spans="2:25" ht="7.05" customHeight="1" x14ac:dyDescent="0.15">
      <c r="B18" s="341"/>
      <c r="C18" s="368"/>
      <c r="D18" s="369"/>
      <c r="E18" s="370"/>
      <c r="F18" s="302"/>
      <c r="G18" s="303"/>
      <c r="H18" s="302"/>
      <c r="I18" s="304"/>
      <c r="J18" s="139"/>
      <c r="K18" s="155"/>
      <c r="L18" s="184"/>
      <c r="M18" s="379"/>
      <c r="N18" s="184"/>
      <c r="O18" s="379"/>
      <c r="P18" s="380"/>
      <c r="Q18" s="381"/>
      <c r="R18" s="302"/>
      <c r="S18" s="304"/>
      <c r="T18" s="382"/>
      <c r="U18" s="383"/>
      <c r="V18" s="384"/>
      <c r="W18" s="374"/>
      <c r="X18" s="374"/>
      <c r="Y18" s="353"/>
    </row>
    <row r="19" spans="2:25" ht="40.049999999999997" customHeight="1" x14ac:dyDescent="0.15">
      <c r="B19" s="385" t="s">
        <v>414</v>
      </c>
      <c r="C19" s="386"/>
      <c r="D19" s="387"/>
      <c r="E19" s="387"/>
      <c r="F19" s="387"/>
      <c r="G19" s="387"/>
      <c r="H19" s="387"/>
      <c r="I19" s="387"/>
      <c r="J19" s="387"/>
      <c r="K19" s="387"/>
      <c r="L19" s="387"/>
      <c r="M19" s="387"/>
      <c r="N19" s="387"/>
      <c r="O19" s="387"/>
      <c r="P19" s="387"/>
      <c r="Q19" s="387"/>
      <c r="R19" s="387"/>
      <c r="S19" s="387"/>
      <c r="T19" s="387"/>
      <c r="U19" s="387"/>
      <c r="V19" s="387"/>
      <c r="W19" s="387"/>
      <c r="X19" s="387"/>
      <c r="Y19" s="388"/>
    </row>
    <row r="20" spans="2:25" ht="40.049999999999997" customHeight="1" x14ac:dyDescent="0.15">
      <c r="B20" s="385"/>
      <c r="C20" s="389"/>
      <c r="D20" s="390"/>
      <c r="E20" s="390"/>
      <c r="F20" s="390"/>
      <c r="G20" s="390"/>
      <c r="H20" s="390"/>
      <c r="I20" s="390"/>
      <c r="J20" s="390"/>
      <c r="K20" s="390"/>
      <c r="L20" s="390"/>
      <c r="M20" s="390"/>
      <c r="N20" s="390"/>
      <c r="O20" s="390"/>
      <c r="P20" s="390"/>
      <c r="Q20" s="390"/>
      <c r="R20" s="390"/>
      <c r="S20" s="390"/>
      <c r="T20" s="390"/>
      <c r="U20" s="390"/>
      <c r="V20" s="390"/>
      <c r="W20" s="390"/>
      <c r="X20" s="390"/>
      <c r="Y20" s="391"/>
    </row>
    <row r="21" spans="2:25" ht="40.049999999999997" customHeight="1" x14ac:dyDescent="0.15">
      <c r="B21" s="385"/>
      <c r="C21" s="389"/>
      <c r="D21" s="390"/>
      <c r="E21" s="390"/>
      <c r="F21" s="390"/>
      <c r="G21" s="390"/>
      <c r="H21" s="390"/>
      <c r="I21" s="390"/>
      <c r="J21" s="390"/>
      <c r="K21" s="390"/>
      <c r="L21" s="390"/>
      <c r="M21" s="390"/>
      <c r="N21" s="390"/>
      <c r="O21" s="390"/>
      <c r="P21" s="390"/>
      <c r="Q21" s="390"/>
      <c r="R21" s="390"/>
      <c r="S21" s="390"/>
      <c r="T21" s="390"/>
      <c r="U21" s="390"/>
      <c r="V21" s="390"/>
      <c r="W21" s="390"/>
      <c r="X21" s="390"/>
      <c r="Y21" s="391"/>
    </row>
    <row r="22" spans="2:25" ht="40.049999999999997" customHeight="1" x14ac:dyDescent="0.15">
      <c r="B22" s="385"/>
      <c r="C22" s="389"/>
      <c r="D22" s="390"/>
      <c r="E22" s="390"/>
      <c r="F22" s="390"/>
      <c r="G22" s="390"/>
      <c r="H22" s="390"/>
      <c r="I22" s="390"/>
      <c r="J22" s="390"/>
      <c r="K22" s="390"/>
      <c r="L22" s="390"/>
      <c r="M22" s="390"/>
      <c r="N22" s="390"/>
      <c r="O22" s="390"/>
      <c r="P22" s="390"/>
      <c r="Q22" s="390"/>
      <c r="R22" s="390"/>
      <c r="S22" s="390"/>
      <c r="T22" s="390"/>
      <c r="U22" s="390"/>
      <c r="V22" s="390"/>
      <c r="W22" s="390"/>
      <c r="X22" s="390"/>
      <c r="Y22" s="391"/>
    </row>
    <row r="23" spans="2:25" ht="40.049999999999997" customHeight="1" x14ac:dyDescent="0.15">
      <c r="B23" s="385"/>
      <c r="C23" s="389"/>
      <c r="D23" s="390"/>
      <c r="E23" s="390"/>
      <c r="F23" s="390"/>
      <c r="G23" s="390"/>
      <c r="H23" s="390"/>
      <c r="I23" s="390"/>
      <c r="J23" s="390"/>
      <c r="K23" s="390"/>
      <c r="L23" s="390"/>
      <c r="M23" s="390"/>
      <c r="N23" s="390"/>
      <c r="O23" s="390"/>
      <c r="P23" s="390"/>
      <c r="Q23" s="390"/>
      <c r="R23" s="390"/>
      <c r="S23" s="390"/>
      <c r="T23" s="390"/>
      <c r="U23" s="390"/>
      <c r="V23" s="390"/>
      <c r="W23" s="390"/>
      <c r="X23" s="390"/>
      <c r="Y23" s="391"/>
    </row>
    <row r="24" spans="2:25" ht="40.049999999999997" customHeight="1" x14ac:dyDescent="0.15">
      <c r="B24" s="385"/>
      <c r="C24" s="389"/>
      <c r="D24" s="390"/>
      <c r="E24" s="390"/>
      <c r="F24" s="390"/>
      <c r="G24" s="390"/>
      <c r="H24" s="390"/>
      <c r="I24" s="390"/>
      <c r="J24" s="390"/>
      <c r="K24" s="390"/>
      <c r="L24" s="390"/>
      <c r="M24" s="390"/>
      <c r="N24" s="390"/>
      <c r="O24" s="390"/>
      <c r="P24" s="390"/>
      <c r="Q24" s="390"/>
      <c r="R24" s="390"/>
      <c r="S24" s="390"/>
      <c r="T24" s="390"/>
      <c r="U24" s="390"/>
      <c r="V24" s="390"/>
      <c r="W24" s="390"/>
      <c r="X24" s="390"/>
      <c r="Y24" s="391"/>
    </row>
    <row r="25" spans="2:25" ht="40.049999999999997" customHeight="1" x14ac:dyDescent="0.15">
      <c r="B25" s="385"/>
      <c r="C25" s="389"/>
      <c r="D25" s="390"/>
      <c r="E25" s="390"/>
      <c r="F25" s="390"/>
      <c r="G25" s="390"/>
      <c r="H25" s="390"/>
      <c r="I25" s="390"/>
      <c r="J25" s="390"/>
      <c r="K25" s="390"/>
      <c r="L25" s="390"/>
      <c r="M25" s="390"/>
      <c r="N25" s="390"/>
      <c r="O25" s="390"/>
      <c r="P25" s="390"/>
      <c r="Q25" s="390"/>
      <c r="R25" s="390"/>
      <c r="S25" s="390"/>
      <c r="T25" s="390"/>
      <c r="U25" s="390"/>
      <c r="V25" s="390"/>
      <c r="W25" s="390"/>
      <c r="X25" s="390"/>
      <c r="Y25" s="391"/>
    </row>
    <row r="26" spans="2:25" ht="40.049999999999997" customHeight="1" x14ac:dyDescent="0.15">
      <c r="B26" s="385"/>
      <c r="C26" s="392"/>
      <c r="D26" s="1"/>
      <c r="E26" s="1"/>
      <c r="F26" s="2"/>
      <c r="G26" s="393"/>
      <c r="H26" s="393"/>
      <c r="I26" s="393"/>
      <c r="J26" s="393"/>
      <c r="K26" s="393"/>
      <c r="L26" s="1"/>
      <c r="M26" s="392"/>
      <c r="N26" s="392"/>
      <c r="O26" s="1"/>
      <c r="P26" s="394" t="s">
        <v>415</v>
      </c>
      <c r="Q26" s="394"/>
      <c r="R26" s="394"/>
      <c r="S26" s="394"/>
      <c r="T26" s="394"/>
      <c r="U26" s="394"/>
      <c r="V26" s="394"/>
      <c r="W26" s="394"/>
      <c r="X26" s="394"/>
      <c r="Y26" s="395"/>
    </row>
    <row r="27" spans="2:25" ht="45" customHeight="1" x14ac:dyDescent="0.15">
      <c r="B27" s="290"/>
      <c r="C27" s="396"/>
      <c r="D27" s="397"/>
      <c r="E27" s="398"/>
      <c r="F27" s="399"/>
      <c r="G27" s="397"/>
      <c r="H27" s="397"/>
      <c r="I27" s="397"/>
      <c r="J27" s="397"/>
      <c r="K27" s="397"/>
      <c r="L27" s="397"/>
      <c r="M27" s="397"/>
      <c r="N27" s="397"/>
      <c r="O27" s="400"/>
      <c r="P27" s="401"/>
      <c r="Q27" s="401"/>
      <c r="R27" s="401"/>
      <c r="S27" s="401"/>
      <c r="T27" s="401"/>
      <c r="U27" s="401"/>
      <c r="V27" s="401"/>
      <c r="W27" s="401"/>
      <c r="X27" s="401"/>
      <c r="Y27" s="402"/>
    </row>
    <row r="28" spans="2:25" ht="15" customHeight="1" x14ac:dyDescent="0.15">
      <c r="C28" s="3" t="s">
        <v>416</v>
      </c>
    </row>
    <row r="29" spans="2:25" ht="15" customHeight="1" x14ac:dyDescent="0.15">
      <c r="C29" s="3" t="s">
        <v>417</v>
      </c>
    </row>
    <row r="30" spans="2:25" ht="15" customHeight="1" x14ac:dyDescent="0.15">
      <c r="C30" s="3" t="s">
        <v>418</v>
      </c>
    </row>
    <row r="31" spans="2:25" x14ac:dyDescent="0.15">
      <c r="C31" s="3" t="s">
        <v>419</v>
      </c>
    </row>
    <row r="33" spans="2:29" ht="25.05" customHeight="1" x14ac:dyDescent="0.15">
      <c r="B33" s="6" t="s">
        <v>370</v>
      </c>
      <c r="C33" s="3"/>
      <c r="D33" s="3"/>
      <c r="E33" s="3"/>
      <c r="F33" s="3"/>
      <c r="G33" s="3"/>
      <c r="H33" s="3"/>
      <c r="I33" s="3"/>
      <c r="J33" s="3"/>
      <c r="K33" s="3"/>
      <c r="L33" s="3"/>
      <c r="M33" s="3"/>
      <c r="N33" s="314"/>
      <c r="O33" s="315"/>
      <c r="P33" s="316"/>
      <c r="Q33" s="317"/>
      <c r="R33" s="317"/>
      <c r="S33" s="318"/>
      <c r="T33" s="176" t="s">
        <v>371</v>
      </c>
      <c r="U33" s="176"/>
      <c r="V33" s="319"/>
      <c r="W33" s="319"/>
      <c r="X33" s="319"/>
      <c r="Y33" s="319"/>
      <c r="AA33" s="321" t="s">
        <v>372</v>
      </c>
      <c r="AB33" s="3" t="s">
        <v>373</v>
      </c>
      <c r="AC33" s="3" t="s">
        <v>374</v>
      </c>
    </row>
    <row r="34" spans="2:29" ht="20.100000000000001" customHeight="1" x14ac:dyDescent="0.15">
      <c r="B34" s="172" t="s">
        <v>8</v>
      </c>
      <c r="C34" s="172"/>
      <c r="D34" s="322" t="s">
        <v>314</v>
      </c>
      <c r="E34" s="322"/>
      <c r="F34" s="322"/>
      <c r="G34" s="322"/>
      <c r="H34" s="176" t="s">
        <v>9</v>
      </c>
      <c r="I34" s="176"/>
      <c r="J34" s="322" t="s">
        <v>316</v>
      </c>
      <c r="K34" s="322"/>
      <c r="L34" s="322"/>
      <c r="M34" s="322"/>
      <c r="N34" s="176" t="s">
        <v>2</v>
      </c>
      <c r="O34" s="176"/>
      <c r="P34" s="322" t="s">
        <v>317</v>
      </c>
      <c r="Q34" s="322"/>
      <c r="R34" s="322"/>
      <c r="S34" s="322"/>
      <c r="T34" s="176" t="s">
        <v>375</v>
      </c>
      <c r="U34" s="176"/>
      <c r="V34" s="323" t="s">
        <v>373</v>
      </c>
      <c r="W34" s="323"/>
      <c r="X34" s="323"/>
      <c r="Y34" s="323"/>
      <c r="AA34" s="321" t="s">
        <v>376</v>
      </c>
      <c r="AB34" s="3" t="s">
        <v>377</v>
      </c>
      <c r="AC34" s="3" t="s">
        <v>378</v>
      </c>
    </row>
    <row r="35" spans="2:29" ht="20.100000000000001" customHeight="1" x14ac:dyDescent="0.15">
      <c r="B35" s="184" t="s">
        <v>3</v>
      </c>
      <c r="C35" s="184"/>
      <c r="D35" s="324" t="s">
        <v>315</v>
      </c>
      <c r="E35" s="324"/>
      <c r="F35" s="324"/>
      <c r="G35" s="324"/>
      <c r="H35" s="176"/>
      <c r="I35" s="176"/>
      <c r="J35" s="322"/>
      <c r="K35" s="322"/>
      <c r="L35" s="322"/>
      <c r="M35" s="322"/>
      <c r="N35" s="176"/>
      <c r="O35" s="176"/>
      <c r="P35" s="322"/>
      <c r="Q35" s="322"/>
      <c r="R35" s="322"/>
      <c r="S35" s="322"/>
      <c r="T35" s="176" t="s">
        <v>379</v>
      </c>
      <c r="U35" s="176"/>
      <c r="V35" s="323" t="s">
        <v>373</v>
      </c>
      <c r="W35" s="323"/>
      <c r="X35" s="323"/>
      <c r="Y35" s="323"/>
      <c r="AA35" s="321" t="s">
        <v>380</v>
      </c>
      <c r="AC35" s="3" t="s">
        <v>381</v>
      </c>
    </row>
    <row r="36" spans="2:29" ht="20.100000000000001" customHeight="1" x14ac:dyDescent="0.15">
      <c r="B36" s="278" t="s">
        <v>4</v>
      </c>
      <c r="C36" s="278"/>
      <c r="D36" s="325" t="s">
        <v>5</v>
      </c>
      <c r="E36" s="322" t="s">
        <v>382</v>
      </c>
      <c r="F36" s="322"/>
      <c r="G36" s="322"/>
      <c r="H36" s="176" t="s">
        <v>383</v>
      </c>
      <c r="I36" s="176"/>
      <c r="J36" s="176"/>
      <c r="K36" s="326" t="s">
        <v>318</v>
      </c>
      <c r="L36" s="327"/>
      <c r="M36" s="327"/>
      <c r="N36" s="327"/>
      <c r="O36" s="162" t="s">
        <v>384</v>
      </c>
      <c r="P36" s="163"/>
      <c r="Q36" s="328">
        <v>44860</v>
      </c>
      <c r="R36" s="329"/>
      <c r="S36" s="330"/>
      <c r="T36" s="176" t="s">
        <v>95</v>
      </c>
      <c r="U36" s="176"/>
      <c r="V36" s="82" t="s">
        <v>94</v>
      </c>
      <c r="W36" s="331">
        <v>1175</v>
      </c>
      <c r="X36" s="331"/>
      <c r="Y36" s="27" t="s">
        <v>93</v>
      </c>
      <c r="AA36" s="321" t="s">
        <v>385</v>
      </c>
      <c r="AC36" s="3" t="s">
        <v>386</v>
      </c>
    </row>
    <row r="37" spans="2:29" ht="20.100000000000001" customHeight="1" x14ac:dyDescent="0.15">
      <c r="B37" s="278"/>
      <c r="C37" s="278"/>
      <c r="D37" s="325" t="s">
        <v>6</v>
      </c>
      <c r="E37" s="332" t="s">
        <v>387</v>
      </c>
      <c r="F37" s="332"/>
      <c r="G37" s="332"/>
      <c r="H37" s="176" t="s">
        <v>388</v>
      </c>
      <c r="I37" s="176"/>
      <c r="J37" s="176"/>
      <c r="K37" s="326" t="s">
        <v>389</v>
      </c>
      <c r="L37" s="327"/>
      <c r="M37" s="327"/>
      <c r="N37" s="327"/>
      <c r="O37" s="333"/>
      <c r="P37" s="334"/>
      <c r="Q37" s="335"/>
      <c r="R37" s="336"/>
      <c r="S37" s="337"/>
      <c r="T37" s="172" t="s">
        <v>7</v>
      </c>
      <c r="U37" s="172"/>
      <c r="V37" s="338" t="s">
        <v>390</v>
      </c>
      <c r="W37" s="339"/>
      <c r="X37" s="339"/>
      <c r="Y37" s="340"/>
      <c r="AC37" s="3" t="s">
        <v>391</v>
      </c>
    </row>
    <row r="38" spans="2:29" ht="7.05" customHeight="1" x14ac:dyDescent="0.15">
      <c r="B38" s="341" t="s">
        <v>392</v>
      </c>
      <c r="C38" s="342" t="s">
        <v>393</v>
      </c>
      <c r="D38" s="343" t="s">
        <v>394</v>
      </c>
      <c r="E38" s="344"/>
      <c r="F38" s="299" t="s">
        <v>395</v>
      </c>
      <c r="G38" s="300"/>
      <c r="H38" s="299" t="s">
        <v>396</v>
      </c>
      <c r="I38" s="301"/>
      <c r="J38" s="151" t="s">
        <v>397</v>
      </c>
      <c r="K38" s="153"/>
      <c r="L38" s="172" t="s">
        <v>398</v>
      </c>
      <c r="M38" s="345">
        <v>155</v>
      </c>
      <c r="N38" s="172" t="s">
        <v>399</v>
      </c>
      <c r="O38" s="345">
        <v>6</v>
      </c>
      <c r="P38" s="346" t="s">
        <v>400</v>
      </c>
      <c r="Q38" s="347">
        <v>0</v>
      </c>
      <c r="R38" s="299" t="s">
        <v>401</v>
      </c>
      <c r="S38" s="301"/>
      <c r="T38" s="348" t="s">
        <v>157</v>
      </c>
      <c r="U38" s="349"/>
      <c r="V38" s="350" t="s">
        <v>402</v>
      </c>
      <c r="W38" s="351" t="s">
        <v>403</v>
      </c>
      <c r="X38" s="352"/>
      <c r="Y38" s="353">
        <v>0</v>
      </c>
      <c r="AC38" s="3" t="s">
        <v>404</v>
      </c>
    </row>
    <row r="39" spans="2:29" ht="7.05" customHeight="1" x14ac:dyDescent="0.15">
      <c r="B39" s="341"/>
      <c r="C39" s="354"/>
      <c r="D39" s="355"/>
      <c r="E39" s="356"/>
      <c r="F39" s="357"/>
      <c r="G39" s="358"/>
      <c r="H39" s="357"/>
      <c r="I39" s="359"/>
      <c r="J39" s="138"/>
      <c r="K39" s="360"/>
      <c r="L39" s="361"/>
      <c r="M39" s="362"/>
      <c r="N39" s="361"/>
      <c r="O39" s="362"/>
      <c r="P39" s="363"/>
      <c r="Q39" s="364"/>
      <c r="R39" s="357"/>
      <c r="S39" s="359"/>
      <c r="T39" s="365"/>
      <c r="U39" s="366"/>
      <c r="V39" s="367"/>
      <c r="W39" s="352"/>
      <c r="X39" s="352"/>
      <c r="Y39" s="353"/>
      <c r="AC39" s="3" t="s">
        <v>405</v>
      </c>
    </row>
    <row r="40" spans="2:29" ht="7.05" customHeight="1" x14ac:dyDescent="0.15">
      <c r="B40" s="341"/>
      <c r="C40" s="368"/>
      <c r="D40" s="369"/>
      <c r="E40" s="370"/>
      <c r="F40" s="357"/>
      <c r="G40" s="358"/>
      <c r="H40" s="357"/>
      <c r="I40" s="359"/>
      <c r="J40" s="138"/>
      <c r="K40" s="360"/>
      <c r="L40" s="361"/>
      <c r="M40" s="362"/>
      <c r="N40" s="361"/>
      <c r="O40" s="362"/>
      <c r="P40" s="363"/>
      <c r="Q40" s="364"/>
      <c r="R40" s="357"/>
      <c r="S40" s="359"/>
      <c r="T40" s="365"/>
      <c r="U40" s="366"/>
      <c r="V40" s="367"/>
      <c r="W40" s="352"/>
      <c r="X40" s="352"/>
      <c r="Y40" s="353"/>
    </row>
    <row r="41" spans="2:29" ht="7.05" customHeight="1" x14ac:dyDescent="0.15">
      <c r="B41" s="341"/>
      <c r="C41" s="342" t="s">
        <v>406</v>
      </c>
      <c r="D41" s="343" t="s">
        <v>407</v>
      </c>
      <c r="E41" s="344"/>
      <c r="F41" s="357"/>
      <c r="G41" s="358"/>
      <c r="H41" s="357"/>
      <c r="I41" s="359"/>
      <c r="J41" s="138"/>
      <c r="K41" s="360"/>
      <c r="L41" s="361"/>
      <c r="M41" s="371"/>
      <c r="N41" s="361"/>
      <c r="O41" s="371"/>
      <c r="P41" s="363"/>
      <c r="Q41" s="372"/>
      <c r="R41" s="357"/>
      <c r="S41" s="359"/>
      <c r="T41" s="365"/>
      <c r="U41" s="366"/>
      <c r="V41" s="367"/>
      <c r="W41" s="352"/>
      <c r="X41" s="352"/>
      <c r="Y41" s="353"/>
    </row>
    <row r="42" spans="2:29" ht="7.05" customHeight="1" x14ac:dyDescent="0.15">
      <c r="B42" s="341"/>
      <c r="C42" s="354"/>
      <c r="D42" s="355"/>
      <c r="E42" s="356"/>
      <c r="F42" s="357"/>
      <c r="G42" s="358"/>
      <c r="H42" s="357"/>
      <c r="I42" s="359"/>
      <c r="J42" s="151" t="s">
        <v>408</v>
      </c>
      <c r="K42" s="153"/>
      <c r="L42" s="172" t="s">
        <v>398</v>
      </c>
      <c r="M42" s="345">
        <v>26</v>
      </c>
      <c r="N42" s="172" t="s">
        <v>399</v>
      </c>
      <c r="O42" s="347">
        <v>0</v>
      </c>
      <c r="P42" s="346" t="s">
        <v>400</v>
      </c>
      <c r="Q42" s="347">
        <v>0</v>
      </c>
      <c r="R42" s="357"/>
      <c r="S42" s="359"/>
      <c r="T42" s="365"/>
      <c r="U42" s="366"/>
      <c r="V42" s="367"/>
      <c r="W42" s="352"/>
      <c r="X42" s="352"/>
      <c r="Y42" s="353"/>
    </row>
    <row r="43" spans="2:29" ht="7.05" customHeight="1" x14ac:dyDescent="0.15">
      <c r="B43" s="341"/>
      <c r="C43" s="368"/>
      <c r="D43" s="369"/>
      <c r="E43" s="370"/>
      <c r="F43" s="357"/>
      <c r="G43" s="358"/>
      <c r="H43" s="357"/>
      <c r="I43" s="359"/>
      <c r="J43" s="138"/>
      <c r="K43" s="360"/>
      <c r="L43" s="361"/>
      <c r="M43" s="362"/>
      <c r="N43" s="361"/>
      <c r="O43" s="364"/>
      <c r="P43" s="363"/>
      <c r="Q43" s="364"/>
      <c r="R43" s="357"/>
      <c r="S43" s="359"/>
      <c r="T43" s="365"/>
      <c r="U43" s="366"/>
      <c r="V43" s="367"/>
      <c r="W43" s="352"/>
      <c r="X43" s="352"/>
      <c r="Y43" s="353"/>
    </row>
    <row r="44" spans="2:29" ht="7.05" customHeight="1" x14ac:dyDescent="0.15">
      <c r="B44" s="341" t="s">
        <v>409</v>
      </c>
      <c r="C44" s="342" t="s">
        <v>393</v>
      </c>
      <c r="D44" s="343" t="s">
        <v>410</v>
      </c>
      <c r="E44" s="344"/>
      <c r="F44" s="357"/>
      <c r="G44" s="358"/>
      <c r="H44" s="357"/>
      <c r="I44" s="359"/>
      <c r="J44" s="138"/>
      <c r="K44" s="360"/>
      <c r="L44" s="361"/>
      <c r="M44" s="362"/>
      <c r="N44" s="361"/>
      <c r="O44" s="364"/>
      <c r="P44" s="363"/>
      <c r="Q44" s="364"/>
      <c r="R44" s="357"/>
      <c r="S44" s="359"/>
      <c r="T44" s="365"/>
      <c r="U44" s="366"/>
      <c r="V44" s="367"/>
      <c r="W44" s="373" t="s">
        <v>411</v>
      </c>
      <c r="X44" s="374"/>
      <c r="Y44" s="353">
        <v>0</v>
      </c>
    </row>
    <row r="45" spans="2:29" ht="7.05" customHeight="1" x14ac:dyDescent="0.15">
      <c r="B45" s="342"/>
      <c r="C45" s="354"/>
      <c r="D45" s="355"/>
      <c r="E45" s="356"/>
      <c r="F45" s="357"/>
      <c r="G45" s="358"/>
      <c r="H45" s="357"/>
      <c r="I45" s="359"/>
      <c r="J45" s="139"/>
      <c r="K45" s="155"/>
      <c r="L45" s="361"/>
      <c r="M45" s="371"/>
      <c r="N45" s="361"/>
      <c r="O45" s="372"/>
      <c r="P45" s="363"/>
      <c r="Q45" s="372"/>
      <c r="R45" s="357"/>
      <c r="S45" s="359"/>
      <c r="T45" s="365"/>
      <c r="U45" s="366"/>
      <c r="V45" s="367"/>
      <c r="W45" s="374"/>
      <c r="X45" s="374"/>
      <c r="Y45" s="353"/>
    </row>
    <row r="46" spans="2:29" ht="7.05" customHeight="1" x14ac:dyDescent="0.15">
      <c r="B46" s="342"/>
      <c r="C46" s="368"/>
      <c r="D46" s="369"/>
      <c r="E46" s="370"/>
      <c r="F46" s="357"/>
      <c r="G46" s="358"/>
      <c r="H46" s="357"/>
      <c r="I46" s="359"/>
      <c r="J46" s="138" t="s">
        <v>412</v>
      </c>
      <c r="K46" s="360"/>
      <c r="L46" s="172" t="s">
        <v>398</v>
      </c>
      <c r="M46" s="375">
        <v>22</v>
      </c>
      <c r="N46" s="172" t="s">
        <v>399</v>
      </c>
      <c r="O46" s="375">
        <v>0</v>
      </c>
      <c r="P46" s="346" t="s">
        <v>400</v>
      </c>
      <c r="Q46" s="376">
        <v>0</v>
      </c>
      <c r="R46" s="357"/>
      <c r="S46" s="359"/>
      <c r="T46" s="365"/>
      <c r="U46" s="366"/>
      <c r="V46" s="367"/>
      <c r="W46" s="374"/>
      <c r="X46" s="374"/>
      <c r="Y46" s="353"/>
      <c r="AC46" s="320">
        <v>0</v>
      </c>
    </row>
    <row r="47" spans="2:29" ht="7.05" customHeight="1" x14ac:dyDescent="0.15">
      <c r="B47" s="342"/>
      <c r="C47" s="342" t="s">
        <v>406</v>
      </c>
      <c r="D47" s="343" t="s">
        <v>413</v>
      </c>
      <c r="E47" s="344"/>
      <c r="F47" s="357"/>
      <c r="G47" s="358"/>
      <c r="H47" s="357"/>
      <c r="I47" s="359"/>
      <c r="J47" s="138"/>
      <c r="K47" s="360"/>
      <c r="L47" s="361"/>
      <c r="M47" s="377"/>
      <c r="N47" s="361"/>
      <c r="O47" s="377"/>
      <c r="P47" s="363"/>
      <c r="Q47" s="378"/>
      <c r="R47" s="357"/>
      <c r="S47" s="359"/>
      <c r="T47" s="365"/>
      <c r="U47" s="366"/>
      <c r="V47" s="367"/>
      <c r="W47" s="374"/>
      <c r="X47" s="374"/>
      <c r="Y47" s="353"/>
    </row>
    <row r="48" spans="2:29" ht="7.05" customHeight="1" x14ac:dyDescent="0.15">
      <c r="B48" s="342"/>
      <c r="C48" s="354"/>
      <c r="D48" s="355"/>
      <c r="E48" s="356"/>
      <c r="F48" s="357"/>
      <c r="G48" s="358"/>
      <c r="H48" s="357"/>
      <c r="I48" s="359"/>
      <c r="J48" s="138"/>
      <c r="K48" s="360"/>
      <c r="L48" s="361"/>
      <c r="M48" s="377"/>
      <c r="N48" s="361"/>
      <c r="O48" s="377"/>
      <c r="P48" s="363"/>
      <c r="Q48" s="378"/>
      <c r="R48" s="357"/>
      <c r="S48" s="359"/>
      <c r="T48" s="365"/>
      <c r="U48" s="366"/>
      <c r="V48" s="367"/>
      <c r="W48" s="374"/>
      <c r="X48" s="374"/>
      <c r="Y48" s="353"/>
    </row>
    <row r="49" spans="2:29" ht="7.05" customHeight="1" x14ac:dyDescent="0.15">
      <c r="B49" s="341"/>
      <c r="C49" s="368"/>
      <c r="D49" s="369"/>
      <c r="E49" s="370"/>
      <c r="F49" s="302"/>
      <c r="G49" s="303"/>
      <c r="H49" s="302"/>
      <c r="I49" s="304"/>
      <c r="J49" s="139"/>
      <c r="K49" s="155"/>
      <c r="L49" s="184"/>
      <c r="M49" s="379"/>
      <c r="N49" s="184"/>
      <c r="O49" s="379"/>
      <c r="P49" s="380"/>
      <c r="Q49" s="381"/>
      <c r="R49" s="302"/>
      <c r="S49" s="304"/>
      <c r="T49" s="382"/>
      <c r="U49" s="383"/>
      <c r="V49" s="384"/>
      <c r="W49" s="374"/>
      <c r="X49" s="374"/>
      <c r="Y49" s="353"/>
    </row>
    <row r="50" spans="2:29" ht="40.049999999999997" customHeight="1" x14ac:dyDescent="0.15">
      <c r="B50" s="385" t="s">
        <v>414</v>
      </c>
      <c r="C50" s="386"/>
      <c r="D50" s="387"/>
      <c r="E50" s="387"/>
      <c r="F50" s="387"/>
      <c r="G50" s="387"/>
      <c r="H50" s="387"/>
      <c r="I50" s="387"/>
      <c r="J50" s="387"/>
      <c r="K50" s="387"/>
      <c r="L50" s="387"/>
      <c r="M50" s="387"/>
      <c r="N50" s="387"/>
      <c r="O50" s="387"/>
      <c r="P50" s="387"/>
      <c r="Q50" s="387"/>
      <c r="R50" s="387"/>
      <c r="S50" s="387"/>
      <c r="T50" s="387"/>
      <c r="U50" s="387"/>
      <c r="V50" s="387"/>
      <c r="W50" s="387"/>
      <c r="X50" s="387"/>
      <c r="Y50" s="388"/>
    </row>
    <row r="51" spans="2:29" ht="40.049999999999997" customHeight="1" x14ac:dyDescent="0.15">
      <c r="B51" s="385"/>
      <c r="C51" s="389"/>
      <c r="D51" s="390"/>
      <c r="E51" s="390"/>
      <c r="F51" s="390"/>
      <c r="G51" s="390"/>
      <c r="H51" s="390"/>
      <c r="I51" s="390"/>
      <c r="J51" s="390"/>
      <c r="K51" s="390"/>
      <c r="L51" s="390"/>
      <c r="M51" s="390"/>
      <c r="N51" s="390"/>
      <c r="O51" s="390"/>
      <c r="P51" s="390"/>
      <c r="Q51" s="390"/>
      <c r="R51" s="390"/>
      <c r="S51" s="390"/>
      <c r="T51" s="390"/>
      <c r="U51" s="390"/>
      <c r="V51" s="390"/>
      <c r="W51" s="390"/>
      <c r="X51" s="390"/>
      <c r="Y51" s="391"/>
    </row>
    <row r="52" spans="2:29" ht="40.049999999999997" customHeight="1" x14ac:dyDescent="0.15">
      <c r="B52" s="385"/>
      <c r="C52" s="389"/>
      <c r="D52" s="390"/>
      <c r="E52" s="390"/>
      <c r="F52" s="390"/>
      <c r="G52" s="390"/>
      <c r="H52" s="390"/>
      <c r="I52" s="390"/>
      <c r="J52" s="390"/>
      <c r="K52" s="390"/>
      <c r="L52" s="390"/>
      <c r="M52" s="390"/>
      <c r="N52" s="390"/>
      <c r="O52" s="390"/>
      <c r="P52" s="390"/>
      <c r="Q52" s="390"/>
      <c r="R52" s="390"/>
      <c r="S52" s="390"/>
      <c r="T52" s="390"/>
      <c r="U52" s="390"/>
      <c r="V52" s="390"/>
      <c r="W52" s="390"/>
      <c r="X52" s="390"/>
      <c r="Y52" s="391"/>
    </row>
    <row r="53" spans="2:29" ht="40.049999999999997" customHeight="1" x14ac:dyDescent="0.15">
      <c r="B53" s="385"/>
      <c r="C53" s="389"/>
      <c r="D53" s="390"/>
      <c r="E53" s="390"/>
      <c r="F53" s="390"/>
      <c r="G53" s="390"/>
      <c r="H53" s="390"/>
      <c r="I53" s="390"/>
      <c r="J53" s="390"/>
      <c r="K53" s="390"/>
      <c r="L53" s="390"/>
      <c r="M53" s="390"/>
      <c r="N53" s="390"/>
      <c r="O53" s="390"/>
      <c r="P53" s="390"/>
      <c r="Q53" s="390"/>
      <c r="R53" s="390"/>
      <c r="S53" s="390"/>
      <c r="T53" s="390"/>
      <c r="U53" s="390"/>
      <c r="V53" s="390"/>
      <c r="W53" s="390"/>
      <c r="X53" s="390"/>
      <c r="Y53" s="391"/>
    </row>
    <row r="54" spans="2:29" ht="40.049999999999997" customHeight="1" x14ac:dyDescent="0.15">
      <c r="B54" s="385"/>
      <c r="C54" s="389"/>
      <c r="D54" s="390"/>
      <c r="E54" s="390"/>
      <c r="F54" s="390"/>
      <c r="G54" s="390"/>
      <c r="H54" s="390"/>
      <c r="I54" s="390"/>
      <c r="J54" s="390"/>
      <c r="K54" s="390"/>
      <c r="L54" s="390"/>
      <c r="M54" s="390"/>
      <c r="N54" s="390"/>
      <c r="O54" s="390"/>
      <c r="P54" s="390"/>
      <c r="Q54" s="390"/>
      <c r="R54" s="390"/>
      <c r="S54" s="390"/>
      <c r="T54" s="390"/>
      <c r="U54" s="390"/>
      <c r="V54" s="390"/>
      <c r="W54" s="390"/>
      <c r="X54" s="390"/>
      <c r="Y54" s="391"/>
    </row>
    <row r="55" spans="2:29" ht="40.049999999999997" customHeight="1" x14ac:dyDescent="0.15">
      <c r="B55" s="385"/>
      <c r="C55" s="389"/>
      <c r="D55" s="390"/>
      <c r="E55" s="390"/>
      <c r="F55" s="390"/>
      <c r="G55" s="390"/>
      <c r="H55" s="390"/>
      <c r="I55" s="390"/>
      <c r="J55" s="390"/>
      <c r="K55" s="390"/>
      <c r="L55" s="390"/>
      <c r="M55" s="390"/>
      <c r="N55" s="390"/>
      <c r="O55" s="390"/>
      <c r="P55" s="390"/>
      <c r="Q55" s="390"/>
      <c r="R55" s="390"/>
      <c r="S55" s="390"/>
      <c r="T55" s="390"/>
      <c r="U55" s="390"/>
      <c r="V55" s="390"/>
      <c r="W55" s="390"/>
      <c r="X55" s="390"/>
      <c r="Y55" s="391"/>
    </row>
    <row r="56" spans="2:29" ht="40.049999999999997" customHeight="1" x14ac:dyDescent="0.15">
      <c r="B56" s="385"/>
      <c r="C56" s="389"/>
      <c r="D56" s="390"/>
      <c r="E56" s="390"/>
      <c r="F56" s="390"/>
      <c r="G56" s="390"/>
      <c r="H56" s="390"/>
      <c r="I56" s="390"/>
      <c r="J56" s="390"/>
      <c r="K56" s="390"/>
      <c r="L56" s="390"/>
      <c r="M56" s="390"/>
      <c r="N56" s="390"/>
      <c r="O56" s="390"/>
      <c r="P56" s="390"/>
      <c r="Q56" s="390"/>
      <c r="R56" s="390"/>
      <c r="S56" s="390"/>
      <c r="T56" s="390"/>
      <c r="U56" s="390"/>
      <c r="V56" s="390"/>
      <c r="W56" s="390"/>
      <c r="X56" s="390"/>
      <c r="Y56" s="391"/>
    </row>
    <row r="57" spans="2:29" ht="40.049999999999997" customHeight="1" x14ac:dyDescent="0.15">
      <c r="B57" s="385"/>
      <c r="C57" s="392"/>
      <c r="D57" s="1"/>
      <c r="E57" s="1"/>
      <c r="F57" s="2"/>
      <c r="G57" s="393"/>
      <c r="H57" s="393"/>
      <c r="I57" s="393"/>
      <c r="J57" s="393"/>
      <c r="K57" s="393"/>
      <c r="L57" s="1"/>
      <c r="M57" s="392"/>
      <c r="N57" s="392"/>
      <c r="O57" s="1"/>
      <c r="P57" s="394" t="s">
        <v>415</v>
      </c>
      <c r="Q57" s="394"/>
      <c r="R57" s="394"/>
      <c r="S57" s="394"/>
      <c r="T57" s="394"/>
      <c r="U57" s="394"/>
      <c r="V57" s="394"/>
      <c r="W57" s="394"/>
      <c r="X57" s="394"/>
      <c r="Y57" s="395"/>
    </row>
    <row r="58" spans="2:29" ht="45" customHeight="1" x14ac:dyDescent="0.15">
      <c r="B58" s="290"/>
      <c r="C58" s="396"/>
      <c r="D58" s="397"/>
      <c r="E58" s="398"/>
      <c r="F58" s="399"/>
      <c r="G58" s="397"/>
      <c r="H58" s="397"/>
      <c r="I58" s="397"/>
      <c r="J58" s="397"/>
      <c r="K58" s="397"/>
      <c r="L58" s="397"/>
      <c r="M58" s="397"/>
      <c r="N58" s="397"/>
      <c r="O58" s="400"/>
      <c r="P58" s="401"/>
      <c r="Q58" s="401"/>
      <c r="R58" s="401"/>
      <c r="S58" s="401"/>
      <c r="T58" s="401"/>
      <c r="U58" s="401"/>
      <c r="V58" s="401"/>
      <c r="W58" s="401"/>
      <c r="X58" s="401"/>
      <c r="Y58" s="402"/>
    </row>
    <row r="59" spans="2:29" ht="15" customHeight="1" x14ac:dyDescent="0.15">
      <c r="C59" s="3" t="s">
        <v>416</v>
      </c>
    </row>
    <row r="60" spans="2:29" ht="15" customHeight="1" x14ac:dyDescent="0.15">
      <c r="C60" s="3" t="s">
        <v>417</v>
      </c>
    </row>
    <row r="61" spans="2:29" ht="15" customHeight="1" x14ac:dyDescent="0.15">
      <c r="C61" s="3" t="s">
        <v>418</v>
      </c>
    </row>
    <row r="62" spans="2:29" x14ac:dyDescent="0.15">
      <c r="C62" s="3" t="s">
        <v>419</v>
      </c>
    </row>
    <row r="64" spans="2:29" ht="25.05" customHeight="1" x14ac:dyDescent="0.15">
      <c r="B64" s="6" t="s">
        <v>370</v>
      </c>
      <c r="C64" s="3"/>
      <c r="D64" s="3"/>
      <c r="E64" s="3"/>
      <c r="F64" s="3"/>
      <c r="G64" s="3"/>
      <c r="H64" s="3"/>
      <c r="I64" s="3"/>
      <c r="J64" s="3"/>
      <c r="K64" s="3"/>
      <c r="L64" s="3"/>
      <c r="M64" s="3"/>
      <c r="N64" s="314"/>
      <c r="O64" s="315"/>
      <c r="P64" s="316"/>
      <c r="Q64" s="317"/>
      <c r="R64" s="317"/>
      <c r="S64" s="318"/>
      <c r="T64" s="176" t="s">
        <v>371</v>
      </c>
      <c r="U64" s="176"/>
      <c r="V64" s="319"/>
      <c r="W64" s="319"/>
      <c r="X64" s="319"/>
      <c r="Y64" s="319"/>
      <c r="AA64" s="321" t="s">
        <v>372</v>
      </c>
      <c r="AB64" s="3" t="s">
        <v>373</v>
      </c>
      <c r="AC64" s="3" t="s">
        <v>374</v>
      </c>
    </row>
    <row r="65" spans="2:29" ht="20.100000000000001" customHeight="1" x14ac:dyDescent="0.15">
      <c r="B65" s="172" t="s">
        <v>8</v>
      </c>
      <c r="C65" s="172"/>
      <c r="D65" s="322" t="s">
        <v>314</v>
      </c>
      <c r="E65" s="322"/>
      <c r="F65" s="322"/>
      <c r="G65" s="322"/>
      <c r="H65" s="176" t="s">
        <v>9</v>
      </c>
      <c r="I65" s="176"/>
      <c r="J65" s="322" t="s">
        <v>316</v>
      </c>
      <c r="K65" s="322"/>
      <c r="L65" s="322"/>
      <c r="M65" s="322"/>
      <c r="N65" s="176" t="s">
        <v>2</v>
      </c>
      <c r="O65" s="176"/>
      <c r="P65" s="322" t="s">
        <v>317</v>
      </c>
      <c r="Q65" s="322"/>
      <c r="R65" s="322"/>
      <c r="S65" s="322"/>
      <c r="T65" s="176" t="s">
        <v>375</v>
      </c>
      <c r="U65" s="176"/>
      <c r="V65" s="323" t="s">
        <v>373</v>
      </c>
      <c r="W65" s="323"/>
      <c r="X65" s="323"/>
      <c r="Y65" s="323"/>
      <c r="AA65" s="321" t="s">
        <v>376</v>
      </c>
      <c r="AB65" s="3" t="s">
        <v>377</v>
      </c>
      <c r="AC65" s="3" t="s">
        <v>378</v>
      </c>
    </row>
    <row r="66" spans="2:29" ht="20.100000000000001" customHeight="1" x14ac:dyDescent="0.15">
      <c r="B66" s="184" t="s">
        <v>3</v>
      </c>
      <c r="C66" s="184"/>
      <c r="D66" s="324" t="s">
        <v>315</v>
      </c>
      <c r="E66" s="324"/>
      <c r="F66" s="324"/>
      <c r="G66" s="324"/>
      <c r="H66" s="176"/>
      <c r="I66" s="176"/>
      <c r="J66" s="322"/>
      <c r="K66" s="322"/>
      <c r="L66" s="322"/>
      <c r="M66" s="322"/>
      <c r="N66" s="176"/>
      <c r="O66" s="176"/>
      <c r="P66" s="322"/>
      <c r="Q66" s="322"/>
      <c r="R66" s="322"/>
      <c r="S66" s="322"/>
      <c r="T66" s="176" t="s">
        <v>379</v>
      </c>
      <c r="U66" s="176"/>
      <c r="V66" s="323" t="s">
        <v>373</v>
      </c>
      <c r="W66" s="323"/>
      <c r="X66" s="323"/>
      <c r="Y66" s="323"/>
      <c r="AA66" s="321" t="s">
        <v>380</v>
      </c>
      <c r="AC66" s="3" t="s">
        <v>381</v>
      </c>
    </row>
    <row r="67" spans="2:29" ht="20.100000000000001" customHeight="1" x14ac:dyDescent="0.15">
      <c r="B67" s="278" t="s">
        <v>4</v>
      </c>
      <c r="C67" s="278"/>
      <c r="D67" s="325" t="s">
        <v>5</v>
      </c>
      <c r="E67" s="322" t="s">
        <v>382</v>
      </c>
      <c r="F67" s="322"/>
      <c r="G67" s="322"/>
      <c r="H67" s="176" t="s">
        <v>383</v>
      </c>
      <c r="I67" s="176"/>
      <c r="J67" s="176"/>
      <c r="K67" s="326" t="s">
        <v>318</v>
      </c>
      <c r="L67" s="327"/>
      <c r="M67" s="327"/>
      <c r="N67" s="327"/>
      <c r="O67" s="162" t="s">
        <v>384</v>
      </c>
      <c r="P67" s="163"/>
      <c r="Q67" s="328">
        <v>44860</v>
      </c>
      <c r="R67" s="329"/>
      <c r="S67" s="330"/>
      <c r="T67" s="176" t="s">
        <v>95</v>
      </c>
      <c r="U67" s="176"/>
      <c r="V67" s="82" t="s">
        <v>94</v>
      </c>
      <c r="W67" s="331">
        <v>1175</v>
      </c>
      <c r="X67" s="331"/>
      <c r="Y67" s="27" t="s">
        <v>93</v>
      </c>
      <c r="AA67" s="321" t="s">
        <v>385</v>
      </c>
      <c r="AC67" s="3" t="s">
        <v>386</v>
      </c>
    </row>
    <row r="68" spans="2:29" ht="20.100000000000001" customHeight="1" x14ac:dyDescent="0.15">
      <c r="B68" s="278"/>
      <c r="C68" s="278"/>
      <c r="D68" s="325" t="s">
        <v>6</v>
      </c>
      <c r="E68" s="332" t="s">
        <v>387</v>
      </c>
      <c r="F68" s="332"/>
      <c r="G68" s="332"/>
      <c r="H68" s="176" t="s">
        <v>388</v>
      </c>
      <c r="I68" s="176"/>
      <c r="J68" s="176"/>
      <c r="K68" s="326" t="s">
        <v>389</v>
      </c>
      <c r="L68" s="327"/>
      <c r="M68" s="327"/>
      <c r="N68" s="327"/>
      <c r="O68" s="333"/>
      <c r="P68" s="334"/>
      <c r="Q68" s="335"/>
      <c r="R68" s="336"/>
      <c r="S68" s="337"/>
      <c r="T68" s="172" t="s">
        <v>7</v>
      </c>
      <c r="U68" s="172"/>
      <c r="V68" s="338" t="s">
        <v>390</v>
      </c>
      <c r="W68" s="339"/>
      <c r="X68" s="339"/>
      <c r="Y68" s="340"/>
      <c r="AC68" s="3" t="s">
        <v>391</v>
      </c>
    </row>
    <row r="69" spans="2:29" ht="7.05" customHeight="1" x14ac:dyDescent="0.15">
      <c r="B69" s="341" t="s">
        <v>392</v>
      </c>
      <c r="C69" s="342" t="s">
        <v>393</v>
      </c>
      <c r="D69" s="343" t="s">
        <v>394</v>
      </c>
      <c r="E69" s="344"/>
      <c r="F69" s="299" t="s">
        <v>395</v>
      </c>
      <c r="G69" s="300"/>
      <c r="H69" s="299" t="s">
        <v>396</v>
      </c>
      <c r="I69" s="301"/>
      <c r="J69" s="151" t="s">
        <v>397</v>
      </c>
      <c r="K69" s="153"/>
      <c r="L69" s="172" t="s">
        <v>398</v>
      </c>
      <c r="M69" s="345">
        <v>155</v>
      </c>
      <c r="N69" s="172" t="s">
        <v>399</v>
      </c>
      <c r="O69" s="345">
        <v>6</v>
      </c>
      <c r="P69" s="346" t="s">
        <v>400</v>
      </c>
      <c r="Q69" s="347">
        <v>0</v>
      </c>
      <c r="R69" s="299" t="s">
        <v>401</v>
      </c>
      <c r="S69" s="301"/>
      <c r="T69" s="348" t="s">
        <v>157</v>
      </c>
      <c r="U69" s="349"/>
      <c r="V69" s="350" t="s">
        <v>402</v>
      </c>
      <c r="W69" s="351" t="s">
        <v>403</v>
      </c>
      <c r="X69" s="352"/>
      <c r="Y69" s="353">
        <v>0</v>
      </c>
      <c r="AC69" s="3" t="s">
        <v>404</v>
      </c>
    </row>
    <row r="70" spans="2:29" ht="7.05" customHeight="1" x14ac:dyDescent="0.15">
      <c r="B70" s="341"/>
      <c r="C70" s="354"/>
      <c r="D70" s="355"/>
      <c r="E70" s="356"/>
      <c r="F70" s="357"/>
      <c r="G70" s="358"/>
      <c r="H70" s="357"/>
      <c r="I70" s="359"/>
      <c r="J70" s="138"/>
      <c r="K70" s="360"/>
      <c r="L70" s="361"/>
      <c r="M70" s="362"/>
      <c r="N70" s="361"/>
      <c r="O70" s="362"/>
      <c r="P70" s="363"/>
      <c r="Q70" s="364"/>
      <c r="R70" s="357"/>
      <c r="S70" s="359"/>
      <c r="T70" s="365"/>
      <c r="U70" s="366"/>
      <c r="V70" s="367"/>
      <c r="W70" s="352"/>
      <c r="X70" s="352"/>
      <c r="Y70" s="353"/>
      <c r="AC70" s="3" t="s">
        <v>405</v>
      </c>
    </row>
    <row r="71" spans="2:29" ht="7.05" customHeight="1" x14ac:dyDescent="0.15">
      <c r="B71" s="341"/>
      <c r="C71" s="368"/>
      <c r="D71" s="369"/>
      <c r="E71" s="370"/>
      <c r="F71" s="357"/>
      <c r="G71" s="358"/>
      <c r="H71" s="357"/>
      <c r="I71" s="359"/>
      <c r="J71" s="138"/>
      <c r="K71" s="360"/>
      <c r="L71" s="361"/>
      <c r="M71" s="362"/>
      <c r="N71" s="361"/>
      <c r="O71" s="362"/>
      <c r="P71" s="363"/>
      <c r="Q71" s="364"/>
      <c r="R71" s="357"/>
      <c r="S71" s="359"/>
      <c r="T71" s="365"/>
      <c r="U71" s="366"/>
      <c r="V71" s="367"/>
      <c r="W71" s="352"/>
      <c r="X71" s="352"/>
      <c r="Y71" s="353"/>
    </row>
    <row r="72" spans="2:29" ht="7.05" customHeight="1" x14ac:dyDescent="0.15">
      <c r="B72" s="341"/>
      <c r="C72" s="342" t="s">
        <v>406</v>
      </c>
      <c r="D72" s="343" t="s">
        <v>407</v>
      </c>
      <c r="E72" s="344"/>
      <c r="F72" s="357"/>
      <c r="G72" s="358"/>
      <c r="H72" s="357"/>
      <c r="I72" s="359"/>
      <c r="J72" s="138"/>
      <c r="K72" s="360"/>
      <c r="L72" s="361"/>
      <c r="M72" s="371"/>
      <c r="N72" s="361"/>
      <c r="O72" s="371"/>
      <c r="P72" s="363"/>
      <c r="Q72" s="372"/>
      <c r="R72" s="357"/>
      <c r="S72" s="359"/>
      <c r="T72" s="365"/>
      <c r="U72" s="366"/>
      <c r="V72" s="367"/>
      <c r="W72" s="352"/>
      <c r="X72" s="352"/>
      <c r="Y72" s="353"/>
    </row>
    <row r="73" spans="2:29" ht="7.05" customHeight="1" x14ac:dyDescent="0.15">
      <c r="B73" s="341"/>
      <c r="C73" s="354"/>
      <c r="D73" s="355"/>
      <c r="E73" s="356"/>
      <c r="F73" s="357"/>
      <c r="G73" s="358"/>
      <c r="H73" s="357"/>
      <c r="I73" s="359"/>
      <c r="J73" s="151" t="s">
        <v>408</v>
      </c>
      <c r="K73" s="153"/>
      <c r="L73" s="172" t="s">
        <v>398</v>
      </c>
      <c r="M73" s="345">
        <v>26</v>
      </c>
      <c r="N73" s="172" t="s">
        <v>399</v>
      </c>
      <c r="O73" s="347">
        <v>0</v>
      </c>
      <c r="P73" s="346" t="s">
        <v>400</v>
      </c>
      <c r="Q73" s="347">
        <v>0</v>
      </c>
      <c r="R73" s="357"/>
      <c r="S73" s="359"/>
      <c r="T73" s="365"/>
      <c r="U73" s="366"/>
      <c r="V73" s="367"/>
      <c r="W73" s="352"/>
      <c r="X73" s="352"/>
      <c r="Y73" s="353"/>
    </row>
    <row r="74" spans="2:29" ht="7.05" customHeight="1" x14ac:dyDescent="0.15">
      <c r="B74" s="341"/>
      <c r="C74" s="368"/>
      <c r="D74" s="369"/>
      <c r="E74" s="370"/>
      <c r="F74" s="357"/>
      <c r="G74" s="358"/>
      <c r="H74" s="357"/>
      <c r="I74" s="359"/>
      <c r="J74" s="138"/>
      <c r="K74" s="360"/>
      <c r="L74" s="361"/>
      <c r="M74" s="362"/>
      <c r="N74" s="361"/>
      <c r="O74" s="364"/>
      <c r="P74" s="363"/>
      <c r="Q74" s="364"/>
      <c r="R74" s="357"/>
      <c r="S74" s="359"/>
      <c r="T74" s="365"/>
      <c r="U74" s="366"/>
      <c r="V74" s="367"/>
      <c r="W74" s="352"/>
      <c r="X74" s="352"/>
      <c r="Y74" s="353"/>
    </row>
    <row r="75" spans="2:29" ht="7.05" customHeight="1" x14ac:dyDescent="0.15">
      <c r="B75" s="341" t="s">
        <v>409</v>
      </c>
      <c r="C75" s="342" t="s">
        <v>393</v>
      </c>
      <c r="D75" s="343" t="s">
        <v>410</v>
      </c>
      <c r="E75" s="344"/>
      <c r="F75" s="357"/>
      <c r="G75" s="358"/>
      <c r="H75" s="357"/>
      <c r="I75" s="359"/>
      <c r="J75" s="138"/>
      <c r="K75" s="360"/>
      <c r="L75" s="361"/>
      <c r="M75" s="362"/>
      <c r="N75" s="361"/>
      <c r="O75" s="364"/>
      <c r="P75" s="363"/>
      <c r="Q75" s="364"/>
      <c r="R75" s="357"/>
      <c r="S75" s="359"/>
      <c r="T75" s="365"/>
      <c r="U75" s="366"/>
      <c r="V75" s="367"/>
      <c r="W75" s="373" t="s">
        <v>411</v>
      </c>
      <c r="X75" s="374"/>
      <c r="Y75" s="353">
        <v>0</v>
      </c>
    </row>
    <row r="76" spans="2:29" ht="7.05" customHeight="1" x14ac:dyDescent="0.15">
      <c r="B76" s="342"/>
      <c r="C76" s="354"/>
      <c r="D76" s="355"/>
      <c r="E76" s="356"/>
      <c r="F76" s="357"/>
      <c r="G76" s="358"/>
      <c r="H76" s="357"/>
      <c r="I76" s="359"/>
      <c r="J76" s="139"/>
      <c r="K76" s="155"/>
      <c r="L76" s="361"/>
      <c r="M76" s="371"/>
      <c r="N76" s="361"/>
      <c r="O76" s="372"/>
      <c r="P76" s="363"/>
      <c r="Q76" s="372"/>
      <c r="R76" s="357"/>
      <c r="S76" s="359"/>
      <c r="T76" s="365"/>
      <c r="U76" s="366"/>
      <c r="V76" s="367"/>
      <c r="W76" s="374"/>
      <c r="X76" s="374"/>
      <c r="Y76" s="353"/>
    </row>
    <row r="77" spans="2:29" ht="7.05" customHeight="1" x14ac:dyDescent="0.15">
      <c r="B77" s="342"/>
      <c r="C77" s="368"/>
      <c r="D77" s="369"/>
      <c r="E77" s="370"/>
      <c r="F77" s="357"/>
      <c r="G77" s="358"/>
      <c r="H77" s="357"/>
      <c r="I77" s="359"/>
      <c r="J77" s="138" t="s">
        <v>412</v>
      </c>
      <c r="K77" s="360"/>
      <c r="L77" s="172" t="s">
        <v>398</v>
      </c>
      <c r="M77" s="375">
        <v>22</v>
      </c>
      <c r="N77" s="172" t="s">
        <v>399</v>
      </c>
      <c r="O77" s="375">
        <v>0</v>
      </c>
      <c r="P77" s="346" t="s">
        <v>400</v>
      </c>
      <c r="Q77" s="376">
        <v>0</v>
      </c>
      <c r="R77" s="357"/>
      <c r="S77" s="359"/>
      <c r="T77" s="365"/>
      <c r="U77" s="366"/>
      <c r="V77" s="367"/>
      <c r="W77" s="374"/>
      <c r="X77" s="374"/>
      <c r="Y77" s="353"/>
      <c r="AC77" s="320">
        <v>0</v>
      </c>
    </row>
    <row r="78" spans="2:29" ht="7.05" customHeight="1" x14ac:dyDescent="0.15">
      <c r="B78" s="342"/>
      <c r="C78" s="342" t="s">
        <v>406</v>
      </c>
      <c r="D78" s="343" t="s">
        <v>413</v>
      </c>
      <c r="E78" s="344"/>
      <c r="F78" s="357"/>
      <c r="G78" s="358"/>
      <c r="H78" s="357"/>
      <c r="I78" s="359"/>
      <c r="J78" s="138"/>
      <c r="K78" s="360"/>
      <c r="L78" s="361"/>
      <c r="M78" s="377"/>
      <c r="N78" s="361"/>
      <c r="O78" s="377"/>
      <c r="P78" s="363"/>
      <c r="Q78" s="378"/>
      <c r="R78" s="357"/>
      <c r="S78" s="359"/>
      <c r="T78" s="365"/>
      <c r="U78" s="366"/>
      <c r="V78" s="367"/>
      <c r="W78" s="374"/>
      <c r="X78" s="374"/>
      <c r="Y78" s="353"/>
    </row>
    <row r="79" spans="2:29" ht="7.05" customHeight="1" x14ac:dyDescent="0.15">
      <c r="B79" s="342"/>
      <c r="C79" s="354"/>
      <c r="D79" s="355"/>
      <c r="E79" s="356"/>
      <c r="F79" s="357"/>
      <c r="G79" s="358"/>
      <c r="H79" s="357"/>
      <c r="I79" s="359"/>
      <c r="J79" s="138"/>
      <c r="K79" s="360"/>
      <c r="L79" s="361"/>
      <c r="M79" s="377"/>
      <c r="N79" s="361"/>
      <c r="O79" s="377"/>
      <c r="P79" s="363"/>
      <c r="Q79" s="378"/>
      <c r="R79" s="357"/>
      <c r="S79" s="359"/>
      <c r="T79" s="365"/>
      <c r="U79" s="366"/>
      <c r="V79" s="367"/>
      <c r="W79" s="374"/>
      <c r="X79" s="374"/>
      <c r="Y79" s="353"/>
    </row>
    <row r="80" spans="2:29" ht="7.05" customHeight="1" x14ac:dyDescent="0.15">
      <c r="B80" s="341"/>
      <c r="C80" s="368"/>
      <c r="D80" s="369"/>
      <c r="E80" s="370"/>
      <c r="F80" s="302"/>
      <c r="G80" s="303"/>
      <c r="H80" s="302"/>
      <c r="I80" s="304"/>
      <c r="J80" s="139"/>
      <c r="K80" s="155"/>
      <c r="L80" s="184"/>
      <c r="M80" s="379"/>
      <c r="N80" s="184"/>
      <c r="O80" s="379"/>
      <c r="P80" s="380"/>
      <c r="Q80" s="381"/>
      <c r="R80" s="302"/>
      <c r="S80" s="304"/>
      <c r="T80" s="382"/>
      <c r="U80" s="383"/>
      <c r="V80" s="384"/>
      <c r="W80" s="374"/>
      <c r="X80" s="374"/>
      <c r="Y80" s="353"/>
    </row>
    <row r="81" spans="2:29" ht="40.049999999999997" customHeight="1" x14ac:dyDescent="0.15">
      <c r="B81" s="385" t="s">
        <v>414</v>
      </c>
      <c r="C81" s="386"/>
      <c r="D81" s="387"/>
      <c r="E81" s="387"/>
      <c r="F81" s="387"/>
      <c r="G81" s="387"/>
      <c r="H81" s="387"/>
      <c r="I81" s="387"/>
      <c r="J81" s="387"/>
      <c r="K81" s="387"/>
      <c r="L81" s="387"/>
      <c r="M81" s="387"/>
      <c r="N81" s="387"/>
      <c r="O81" s="387"/>
      <c r="P81" s="387"/>
      <c r="Q81" s="387"/>
      <c r="R81" s="387"/>
      <c r="S81" s="387"/>
      <c r="T81" s="387"/>
      <c r="U81" s="387"/>
      <c r="V81" s="387"/>
      <c r="W81" s="387"/>
      <c r="X81" s="387"/>
      <c r="Y81" s="388"/>
    </row>
    <row r="82" spans="2:29" ht="40.049999999999997" customHeight="1" x14ac:dyDescent="0.15">
      <c r="B82" s="385"/>
      <c r="C82" s="389"/>
      <c r="D82" s="390"/>
      <c r="E82" s="390"/>
      <c r="F82" s="390"/>
      <c r="G82" s="390"/>
      <c r="H82" s="390"/>
      <c r="I82" s="390"/>
      <c r="J82" s="390"/>
      <c r="K82" s="390"/>
      <c r="L82" s="390"/>
      <c r="M82" s="390"/>
      <c r="N82" s="390"/>
      <c r="O82" s="390"/>
      <c r="P82" s="390"/>
      <c r="Q82" s="390"/>
      <c r="R82" s="390"/>
      <c r="S82" s="390"/>
      <c r="T82" s="390"/>
      <c r="U82" s="390"/>
      <c r="V82" s="390"/>
      <c r="W82" s="390"/>
      <c r="X82" s="390"/>
      <c r="Y82" s="391"/>
    </row>
    <row r="83" spans="2:29" ht="40.049999999999997" customHeight="1" x14ac:dyDescent="0.15">
      <c r="B83" s="385"/>
      <c r="C83" s="389"/>
      <c r="D83" s="390"/>
      <c r="E83" s="390"/>
      <c r="F83" s="390"/>
      <c r="G83" s="390"/>
      <c r="H83" s="390"/>
      <c r="I83" s="390"/>
      <c r="J83" s="390"/>
      <c r="K83" s="390"/>
      <c r="L83" s="390"/>
      <c r="M83" s="390"/>
      <c r="N83" s="390"/>
      <c r="O83" s="390"/>
      <c r="P83" s="390"/>
      <c r="Q83" s="390"/>
      <c r="R83" s="390"/>
      <c r="S83" s="390"/>
      <c r="T83" s="390"/>
      <c r="U83" s="390"/>
      <c r="V83" s="390"/>
      <c r="W83" s="390"/>
      <c r="X83" s="390"/>
      <c r="Y83" s="391"/>
    </row>
    <row r="84" spans="2:29" ht="40.049999999999997" customHeight="1" x14ac:dyDescent="0.15">
      <c r="B84" s="385"/>
      <c r="C84" s="389"/>
      <c r="D84" s="390"/>
      <c r="E84" s="390"/>
      <c r="F84" s="390"/>
      <c r="G84" s="390"/>
      <c r="H84" s="390"/>
      <c r="I84" s="390"/>
      <c r="J84" s="390"/>
      <c r="K84" s="390"/>
      <c r="L84" s="390"/>
      <c r="M84" s="390"/>
      <c r="N84" s="390"/>
      <c r="O84" s="390"/>
      <c r="P84" s="390"/>
      <c r="Q84" s="390"/>
      <c r="R84" s="390"/>
      <c r="S84" s="390"/>
      <c r="T84" s="390"/>
      <c r="U84" s="390"/>
      <c r="V84" s="390"/>
      <c r="W84" s="390"/>
      <c r="X84" s="390"/>
      <c r="Y84" s="391"/>
    </row>
    <row r="85" spans="2:29" ht="40.049999999999997" customHeight="1" x14ac:dyDescent="0.15">
      <c r="B85" s="385"/>
      <c r="C85" s="389"/>
      <c r="D85" s="390"/>
      <c r="E85" s="390"/>
      <c r="F85" s="390"/>
      <c r="G85" s="390"/>
      <c r="H85" s="390"/>
      <c r="I85" s="390"/>
      <c r="J85" s="390"/>
      <c r="K85" s="390"/>
      <c r="L85" s="390"/>
      <c r="M85" s="390"/>
      <c r="N85" s="390"/>
      <c r="O85" s="390"/>
      <c r="P85" s="390"/>
      <c r="Q85" s="390"/>
      <c r="R85" s="390"/>
      <c r="S85" s="390"/>
      <c r="T85" s="390"/>
      <c r="U85" s="390"/>
      <c r="V85" s="390"/>
      <c r="W85" s="390"/>
      <c r="X85" s="390"/>
      <c r="Y85" s="391"/>
    </row>
    <row r="86" spans="2:29" ht="40.049999999999997" customHeight="1" x14ac:dyDescent="0.15">
      <c r="B86" s="385"/>
      <c r="C86" s="389"/>
      <c r="D86" s="390"/>
      <c r="E86" s="390"/>
      <c r="F86" s="390"/>
      <c r="G86" s="390"/>
      <c r="H86" s="390"/>
      <c r="I86" s="390"/>
      <c r="J86" s="390"/>
      <c r="K86" s="390"/>
      <c r="L86" s="390"/>
      <c r="M86" s="390"/>
      <c r="N86" s="390"/>
      <c r="O86" s="390"/>
      <c r="P86" s="390"/>
      <c r="Q86" s="390"/>
      <c r="R86" s="390"/>
      <c r="S86" s="390"/>
      <c r="T86" s="390"/>
      <c r="U86" s="390"/>
      <c r="V86" s="390"/>
      <c r="W86" s="390"/>
      <c r="X86" s="390"/>
      <c r="Y86" s="391"/>
    </row>
    <row r="87" spans="2:29" ht="40.049999999999997" customHeight="1" x14ac:dyDescent="0.15">
      <c r="B87" s="385"/>
      <c r="C87" s="389"/>
      <c r="D87" s="390"/>
      <c r="E87" s="390"/>
      <c r="F87" s="390"/>
      <c r="G87" s="390"/>
      <c r="H87" s="390"/>
      <c r="I87" s="390"/>
      <c r="J87" s="390"/>
      <c r="K87" s="390"/>
      <c r="L87" s="390"/>
      <c r="M87" s="390"/>
      <c r="N87" s="390"/>
      <c r="O87" s="390"/>
      <c r="P87" s="390"/>
      <c r="Q87" s="390"/>
      <c r="R87" s="390"/>
      <c r="S87" s="390"/>
      <c r="T87" s="390"/>
      <c r="U87" s="390"/>
      <c r="V87" s="390"/>
      <c r="W87" s="390"/>
      <c r="X87" s="390"/>
      <c r="Y87" s="391"/>
    </row>
    <row r="88" spans="2:29" ht="40.049999999999997" customHeight="1" x14ac:dyDescent="0.15">
      <c r="B88" s="385"/>
      <c r="C88" s="392"/>
      <c r="D88" s="1"/>
      <c r="E88" s="1"/>
      <c r="F88" s="2"/>
      <c r="G88" s="393"/>
      <c r="H88" s="393"/>
      <c r="I88" s="393"/>
      <c r="J88" s="393"/>
      <c r="K88" s="393"/>
      <c r="L88" s="1"/>
      <c r="M88" s="392"/>
      <c r="N88" s="392"/>
      <c r="O88" s="1"/>
      <c r="P88" s="394" t="s">
        <v>415</v>
      </c>
      <c r="Q88" s="394"/>
      <c r="R88" s="394"/>
      <c r="S88" s="394"/>
      <c r="T88" s="394"/>
      <c r="U88" s="394"/>
      <c r="V88" s="394"/>
      <c r="W88" s="394"/>
      <c r="X88" s="394"/>
      <c r="Y88" s="395"/>
    </row>
    <row r="89" spans="2:29" ht="45" customHeight="1" x14ac:dyDescent="0.15">
      <c r="B89" s="290"/>
      <c r="C89" s="396"/>
      <c r="D89" s="397"/>
      <c r="E89" s="398"/>
      <c r="F89" s="399"/>
      <c r="G89" s="397"/>
      <c r="H89" s="397"/>
      <c r="I89" s="397"/>
      <c r="J89" s="397"/>
      <c r="K89" s="397"/>
      <c r="L89" s="397"/>
      <c r="M89" s="397"/>
      <c r="N89" s="397"/>
      <c r="O89" s="400"/>
      <c r="P89" s="401"/>
      <c r="Q89" s="401"/>
      <c r="R89" s="401"/>
      <c r="S89" s="401"/>
      <c r="T89" s="401"/>
      <c r="U89" s="401"/>
      <c r="V89" s="401"/>
      <c r="W89" s="401"/>
      <c r="X89" s="401"/>
      <c r="Y89" s="402"/>
    </row>
    <row r="90" spans="2:29" ht="15" customHeight="1" x14ac:dyDescent="0.15">
      <c r="C90" s="3" t="s">
        <v>416</v>
      </c>
    </row>
    <row r="91" spans="2:29" ht="15" customHeight="1" x14ac:dyDescent="0.15">
      <c r="C91" s="3" t="s">
        <v>417</v>
      </c>
    </row>
    <row r="92" spans="2:29" ht="15" customHeight="1" x14ac:dyDescent="0.15">
      <c r="C92" s="3" t="s">
        <v>418</v>
      </c>
    </row>
    <row r="93" spans="2:29" x14ac:dyDescent="0.15">
      <c r="C93" s="3" t="s">
        <v>419</v>
      </c>
    </row>
    <row r="95" spans="2:29" ht="25.05" customHeight="1" x14ac:dyDescent="0.15">
      <c r="B95" s="6" t="s">
        <v>370</v>
      </c>
      <c r="C95" s="3"/>
      <c r="D95" s="3"/>
      <c r="E95" s="3"/>
      <c r="F95" s="3"/>
      <c r="G95" s="3"/>
      <c r="H95" s="3"/>
      <c r="I95" s="3"/>
      <c r="J95" s="3"/>
      <c r="K95" s="3"/>
      <c r="L95" s="3"/>
      <c r="M95" s="3"/>
      <c r="N95" s="314"/>
      <c r="O95" s="315"/>
      <c r="P95" s="316"/>
      <c r="Q95" s="317"/>
      <c r="R95" s="317"/>
      <c r="S95" s="318"/>
      <c r="T95" s="176" t="s">
        <v>371</v>
      </c>
      <c r="U95" s="176"/>
      <c r="V95" s="319"/>
      <c r="W95" s="319"/>
      <c r="X95" s="319"/>
      <c r="Y95" s="319"/>
      <c r="AA95" s="321" t="s">
        <v>372</v>
      </c>
      <c r="AB95" s="3" t="s">
        <v>373</v>
      </c>
      <c r="AC95" s="3" t="s">
        <v>374</v>
      </c>
    </row>
    <row r="96" spans="2:29" ht="20.100000000000001" customHeight="1" x14ac:dyDescent="0.15">
      <c r="B96" s="172" t="s">
        <v>8</v>
      </c>
      <c r="C96" s="172"/>
      <c r="D96" s="322" t="s">
        <v>314</v>
      </c>
      <c r="E96" s="322"/>
      <c r="F96" s="322"/>
      <c r="G96" s="322"/>
      <c r="H96" s="176" t="s">
        <v>9</v>
      </c>
      <c r="I96" s="176"/>
      <c r="J96" s="322" t="s">
        <v>316</v>
      </c>
      <c r="K96" s="322"/>
      <c r="L96" s="322"/>
      <c r="M96" s="322"/>
      <c r="N96" s="176" t="s">
        <v>2</v>
      </c>
      <c r="O96" s="176"/>
      <c r="P96" s="322" t="s">
        <v>317</v>
      </c>
      <c r="Q96" s="322"/>
      <c r="R96" s="322"/>
      <c r="S96" s="322"/>
      <c r="T96" s="176" t="s">
        <v>375</v>
      </c>
      <c r="U96" s="176"/>
      <c r="V96" s="323" t="s">
        <v>373</v>
      </c>
      <c r="W96" s="323"/>
      <c r="X96" s="323"/>
      <c r="Y96" s="323"/>
      <c r="AA96" s="321" t="s">
        <v>376</v>
      </c>
      <c r="AB96" s="3" t="s">
        <v>377</v>
      </c>
      <c r="AC96" s="3" t="s">
        <v>378</v>
      </c>
    </row>
    <row r="97" spans="2:29" ht="20.100000000000001" customHeight="1" x14ac:dyDescent="0.15">
      <c r="B97" s="184" t="s">
        <v>3</v>
      </c>
      <c r="C97" s="184"/>
      <c r="D97" s="324" t="s">
        <v>315</v>
      </c>
      <c r="E97" s="324"/>
      <c r="F97" s="324"/>
      <c r="G97" s="324"/>
      <c r="H97" s="176"/>
      <c r="I97" s="176"/>
      <c r="J97" s="322"/>
      <c r="K97" s="322"/>
      <c r="L97" s="322"/>
      <c r="M97" s="322"/>
      <c r="N97" s="176"/>
      <c r="O97" s="176"/>
      <c r="P97" s="322"/>
      <c r="Q97" s="322"/>
      <c r="R97" s="322"/>
      <c r="S97" s="322"/>
      <c r="T97" s="176" t="s">
        <v>379</v>
      </c>
      <c r="U97" s="176"/>
      <c r="V97" s="323" t="s">
        <v>373</v>
      </c>
      <c r="W97" s="323"/>
      <c r="X97" s="323"/>
      <c r="Y97" s="323"/>
      <c r="AA97" s="321" t="s">
        <v>380</v>
      </c>
      <c r="AC97" s="3" t="s">
        <v>381</v>
      </c>
    </row>
    <row r="98" spans="2:29" ht="20.100000000000001" customHeight="1" x14ac:dyDescent="0.15">
      <c r="B98" s="278" t="s">
        <v>4</v>
      </c>
      <c r="C98" s="278"/>
      <c r="D98" s="325" t="s">
        <v>5</v>
      </c>
      <c r="E98" s="322" t="s">
        <v>382</v>
      </c>
      <c r="F98" s="322"/>
      <c r="G98" s="322"/>
      <c r="H98" s="176" t="s">
        <v>383</v>
      </c>
      <c r="I98" s="176"/>
      <c r="J98" s="176"/>
      <c r="K98" s="326" t="s">
        <v>318</v>
      </c>
      <c r="L98" s="327"/>
      <c r="M98" s="327"/>
      <c r="N98" s="327"/>
      <c r="O98" s="162" t="s">
        <v>384</v>
      </c>
      <c r="P98" s="163"/>
      <c r="Q98" s="328">
        <v>44860</v>
      </c>
      <c r="R98" s="329"/>
      <c r="S98" s="330"/>
      <c r="T98" s="176" t="s">
        <v>95</v>
      </c>
      <c r="U98" s="176"/>
      <c r="V98" s="82" t="s">
        <v>94</v>
      </c>
      <c r="W98" s="331">
        <v>1175</v>
      </c>
      <c r="X98" s="331"/>
      <c r="Y98" s="27" t="s">
        <v>93</v>
      </c>
      <c r="AA98" s="321" t="s">
        <v>385</v>
      </c>
      <c r="AC98" s="3" t="s">
        <v>386</v>
      </c>
    </row>
    <row r="99" spans="2:29" ht="20.100000000000001" customHeight="1" x14ac:dyDescent="0.15">
      <c r="B99" s="278"/>
      <c r="C99" s="278"/>
      <c r="D99" s="325" t="s">
        <v>6</v>
      </c>
      <c r="E99" s="332" t="s">
        <v>387</v>
      </c>
      <c r="F99" s="332"/>
      <c r="G99" s="332"/>
      <c r="H99" s="176" t="s">
        <v>388</v>
      </c>
      <c r="I99" s="176"/>
      <c r="J99" s="176"/>
      <c r="K99" s="326" t="s">
        <v>389</v>
      </c>
      <c r="L99" s="327"/>
      <c r="M99" s="327"/>
      <c r="N99" s="327"/>
      <c r="O99" s="333"/>
      <c r="P99" s="334"/>
      <c r="Q99" s="335"/>
      <c r="R99" s="336"/>
      <c r="S99" s="337"/>
      <c r="T99" s="172" t="s">
        <v>7</v>
      </c>
      <c r="U99" s="172"/>
      <c r="V99" s="338" t="s">
        <v>390</v>
      </c>
      <c r="W99" s="339"/>
      <c r="X99" s="339"/>
      <c r="Y99" s="340"/>
      <c r="AC99" s="3" t="s">
        <v>391</v>
      </c>
    </row>
    <row r="100" spans="2:29" ht="7.05" customHeight="1" x14ac:dyDescent="0.15">
      <c r="B100" s="341" t="s">
        <v>392</v>
      </c>
      <c r="C100" s="342" t="s">
        <v>393</v>
      </c>
      <c r="D100" s="343" t="s">
        <v>394</v>
      </c>
      <c r="E100" s="344"/>
      <c r="F100" s="299" t="s">
        <v>395</v>
      </c>
      <c r="G100" s="300"/>
      <c r="H100" s="299" t="s">
        <v>396</v>
      </c>
      <c r="I100" s="301"/>
      <c r="J100" s="151" t="s">
        <v>397</v>
      </c>
      <c r="K100" s="153"/>
      <c r="L100" s="172" t="s">
        <v>398</v>
      </c>
      <c r="M100" s="345">
        <v>155</v>
      </c>
      <c r="N100" s="172" t="s">
        <v>399</v>
      </c>
      <c r="O100" s="345">
        <v>6</v>
      </c>
      <c r="P100" s="346" t="s">
        <v>400</v>
      </c>
      <c r="Q100" s="347">
        <v>0</v>
      </c>
      <c r="R100" s="299" t="s">
        <v>401</v>
      </c>
      <c r="S100" s="301"/>
      <c r="T100" s="348" t="s">
        <v>157</v>
      </c>
      <c r="U100" s="349"/>
      <c r="V100" s="350" t="s">
        <v>402</v>
      </c>
      <c r="W100" s="351" t="s">
        <v>403</v>
      </c>
      <c r="X100" s="352"/>
      <c r="Y100" s="353">
        <v>0</v>
      </c>
      <c r="AC100" s="3" t="s">
        <v>404</v>
      </c>
    </row>
    <row r="101" spans="2:29" ht="7.05" customHeight="1" x14ac:dyDescent="0.15">
      <c r="B101" s="341"/>
      <c r="C101" s="354"/>
      <c r="D101" s="355"/>
      <c r="E101" s="356"/>
      <c r="F101" s="357"/>
      <c r="G101" s="358"/>
      <c r="H101" s="357"/>
      <c r="I101" s="359"/>
      <c r="J101" s="138"/>
      <c r="K101" s="360"/>
      <c r="L101" s="361"/>
      <c r="M101" s="362"/>
      <c r="N101" s="361"/>
      <c r="O101" s="362"/>
      <c r="P101" s="363"/>
      <c r="Q101" s="364"/>
      <c r="R101" s="357"/>
      <c r="S101" s="359"/>
      <c r="T101" s="365"/>
      <c r="U101" s="366"/>
      <c r="V101" s="367"/>
      <c r="W101" s="352"/>
      <c r="X101" s="352"/>
      <c r="Y101" s="353"/>
      <c r="AC101" s="3" t="s">
        <v>405</v>
      </c>
    </row>
    <row r="102" spans="2:29" ht="7.05" customHeight="1" x14ac:dyDescent="0.15">
      <c r="B102" s="341"/>
      <c r="C102" s="368"/>
      <c r="D102" s="369"/>
      <c r="E102" s="370"/>
      <c r="F102" s="357"/>
      <c r="G102" s="358"/>
      <c r="H102" s="357"/>
      <c r="I102" s="359"/>
      <c r="J102" s="138"/>
      <c r="K102" s="360"/>
      <c r="L102" s="361"/>
      <c r="M102" s="362"/>
      <c r="N102" s="361"/>
      <c r="O102" s="362"/>
      <c r="P102" s="363"/>
      <c r="Q102" s="364"/>
      <c r="R102" s="357"/>
      <c r="S102" s="359"/>
      <c r="T102" s="365"/>
      <c r="U102" s="366"/>
      <c r="V102" s="367"/>
      <c r="W102" s="352"/>
      <c r="X102" s="352"/>
      <c r="Y102" s="353"/>
    </row>
    <row r="103" spans="2:29" ht="7.05" customHeight="1" x14ac:dyDescent="0.15">
      <c r="B103" s="341"/>
      <c r="C103" s="342" t="s">
        <v>406</v>
      </c>
      <c r="D103" s="343" t="s">
        <v>407</v>
      </c>
      <c r="E103" s="344"/>
      <c r="F103" s="357"/>
      <c r="G103" s="358"/>
      <c r="H103" s="357"/>
      <c r="I103" s="359"/>
      <c r="J103" s="138"/>
      <c r="K103" s="360"/>
      <c r="L103" s="361"/>
      <c r="M103" s="371"/>
      <c r="N103" s="361"/>
      <c r="O103" s="371"/>
      <c r="P103" s="363"/>
      <c r="Q103" s="372"/>
      <c r="R103" s="357"/>
      <c r="S103" s="359"/>
      <c r="T103" s="365"/>
      <c r="U103" s="366"/>
      <c r="V103" s="367"/>
      <c r="W103" s="352"/>
      <c r="X103" s="352"/>
      <c r="Y103" s="353"/>
    </row>
    <row r="104" spans="2:29" ht="7.05" customHeight="1" x14ac:dyDescent="0.15">
      <c r="B104" s="341"/>
      <c r="C104" s="354"/>
      <c r="D104" s="355"/>
      <c r="E104" s="356"/>
      <c r="F104" s="357"/>
      <c r="G104" s="358"/>
      <c r="H104" s="357"/>
      <c r="I104" s="359"/>
      <c r="J104" s="151" t="s">
        <v>408</v>
      </c>
      <c r="K104" s="153"/>
      <c r="L104" s="172" t="s">
        <v>398</v>
      </c>
      <c r="M104" s="345">
        <v>26</v>
      </c>
      <c r="N104" s="172" t="s">
        <v>399</v>
      </c>
      <c r="O104" s="347">
        <v>0</v>
      </c>
      <c r="P104" s="346" t="s">
        <v>400</v>
      </c>
      <c r="Q104" s="347">
        <v>0</v>
      </c>
      <c r="R104" s="357"/>
      <c r="S104" s="359"/>
      <c r="T104" s="365"/>
      <c r="U104" s="366"/>
      <c r="V104" s="367"/>
      <c r="W104" s="352"/>
      <c r="X104" s="352"/>
      <c r="Y104" s="353"/>
    </row>
    <row r="105" spans="2:29" ht="7.05" customHeight="1" x14ac:dyDescent="0.15">
      <c r="B105" s="341"/>
      <c r="C105" s="368"/>
      <c r="D105" s="369"/>
      <c r="E105" s="370"/>
      <c r="F105" s="357"/>
      <c r="G105" s="358"/>
      <c r="H105" s="357"/>
      <c r="I105" s="359"/>
      <c r="J105" s="138"/>
      <c r="K105" s="360"/>
      <c r="L105" s="361"/>
      <c r="M105" s="362"/>
      <c r="N105" s="361"/>
      <c r="O105" s="364"/>
      <c r="P105" s="363"/>
      <c r="Q105" s="364"/>
      <c r="R105" s="357"/>
      <c r="S105" s="359"/>
      <c r="T105" s="365"/>
      <c r="U105" s="366"/>
      <c r="V105" s="367"/>
      <c r="W105" s="352"/>
      <c r="X105" s="352"/>
      <c r="Y105" s="353"/>
    </row>
    <row r="106" spans="2:29" ht="7.05" customHeight="1" x14ac:dyDescent="0.15">
      <c r="B106" s="341" t="s">
        <v>409</v>
      </c>
      <c r="C106" s="342" t="s">
        <v>393</v>
      </c>
      <c r="D106" s="343" t="s">
        <v>410</v>
      </c>
      <c r="E106" s="344"/>
      <c r="F106" s="357"/>
      <c r="G106" s="358"/>
      <c r="H106" s="357"/>
      <c r="I106" s="359"/>
      <c r="J106" s="138"/>
      <c r="K106" s="360"/>
      <c r="L106" s="361"/>
      <c r="M106" s="362"/>
      <c r="N106" s="361"/>
      <c r="O106" s="364"/>
      <c r="P106" s="363"/>
      <c r="Q106" s="364"/>
      <c r="R106" s="357"/>
      <c r="S106" s="359"/>
      <c r="T106" s="365"/>
      <c r="U106" s="366"/>
      <c r="V106" s="367"/>
      <c r="W106" s="373" t="s">
        <v>411</v>
      </c>
      <c r="X106" s="374"/>
      <c r="Y106" s="353">
        <v>0</v>
      </c>
    </row>
    <row r="107" spans="2:29" ht="7.05" customHeight="1" x14ac:dyDescent="0.15">
      <c r="B107" s="342"/>
      <c r="C107" s="354"/>
      <c r="D107" s="355"/>
      <c r="E107" s="356"/>
      <c r="F107" s="357"/>
      <c r="G107" s="358"/>
      <c r="H107" s="357"/>
      <c r="I107" s="359"/>
      <c r="J107" s="139"/>
      <c r="K107" s="155"/>
      <c r="L107" s="361"/>
      <c r="M107" s="371"/>
      <c r="N107" s="361"/>
      <c r="O107" s="372"/>
      <c r="P107" s="363"/>
      <c r="Q107" s="372"/>
      <c r="R107" s="357"/>
      <c r="S107" s="359"/>
      <c r="T107" s="365"/>
      <c r="U107" s="366"/>
      <c r="V107" s="367"/>
      <c r="W107" s="374"/>
      <c r="X107" s="374"/>
      <c r="Y107" s="353"/>
    </row>
    <row r="108" spans="2:29" ht="7.05" customHeight="1" x14ac:dyDescent="0.15">
      <c r="B108" s="342"/>
      <c r="C108" s="368"/>
      <c r="D108" s="369"/>
      <c r="E108" s="370"/>
      <c r="F108" s="357"/>
      <c r="G108" s="358"/>
      <c r="H108" s="357"/>
      <c r="I108" s="359"/>
      <c r="J108" s="138" t="s">
        <v>412</v>
      </c>
      <c r="K108" s="360"/>
      <c r="L108" s="172" t="s">
        <v>398</v>
      </c>
      <c r="M108" s="375">
        <v>22</v>
      </c>
      <c r="N108" s="172" t="s">
        <v>399</v>
      </c>
      <c r="O108" s="375">
        <v>0</v>
      </c>
      <c r="P108" s="346" t="s">
        <v>400</v>
      </c>
      <c r="Q108" s="376">
        <v>0</v>
      </c>
      <c r="R108" s="357"/>
      <c r="S108" s="359"/>
      <c r="T108" s="365"/>
      <c r="U108" s="366"/>
      <c r="V108" s="367"/>
      <c r="W108" s="374"/>
      <c r="X108" s="374"/>
      <c r="Y108" s="353"/>
      <c r="AC108" s="320">
        <v>0</v>
      </c>
    </row>
    <row r="109" spans="2:29" ht="7.05" customHeight="1" x14ac:dyDescent="0.15">
      <c r="B109" s="342"/>
      <c r="C109" s="342" t="s">
        <v>406</v>
      </c>
      <c r="D109" s="343" t="s">
        <v>413</v>
      </c>
      <c r="E109" s="344"/>
      <c r="F109" s="357"/>
      <c r="G109" s="358"/>
      <c r="H109" s="357"/>
      <c r="I109" s="359"/>
      <c r="J109" s="138"/>
      <c r="K109" s="360"/>
      <c r="L109" s="361"/>
      <c r="M109" s="377"/>
      <c r="N109" s="361"/>
      <c r="O109" s="377"/>
      <c r="P109" s="363"/>
      <c r="Q109" s="378"/>
      <c r="R109" s="357"/>
      <c r="S109" s="359"/>
      <c r="T109" s="365"/>
      <c r="U109" s="366"/>
      <c r="V109" s="367"/>
      <c r="W109" s="374"/>
      <c r="X109" s="374"/>
      <c r="Y109" s="353"/>
    </row>
    <row r="110" spans="2:29" ht="7.05" customHeight="1" x14ac:dyDescent="0.15">
      <c r="B110" s="342"/>
      <c r="C110" s="354"/>
      <c r="D110" s="355"/>
      <c r="E110" s="356"/>
      <c r="F110" s="357"/>
      <c r="G110" s="358"/>
      <c r="H110" s="357"/>
      <c r="I110" s="359"/>
      <c r="J110" s="138"/>
      <c r="K110" s="360"/>
      <c r="L110" s="361"/>
      <c r="M110" s="377"/>
      <c r="N110" s="361"/>
      <c r="O110" s="377"/>
      <c r="P110" s="363"/>
      <c r="Q110" s="378"/>
      <c r="R110" s="357"/>
      <c r="S110" s="359"/>
      <c r="T110" s="365"/>
      <c r="U110" s="366"/>
      <c r="V110" s="367"/>
      <c r="W110" s="374"/>
      <c r="X110" s="374"/>
      <c r="Y110" s="353"/>
    </row>
    <row r="111" spans="2:29" ht="7.05" customHeight="1" x14ac:dyDescent="0.15">
      <c r="B111" s="341"/>
      <c r="C111" s="368"/>
      <c r="D111" s="369"/>
      <c r="E111" s="370"/>
      <c r="F111" s="302"/>
      <c r="G111" s="303"/>
      <c r="H111" s="302"/>
      <c r="I111" s="304"/>
      <c r="J111" s="139"/>
      <c r="K111" s="155"/>
      <c r="L111" s="184"/>
      <c r="M111" s="379"/>
      <c r="N111" s="184"/>
      <c r="O111" s="379"/>
      <c r="P111" s="380"/>
      <c r="Q111" s="381"/>
      <c r="R111" s="302"/>
      <c r="S111" s="304"/>
      <c r="T111" s="382"/>
      <c r="U111" s="383"/>
      <c r="V111" s="384"/>
      <c r="W111" s="374"/>
      <c r="X111" s="374"/>
      <c r="Y111" s="353"/>
    </row>
    <row r="112" spans="2:29" ht="40.049999999999997" customHeight="1" x14ac:dyDescent="0.15">
      <c r="B112" s="385" t="s">
        <v>414</v>
      </c>
      <c r="C112" s="386"/>
      <c r="D112" s="387"/>
      <c r="E112" s="387"/>
      <c r="F112" s="387"/>
      <c r="G112" s="387"/>
      <c r="H112" s="387"/>
      <c r="I112" s="387"/>
      <c r="J112" s="387"/>
      <c r="K112" s="387"/>
      <c r="L112" s="387"/>
      <c r="M112" s="387"/>
      <c r="N112" s="387"/>
      <c r="O112" s="387"/>
      <c r="P112" s="387"/>
      <c r="Q112" s="387"/>
      <c r="R112" s="387"/>
      <c r="S112" s="387"/>
      <c r="T112" s="387"/>
      <c r="U112" s="387"/>
      <c r="V112" s="387"/>
      <c r="W112" s="387"/>
      <c r="X112" s="387"/>
      <c r="Y112" s="388"/>
    </row>
    <row r="113" spans="2:29" ht="40.049999999999997" customHeight="1" x14ac:dyDescent="0.15">
      <c r="B113" s="385"/>
      <c r="C113" s="389"/>
      <c r="D113" s="390"/>
      <c r="E113" s="390"/>
      <c r="F113" s="390"/>
      <c r="G113" s="390"/>
      <c r="H113" s="390"/>
      <c r="I113" s="390"/>
      <c r="J113" s="390"/>
      <c r="K113" s="390"/>
      <c r="L113" s="390"/>
      <c r="M113" s="390"/>
      <c r="N113" s="390"/>
      <c r="O113" s="390"/>
      <c r="P113" s="390"/>
      <c r="Q113" s="390"/>
      <c r="R113" s="390"/>
      <c r="S113" s="390"/>
      <c r="T113" s="390"/>
      <c r="U113" s="390"/>
      <c r="V113" s="390"/>
      <c r="W113" s="390"/>
      <c r="X113" s="390"/>
      <c r="Y113" s="391"/>
    </row>
    <row r="114" spans="2:29" ht="40.049999999999997" customHeight="1" x14ac:dyDescent="0.15">
      <c r="B114" s="385"/>
      <c r="C114" s="389"/>
      <c r="D114" s="390"/>
      <c r="E114" s="390"/>
      <c r="F114" s="390"/>
      <c r="G114" s="390"/>
      <c r="H114" s="390"/>
      <c r="I114" s="390"/>
      <c r="J114" s="390"/>
      <c r="K114" s="390"/>
      <c r="L114" s="390"/>
      <c r="M114" s="390"/>
      <c r="N114" s="390"/>
      <c r="O114" s="390"/>
      <c r="P114" s="390"/>
      <c r="Q114" s="390"/>
      <c r="R114" s="390"/>
      <c r="S114" s="390"/>
      <c r="T114" s="390"/>
      <c r="U114" s="390"/>
      <c r="V114" s="390"/>
      <c r="W114" s="390"/>
      <c r="X114" s="390"/>
      <c r="Y114" s="391"/>
    </row>
    <row r="115" spans="2:29" ht="40.049999999999997" customHeight="1" x14ac:dyDescent="0.15">
      <c r="B115" s="385"/>
      <c r="C115" s="389"/>
      <c r="D115" s="390"/>
      <c r="E115" s="390"/>
      <c r="F115" s="390"/>
      <c r="G115" s="390"/>
      <c r="H115" s="390"/>
      <c r="I115" s="390"/>
      <c r="J115" s="390"/>
      <c r="K115" s="390"/>
      <c r="L115" s="390"/>
      <c r="M115" s="390"/>
      <c r="N115" s="390"/>
      <c r="O115" s="390"/>
      <c r="P115" s="390"/>
      <c r="Q115" s="390"/>
      <c r="R115" s="390"/>
      <c r="S115" s="390"/>
      <c r="T115" s="390"/>
      <c r="U115" s="390"/>
      <c r="V115" s="390"/>
      <c r="W115" s="390"/>
      <c r="X115" s="390"/>
      <c r="Y115" s="391"/>
    </row>
    <row r="116" spans="2:29" ht="40.049999999999997" customHeight="1" x14ac:dyDescent="0.15">
      <c r="B116" s="385"/>
      <c r="C116" s="389"/>
      <c r="D116" s="390"/>
      <c r="E116" s="390"/>
      <c r="F116" s="390"/>
      <c r="G116" s="390"/>
      <c r="H116" s="390"/>
      <c r="I116" s="390"/>
      <c r="J116" s="390"/>
      <c r="K116" s="390"/>
      <c r="L116" s="390"/>
      <c r="M116" s="390"/>
      <c r="N116" s="390"/>
      <c r="O116" s="390"/>
      <c r="P116" s="390"/>
      <c r="Q116" s="390"/>
      <c r="R116" s="390"/>
      <c r="S116" s="390"/>
      <c r="T116" s="390"/>
      <c r="U116" s="390"/>
      <c r="V116" s="390"/>
      <c r="W116" s="390"/>
      <c r="X116" s="390"/>
      <c r="Y116" s="391"/>
    </row>
    <row r="117" spans="2:29" ht="40.049999999999997" customHeight="1" x14ac:dyDescent="0.15">
      <c r="B117" s="385"/>
      <c r="C117" s="389"/>
      <c r="D117" s="390"/>
      <c r="E117" s="390"/>
      <c r="F117" s="390"/>
      <c r="G117" s="390"/>
      <c r="H117" s="390"/>
      <c r="I117" s="390"/>
      <c r="J117" s="390"/>
      <c r="K117" s="390"/>
      <c r="L117" s="390"/>
      <c r="M117" s="390"/>
      <c r="N117" s="390"/>
      <c r="O117" s="390"/>
      <c r="P117" s="390"/>
      <c r="Q117" s="390"/>
      <c r="R117" s="390"/>
      <c r="S117" s="390"/>
      <c r="T117" s="390"/>
      <c r="U117" s="390"/>
      <c r="V117" s="390"/>
      <c r="W117" s="390"/>
      <c r="X117" s="390"/>
      <c r="Y117" s="391"/>
    </row>
    <row r="118" spans="2:29" ht="40.049999999999997" customHeight="1" x14ac:dyDescent="0.15">
      <c r="B118" s="385"/>
      <c r="C118" s="389"/>
      <c r="D118" s="390"/>
      <c r="E118" s="390"/>
      <c r="F118" s="390"/>
      <c r="G118" s="390"/>
      <c r="H118" s="390"/>
      <c r="I118" s="390"/>
      <c r="J118" s="390"/>
      <c r="K118" s="390"/>
      <c r="L118" s="390"/>
      <c r="M118" s="390"/>
      <c r="N118" s="390"/>
      <c r="O118" s="390"/>
      <c r="P118" s="390"/>
      <c r="Q118" s="390"/>
      <c r="R118" s="390"/>
      <c r="S118" s="390"/>
      <c r="T118" s="390"/>
      <c r="U118" s="390"/>
      <c r="V118" s="390"/>
      <c r="W118" s="390"/>
      <c r="X118" s="390"/>
      <c r="Y118" s="391"/>
    </row>
    <row r="119" spans="2:29" ht="40.049999999999997" customHeight="1" x14ac:dyDescent="0.15">
      <c r="B119" s="385"/>
      <c r="C119" s="392"/>
      <c r="D119" s="1"/>
      <c r="E119" s="1"/>
      <c r="F119" s="2"/>
      <c r="G119" s="393"/>
      <c r="H119" s="393"/>
      <c r="I119" s="393"/>
      <c r="J119" s="393"/>
      <c r="K119" s="393"/>
      <c r="L119" s="1"/>
      <c r="M119" s="392"/>
      <c r="N119" s="392"/>
      <c r="O119" s="1"/>
      <c r="P119" s="394" t="s">
        <v>415</v>
      </c>
      <c r="Q119" s="394"/>
      <c r="R119" s="394"/>
      <c r="S119" s="394"/>
      <c r="T119" s="394"/>
      <c r="U119" s="394"/>
      <c r="V119" s="394"/>
      <c r="W119" s="394"/>
      <c r="X119" s="394"/>
      <c r="Y119" s="395"/>
    </row>
    <row r="120" spans="2:29" ht="45" customHeight="1" x14ac:dyDescent="0.15">
      <c r="B120" s="290"/>
      <c r="C120" s="396"/>
      <c r="D120" s="397"/>
      <c r="E120" s="398"/>
      <c r="F120" s="399"/>
      <c r="G120" s="397"/>
      <c r="H120" s="397"/>
      <c r="I120" s="397"/>
      <c r="J120" s="397"/>
      <c r="K120" s="397"/>
      <c r="L120" s="397"/>
      <c r="M120" s="397"/>
      <c r="N120" s="397"/>
      <c r="O120" s="400"/>
      <c r="P120" s="401"/>
      <c r="Q120" s="401"/>
      <c r="R120" s="401"/>
      <c r="S120" s="401"/>
      <c r="T120" s="401"/>
      <c r="U120" s="401"/>
      <c r="V120" s="401"/>
      <c r="W120" s="401"/>
      <c r="X120" s="401"/>
      <c r="Y120" s="402"/>
    </row>
    <row r="121" spans="2:29" ht="15" customHeight="1" x14ac:dyDescent="0.15">
      <c r="C121" s="3" t="s">
        <v>416</v>
      </c>
    </row>
    <row r="122" spans="2:29" ht="15" customHeight="1" x14ac:dyDescent="0.15">
      <c r="C122" s="3" t="s">
        <v>417</v>
      </c>
    </row>
    <row r="123" spans="2:29" ht="15" customHeight="1" x14ac:dyDescent="0.15">
      <c r="C123" s="3" t="s">
        <v>418</v>
      </c>
    </row>
    <row r="124" spans="2:29" x14ac:dyDescent="0.15">
      <c r="C124" s="3" t="s">
        <v>419</v>
      </c>
    </row>
    <row r="126" spans="2:29" ht="25.05" customHeight="1" x14ac:dyDescent="0.15">
      <c r="B126" s="6" t="s">
        <v>370</v>
      </c>
      <c r="C126" s="3"/>
      <c r="D126" s="3"/>
      <c r="E126" s="3"/>
      <c r="F126" s="3"/>
      <c r="G126" s="3"/>
      <c r="H126" s="3"/>
      <c r="I126" s="3"/>
      <c r="J126" s="3"/>
      <c r="K126" s="3"/>
      <c r="L126" s="3"/>
      <c r="M126" s="3"/>
      <c r="N126" s="314"/>
      <c r="O126" s="315"/>
      <c r="P126" s="316"/>
      <c r="Q126" s="317"/>
      <c r="R126" s="317"/>
      <c r="S126" s="318"/>
      <c r="T126" s="176" t="s">
        <v>371</v>
      </c>
      <c r="U126" s="176"/>
      <c r="V126" s="319"/>
      <c r="W126" s="319"/>
      <c r="X126" s="319"/>
      <c r="Y126" s="319"/>
      <c r="AA126" s="321" t="s">
        <v>372</v>
      </c>
      <c r="AB126" s="3" t="s">
        <v>373</v>
      </c>
      <c r="AC126" s="3" t="s">
        <v>374</v>
      </c>
    </row>
    <row r="127" spans="2:29" ht="20.100000000000001" customHeight="1" x14ac:dyDescent="0.15">
      <c r="B127" s="172" t="s">
        <v>8</v>
      </c>
      <c r="C127" s="172"/>
      <c r="D127" s="322" t="s">
        <v>314</v>
      </c>
      <c r="E127" s="322"/>
      <c r="F127" s="322"/>
      <c r="G127" s="322"/>
      <c r="H127" s="176" t="s">
        <v>9</v>
      </c>
      <c r="I127" s="176"/>
      <c r="J127" s="322" t="s">
        <v>316</v>
      </c>
      <c r="K127" s="322"/>
      <c r="L127" s="322"/>
      <c r="M127" s="322"/>
      <c r="N127" s="176" t="s">
        <v>2</v>
      </c>
      <c r="O127" s="176"/>
      <c r="P127" s="322" t="s">
        <v>317</v>
      </c>
      <c r="Q127" s="322"/>
      <c r="R127" s="322"/>
      <c r="S127" s="322"/>
      <c r="T127" s="176" t="s">
        <v>375</v>
      </c>
      <c r="U127" s="176"/>
      <c r="V127" s="323" t="s">
        <v>373</v>
      </c>
      <c r="W127" s="323"/>
      <c r="X127" s="323"/>
      <c r="Y127" s="323"/>
      <c r="AA127" s="321" t="s">
        <v>376</v>
      </c>
      <c r="AB127" s="3" t="s">
        <v>377</v>
      </c>
      <c r="AC127" s="3" t="s">
        <v>378</v>
      </c>
    </row>
    <row r="128" spans="2:29" ht="20.100000000000001" customHeight="1" x14ac:dyDescent="0.15">
      <c r="B128" s="184" t="s">
        <v>3</v>
      </c>
      <c r="C128" s="184"/>
      <c r="D128" s="324" t="s">
        <v>315</v>
      </c>
      <c r="E128" s="324"/>
      <c r="F128" s="324"/>
      <c r="G128" s="324"/>
      <c r="H128" s="176"/>
      <c r="I128" s="176"/>
      <c r="J128" s="322"/>
      <c r="K128" s="322"/>
      <c r="L128" s="322"/>
      <c r="M128" s="322"/>
      <c r="N128" s="176"/>
      <c r="O128" s="176"/>
      <c r="P128" s="322"/>
      <c r="Q128" s="322"/>
      <c r="R128" s="322"/>
      <c r="S128" s="322"/>
      <c r="T128" s="176" t="s">
        <v>379</v>
      </c>
      <c r="U128" s="176"/>
      <c r="V128" s="323" t="s">
        <v>373</v>
      </c>
      <c r="W128" s="323"/>
      <c r="X128" s="323"/>
      <c r="Y128" s="323"/>
      <c r="AA128" s="321" t="s">
        <v>380</v>
      </c>
      <c r="AC128" s="3" t="s">
        <v>381</v>
      </c>
    </row>
    <row r="129" spans="2:29" ht="20.100000000000001" customHeight="1" x14ac:dyDescent="0.15">
      <c r="B129" s="278" t="s">
        <v>4</v>
      </c>
      <c r="C129" s="278"/>
      <c r="D129" s="325" t="s">
        <v>5</v>
      </c>
      <c r="E129" s="322" t="s">
        <v>382</v>
      </c>
      <c r="F129" s="322"/>
      <c r="G129" s="322"/>
      <c r="H129" s="176" t="s">
        <v>383</v>
      </c>
      <c r="I129" s="176"/>
      <c r="J129" s="176"/>
      <c r="K129" s="326" t="s">
        <v>318</v>
      </c>
      <c r="L129" s="327"/>
      <c r="M129" s="327"/>
      <c r="N129" s="327"/>
      <c r="O129" s="162" t="s">
        <v>384</v>
      </c>
      <c r="P129" s="163"/>
      <c r="Q129" s="328">
        <v>44860</v>
      </c>
      <c r="R129" s="329"/>
      <c r="S129" s="330"/>
      <c r="T129" s="176" t="s">
        <v>95</v>
      </c>
      <c r="U129" s="176"/>
      <c r="V129" s="82" t="s">
        <v>94</v>
      </c>
      <c r="W129" s="331">
        <v>1175</v>
      </c>
      <c r="X129" s="331"/>
      <c r="Y129" s="27" t="s">
        <v>93</v>
      </c>
      <c r="AA129" s="321" t="s">
        <v>385</v>
      </c>
      <c r="AC129" s="3" t="s">
        <v>386</v>
      </c>
    </row>
    <row r="130" spans="2:29" ht="20.100000000000001" customHeight="1" x14ac:dyDescent="0.15">
      <c r="B130" s="278"/>
      <c r="C130" s="278"/>
      <c r="D130" s="325" t="s">
        <v>6</v>
      </c>
      <c r="E130" s="332" t="s">
        <v>387</v>
      </c>
      <c r="F130" s="332"/>
      <c r="G130" s="332"/>
      <c r="H130" s="176" t="s">
        <v>388</v>
      </c>
      <c r="I130" s="176"/>
      <c r="J130" s="176"/>
      <c r="K130" s="326" t="s">
        <v>389</v>
      </c>
      <c r="L130" s="327"/>
      <c r="M130" s="327"/>
      <c r="N130" s="327"/>
      <c r="O130" s="333"/>
      <c r="P130" s="334"/>
      <c r="Q130" s="335"/>
      <c r="R130" s="336"/>
      <c r="S130" s="337"/>
      <c r="T130" s="172" t="s">
        <v>7</v>
      </c>
      <c r="U130" s="172"/>
      <c r="V130" s="338" t="s">
        <v>390</v>
      </c>
      <c r="W130" s="339"/>
      <c r="X130" s="339"/>
      <c r="Y130" s="340"/>
      <c r="AC130" s="3" t="s">
        <v>391</v>
      </c>
    </row>
    <row r="131" spans="2:29" ht="7.05" customHeight="1" x14ac:dyDescent="0.15">
      <c r="B131" s="341" t="s">
        <v>392</v>
      </c>
      <c r="C131" s="342" t="s">
        <v>393</v>
      </c>
      <c r="D131" s="343" t="s">
        <v>394</v>
      </c>
      <c r="E131" s="344"/>
      <c r="F131" s="299" t="s">
        <v>395</v>
      </c>
      <c r="G131" s="300"/>
      <c r="H131" s="299" t="s">
        <v>396</v>
      </c>
      <c r="I131" s="301"/>
      <c r="J131" s="151" t="s">
        <v>397</v>
      </c>
      <c r="K131" s="153"/>
      <c r="L131" s="172" t="s">
        <v>398</v>
      </c>
      <c r="M131" s="345">
        <v>155</v>
      </c>
      <c r="N131" s="172" t="s">
        <v>399</v>
      </c>
      <c r="O131" s="345">
        <v>6</v>
      </c>
      <c r="P131" s="346" t="s">
        <v>400</v>
      </c>
      <c r="Q131" s="347">
        <v>0</v>
      </c>
      <c r="R131" s="299" t="s">
        <v>401</v>
      </c>
      <c r="S131" s="301"/>
      <c r="T131" s="348" t="s">
        <v>157</v>
      </c>
      <c r="U131" s="349"/>
      <c r="V131" s="350" t="s">
        <v>402</v>
      </c>
      <c r="W131" s="351" t="s">
        <v>403</v>
      </c>
      <c r="X131" s="352"/>
      <c r="Y131" s="353">
        <v>0</v>
      </c>
      <c r="AC131" s="3" t="s">
        <v>404</v>
      </c>
    </row>
    <row r="132" spans="2:29" ht="7.05" customHeight="1" x14ac:dyDescent="0.15">
      <c r="B132" s="341"/>
      <c r="C132" s="354"/>
      <c r="D132" s="355"/>
      <c r="E132" s="356"/>
      <c r="F132" s="357"/>
      <c r="G132" s="358"/>
      <c r="H132" s="357"/>
      <c r="I132" s="359"/>
      <c r="J132" s="138"/>
      <c r="K132" s="360"/>
      <c r="L132" s="361"/>
      <c r="M132" s="362"/>
      <c r="N132" s="361"/>
      <c r="O132" s="362"/>
      <c r="P132" s="363"/>
      <c r="Q132" s="364"/>
      <c r="R132" s="357"/>
      <c r="S132" s="359"/>
      <c r="T132" s="365"/>
      <c r="U132" s="366"/>
      <c r="V132" s="367"/>
      <c r="W132" s="352"/>
      <c r="X132" s="352"/>
      <c r="Y132" s="353"/>
      <c r="AC132" s="3" t="s">
        <v>405</v>
      </c>
    </row>
    <row r="133" spans="2:29" ht="7.05" customHeight="1" x14ac:dyDescent="0.15">
      <c r="B133" s="341"/>
      <c r="C133" s="368"/>
      <c r="D133" s="369"/>
      <c r="E133" s="370"/>
      <c r="F133" s="357"/>
      <c r="G133" s="358"/>
      <c r="H133" s="357"/>
      <c r="I133" s="359"/>
      <c r="J133" s="138"/>
      <c r="K133" s="360"/>
      <c r="L133" s="361"/>
      <c r="M133" s="362"/>
      <c r="N133" s="361"/>
      <c r="O133" s="362"/>
      <c r="P133" s="363"/>
      <c r="Q133" s="364"/>
      <c r="R133" s="357"/>
      <c r="S133" s="359"/>
      <c r="T133" s="365"/>
      <c r="U133" s="366"/>
      <c r="V133" s="367"/>
      <c r="W133" s="352"/>
      <c r="X133" s="352"/>
      <c r="Y133" s="353"/>
    </row>
    <row r="134" spans="2:29" ht="7.05" customHeight="1" x14ac:dyDescent="0.15">
      <c r="B134" s="341"/>
      <c r="C134" s="342" t="s">
        <v>406</v>
      </c>
      <c r="D134" s="343" t="s">
        <v>407</v>
      </c>
      <c r="E134" s="344"/>
      <c r="F134" s="357"/>
      <c r="G134" s="358"/>
      <c r="H134" s="357"/>
      <c r="I134" s="359"/>
      <c r="J134" s="138"/>
      <c r="K134" s="360"/>
      <c r="L134" s="361"/>
      <c r="M134" s="371"/>
      <c r="N134" s="361"/>
      <c r="O134" s="371"/>
      <c r="P134" s="363"/>
      <c r="Q134" s="372"/>
      <c r="R134" s="357"/>
      <c r="S134" s="359"/>
      <c r="T134" s="365"/>
      <c r="U134" s="366"/>
      <c r="V134" s="367"/>
      <c r="W134" s="352"/>
      <c r="X134" s="352"/>
      <c r="Y134" s="353"/>
    </row>
    <row r="135" spans="2:29" ht="7.05" customHeight="1" x14ac:dyDescent="0.15">
      <c r="B135" s="341"/>
      <c r="C135" s="354"/>
      <c r="D135" s="355"/>
      <c r="E135" s="356"/>
      <c r="F135" s="357"/>
      <c r="G135" s="358"/>
      <c r="H135" s="357"/>
      <c r="I135" s="359"/>
      <c r="J135" s="151" t="s">
        <v>408</v>
      </c>
      <c r="K135" s="153"/>
      <c r="L135" s="172" t="s">
        <v>398</v>
      </c>
      <c r="M135" s="345">
        <v>26</v>
      </c>
      <c r="N135" s="172" t="s">
        <v>399</v>
      </c>
      <c r="O135" s="347">
        <v>0</v>
      </c>
      <c r="P135" s="346" t="s">
        <v>400</v>
      </c>
      <c r="Q135" s="347">
        <v>0</v>
      </c>
      <c r="R135" s="357"/>
      <c r="S135" s="359"/>
      <c r="T135" s="365"/>
      <c r="U135" s="366"/>
      <c r="V135" s="367"/>
      <c r="W135" s="352"/>
      <c r="X135" s="352"/>
      <c r="Y135" s="353"/>
    </row>
    <row r="136" spans="2:29" ht="7.05" customHeight="1" x14ac:dyDescent="0.15">
      <c r="B136" s="341"/>
      <c r="C136" s="368"/>
      <c r="D136" s="369"/>
      <c r="E136" s="370"/>
      <c r="F136" s="357"/>
      <c r="G136" s="358"/>
      <c r="H136" s="357"/>
      <c r="I136" s="359"/>
      <c r="J136" s="138"/>
      <c r="K136" s="360"/>
      <c r="L136" s="361"/>
      <c r="M136" s="362"/>
      <c r="N136" s="361"/>
      <c r="O136" s="364"/>
      <c r="P136" s="363"/>
      <c r="Q136" s="364"/>
      <c r="R136" s="357"/>
      <c r="S136" s="359"/>
      <c r="T136" s="365"/>
      <c r="U136" s="366"/>
      <c r="V136" s="367"/>
      <c r="W136" s="352"/>
      <c r="X136" s="352"/>
      <c r="Y136" s="353"/>
    </row>
    <row r="137" spans="2:29" ht="7.05" customHeight="1" x14ac:dyDescent="0.15">
      <c r="B137" s="341" t="s">
        <v>409</v>
      </c>
      <c r="C137" s="342" t="s">
        <v>393</v>
      </c>
      <c r="D137" s="343" t="s">
        <v>410</v>
      </c>
      <c r="E137" s="344"/>
      <c r="F137" s="357"/>
      <c r="G137" s="358"/>
      <c r="H137" s="357"/>
      <c r="I137" s="359"/>
      <c r="J137" s="138"/>
      <c r="K137" s="360"/>
      <c r="L137" s="361"/>
      <c r="M137" s="362"/>
      <c r="N137" s="361"/>
      <c r="O137" s="364"/>
      <c r="P137" s="363"/>
      <c r="Q137" s="364"/>
      <c r="R137" s="357"/>
      <c r="S137" s="359"/>
      <c r="T137" s="365"/>
      <c r="U137" s="366"/>
      <c r="V137" s="367"/>
      <c r="W137" s="373" t="s">
        <v>411</v>
      </c>
      <c r="X137" s="374"/>
      <c r="Y137" s="353">
        <v>0</v>
      </c>
    </row>
    <row r="138" spans="2:29" ht="7.05" customHeight="1" x14ac:dyDescent="0.15">
      <c r="B138" s="342"/>
      <c r="C138" s="354"/>
      <c r="D138" s="355"/>
      <c r="E138" s="356"/>
      <c r="F138" s="357"/>
      <c r="G138" s="358"/>
      <c r="H138" s="357"/>
      <c r="I138" s="359"/>
      <c r="J138" s="139"/>
      <c r="K138" s="155"/>
      <c r="L138" s="361"/>
      <c r="M138" s="371"/>
      <c r="N138" s="361"/>
      <c r="O138" s="372"/>
      <c r="P138" s="363"/>
      <c r="Q138" s="372"/>
      <c r="R138" s="357"/>
      <c r="S138" s="359"/>
      <c r="T138" s="365"/>
      <c r="U138" s="366"/>
      <c r="V138" s="367"/>
      <c r="W138" s="374"/>
      <c r="X138" s="374"/>
      <c r="Y138" s="353"/>
    </row>
    <row r="139" spans="2:29" ht="7.05" customHeight="1" x14ac:dyDescent="0.15">
      <c r="B139" s="342"/>
      <c r="C139" s="368"/>
      <c r="D139" s="369"/>
      <c r="E139" s="370"/>
      <c r="F139" s="357"/>
      <c r="G139" s="358"/>
      <c r="H139" s="357"/>
      <c r="I139" s="359"/>
      <c r="J139" s="138" t="s">
        <v>412</v>
      </c>
      <c r="K139" s="360"/>
      <c r="L139" s="172" t="s">
        <v>398</v>
      </c>
      <c r="M139" s="375">
        <v>22</v>
      </c>
      <c r="N139" s="172" t="s">
        <v>399</v>
      </c>
      <c r="O139" s="375">
        <v>0</v>
      </c>
      <c r="P139" s="346" t="s">
        <v>400</v>
      </c>
      <c r="Q139" s="376">
        <v>0</v>
      </c>
      <c r="R139" s="357"/>
      <c r="S139" s="359"/>
      <c r="T139" s="365"/>
      <c r="U139" s="366"/>
      <c r="V139" s="367"/>
      <c r="W139" s="374"/>
      <c r="X139" s="374"/>
      <c r="Y139" s="353"/>
      <c r="AC139" s="320">
        <v>0</v>
      </c>
    </row>
    <row r="140" spans="2:29" ht="7.05" customHeight="1" x14ac:dyDescent="0.15">
      <c r="B140" s="342"/>
      <c r="C140" s="342" t="s">
        <v>406</v>
      </c>
      <c r="D140" s="343" t="s">
        <v>413</v>
      </c>
      <c r="E140" s="344"/>
      <c r="F140" s="357"/>
      <c r="G140" s="358"/>
      <c r="H140" s="357"/>
      <c r="I140" s="359"/>
      <c r="J140" s="138"/>
      <c r="K140" s="360"/>
      <c r="L140" s="361"/>
      <c r="M140" s="377"/>
      <c r="N140" s="361"/>
      <c r="O140" s="377"/>
      <c r="P140" s="363"/>
      <c r="Q140" s="378"/>
      <c r="R140" s="357"/>
      <c r="S140" s="359"/>
      <c r="T140" s="365"/>
      <c r="U140" s="366"/>
      <c r="V140" s="367"/>
      <c r="W140" s="374"/>
      <c r="X140" s="374"/>
      <c r="Y140" s="353"/>
    </row>
    <row r="141" spans="2:29" ht="7.05" customHeight="1" x14ac:dyDescent="0.15">
      <c r="B141" s="342"/>
      <c r="C141" s="354"/>
      <c r="D141" s="355"/>
      <c r="E141" s="356"/>
      <c r="F141" s="357"/>
      <c r="G141" s="358"/>
      <c r="H141" s="357"/>
      <c r="I141" s="359"/>
      <c r="J141" s="138"/>
      <c r="K141" s="360"/>
      <c r="L141" s="361"/>
      <c r="M141" s="377"/>
      <c r="N141" s="361"/>
      <c r="O141" s="377"/>
      <c r="P141" s="363"/>
      <c r="Q141" s="378"/>
      <c r="R141" s="357"/>
      <c r="S141" s="359"/>
      <c r="T141" s="365"/>
      <c r="U141" s="366"/>
      <c r="V141" s="367"/>
      <c r="W141" s="374"/>
      <c r="X141" s="374"/>
      <c r="Y141" s="353"/>
    </row>
    <row r="142" spans="2:29" ht="7.05" customHeight="1" x14ac:dyDescent="0.15">
      <c r="B142" s="341"/>
      <c r="C142" s="368"/>
      <c r="D142" s="369"/>
      <c r="E142" s="370"/>
      <c r="F142" s="302"/>
      <c r="G142" s="303"/>
      <c r="H142" s="302"/>
      <c r="I142" s="304"/>
      <c r="J142" s="139"/>
      <c r="K142" s="155"/>
      <c r="L142" s="184"/>
      <c r="M142" s="379"/>
      <c r="N142" s="184"/>
      <c r="O142" s="379"/>
      <c r="P142" s="380"/>
      <c r="Q142" s="381"/>
      <c r="R142" s="302"/>
      <c r="S142" s="304"/>
      <c r="T142" s="382"/>
      <c r="U142" s="383"/>
      <c r="V142" s="384"/>
      <c r="W142" s="374"/>
      <c r="X142" s="374"/>
      <c r="Y142" s="353"/>
    </row>
    <row r="143" spans="2:29" ht="40.049999999999997" customHeight="1" x14ac:dyDescent="0.15">
      <c r="B143" s="385" t="s">
        <v>414</v>
      </c>
      <c r="C143" s="386"/>
      <c r="D143" s="387"/>
      <c r="E143" s="387"/>
      <c r="F143" s="387"/>
      <c r="G143" s="387"/>
      <c r="H143" s="387"/>
      <c r="I143" s="387"/>
      <c r="J143" s="387"/>
      <c r="K143" s="387"/>
      <c r="L143" s="387"/>
      <c r="M143" s="387"/>
      <c r="N143" s="387"/>
      <c r="O143" s="387"/>
      <c r="P143" s="387"/>
      <c r="Q143" s="387"/>
      <c r="R143" s="387"/>
      <c r="S143" s="387"/>
      <c r="T143" s="387"/>
      <c r="U143" s="387"/>
      <c r="V143" s="387"/>
      <c r="W143" s="387"/>
      <c r="X143" s="387"/>
      <c r="Y143" s="388"/>
    </row>
    <row r="144" spans="2:29" ht="40.049999999999997" customHeight="1" x14ac:dyDescent="0.15">
      <c r="B144" s="385"/>
      <c r="C144" s="389"/>
      <c r="D144" s="390"/>
      <c r="E144" s="390"/>
      <c r="F144" s="390"/>
      <c r="G144" s="390"/>
      <c r="H144" s="390"/>
      <c r="I144" s="390"/>
      <c r="J144" s="390"/>
      <c r="K144" s="390"/>
      <c r="L144" s="390"/>
      <c r="M144" s="390"/>
      <c r="N144" s="390"/>
      <c r="O144" s="390"/>
      <c r="P144" s="390"/>
      <c r="Q144" s="390"/>
      <c r="R144" s="390"/>
      <c r="S144" s="390"/>
      <c r="T144" s="390"/>
      <c r="U144" s="390"/>
      <c r="V144" s="390"/>
      <c r="W144" s="390"/>
      <c r="X144" s="390"/>
      <c r="Y144" s="391"/>
    </row>
    <row r="145" spans="2:29" ht="40.049999999999997" customHeight="1" x14ac:dyDescent="0.15">
      <c r="B145" s="385"/>
      <c r="C145" s="389"/>
      <c r="D145" s="390"/>
      <c r="E145" s="390"/>
      <c r="F145" s="390"/>
      <c r="G145" s="390"/>
      <c r="H145" s="390"/>
      <c r="I145" s="390"/>
      <c r="J145" s="390"/>
      <c r="K145" s="390"/>
      <c r="L145" s="390"/>
      <c r="M145" s="390"/>
      <c r="N145" s="390"/>
      <c r="O145" s="390"/>
      <c r="P145" s="390"/>
      <c r="Q145" s="390"/>
      <c r="R145" s="390"/>
      <c r="S145" s="390"/>
      <c r="T145" s="390"/>
      <c r="U145" s="390"/>
      <c r="V145" s="390"/>
      <c r="W145" s="390"/>
      <c r="X145" s="390"/>
      <c r="Y145" s="391"/>
    </row>
    <row r="146" spans="2:29" ht="40.049999999999997" customHeight="1" x14ac:dyDescent="0.15">
      <c r="B146" s="385"/>
      <c r="C146" s="389"/>
      <c r="D146" s="390"/>
      <c r="E146" s="390"/>
      <c r="F146" s="390"/>
      <c r="G146" s="390"/>
      <c r="H146" s="390"/>
      <c r="I146" s="390"/>
      <c r="J146" s="390"/>
      <c r="K146" s="390"/>
      <c r="L146" s="390"/>
      <c r="M146" s="390"/>
      <c r="N146" s="390"/>
      <c r="O146" s="390"/>
      <c r="P146" s="390"/>
      <c r="Q146" s="390"/>
      <c r="R146" s="390"/>
      <c r="S146" s="390"/>
      <c r="T146" s="390"/>
      <c r="U146" s="390"/>
      <c r="V146" s="390"/>
      <c r="W146" s="390"/>
      <c r="X146" s="390"/>
      <c r="Y146" s="391"/>
    </row>
    <row r="147" spans="2:29" ht="40.049999999999997" customHeight="1" x14ac:dyDescent="0.15">
      <c r="B147" s="385"/>
      <c r="C147" s="389"/>
      <c r="D147" s="390"/>
      <c r="E147" s="390"/>
      <c r="F147" s="390"/>
      <c r="G147" s="390"/>
      <c r="H147" s="390"/>
      <c r="I147" s="390"/>
      <c r="J147" s="390"/>
      <c r="K147" s="390"/>
      <c r="L147" s="390"/>
      <c r="M147" s="390"/>
      <c r="N147" s="390"/>
      <c r="O147" s="390"/>
      <c r="P147" s="390"/>
      <c r="Q147" s="390"/>
      <c r="R147" s="390"/>
      <c r="S147" s="390"/>
      <c r="T147" s="390"/>
      <c r="U147" s="390"/>
      <c r="V147" s="390"/>
      <c r="W147" s="390"/>
      <c r="X147" s="390"/>
      <c r="Y147" s="391"/>
    </row>
    <row r="148" spans="2:29" ht="40.049999999999997" customHeight="1" x14ac:dyDescent="0.15">
      <c r="B148" s="385"/>
      <c r="C148" s="389"/>
      <c r="D148" s="390"/>
      <c r="E148" s="390"/>
      <c r="F148" s="390"/>
      <c r="G148" s="390"/>
      <c r="H148" s="390"/>
      <c r="I148" s="390"/>
      <c r="J148" s="390"/>
      <c r="K148" s="390"/>
      <c r="L148" s="390"/>
      <c r="M148" s="390"/>
      <c r="N148" s="390"/>
      <c r="O148" s="390"/>
      <c r="P148" s="390"/>
      <c r="Q148" s="390"/>
      <c r="R148" s="390"/>
      <c r="S148" s="390"/>
      <c r="T148" s="390"/>
      <c r="U148" s="390"/>
      <c r="V148" s="390"/>
      <c r="W148" s="390"/>
      <c r="X148" s="390"/>
      <c r="Y148" s="391"/>
    </row>
    <row r="149" spans="2:29" ht="40.049999999999997" customHeight="1" x14ac:dyDescent="0.15">
      <c r="B149" s="385"/>
      <c r="C149" s="389"/>
      <c r="D149" s="390"/>
      <c r="E149" s="390"/>
      <c r="F149" s="390"/>
      <c r="G149" s="390"/>
      <c r="H149" s="390"/>
      <c r="I149" s="390"/>
      <c r="J149" s="390"/>
      <c r="K149" s="390"/>
      <c r="L149" s="390"/>
      <c r="M149" s="390"/>
      <c r="N149" s="390"/>
      <c r="O149" s="390"/>
      <c r="P149" s="390"/>
      <c r="Q149" s="390"/>
      <c r="R149" s="390"/>
      <c r="S149" s="390"/>
      <c r="T149" s="390"/>
      <c r="U149" s="390"/>
      <c r="V149" s="390"/>
      <c r="W149" s="390"/>
      <c r="X149" s="390"/>
      <c r="Y149" s="391"/>
    </row>
    <row r="150" spans="2:29" ht="40.049999999999997" customHeight="1" x14ac:dyDescent="0.15">
      <c r="B150" s="385"/>
      <c r="C150" s="392"/>
      <c r="D150" s="1"/>
      <c r="E150" s="1"/>
      <c r="F150" s="2"/>
      <c r="G150" s="393"/>
      <c r="H150" s="393"/>
      <c r="I150" s="393"/>
      <c r="J150" s="393"/>
      <c r="K150" s="393"/>
      <c r="L150" s="1"/>
      <c r="M150" s="392"/>
      <c r="N150" s="392"/>
      <c r="O150" s="1"/>
      <c r="P150" s="394" t="s">
        <v>415</v>
      </c>
      <c r="Q150" s="394"/>
      <c r="R150" s="394"/>
      <c r="S150" s="394"/>
      <c r="T150" s="394"/>
      <c r="U150" s="394"/>
      <c r="V150" s="394"/>
      <c r="W150" s="394"/>
      <c r="X150" s="394"/>
      <c r="Y150" s="395"/>
    </row>
    <row r="151" spans="2:29" ht="45" customHeight="1" x14ac:dyDescent="0.15">
      <c r="B151" s="290"/>
      <c r="C151" s="396"/>
      <c r="D151" s="397"/>
      <c r="E151" s="398"/>
      <c r="F151" s="399"/>
      <c r="G151" s="397"/>
      <c r="H151" s="397"/>
      <c r="I151" s="397"/>
      <c r="J151" s="397"/>
      <c r="K151" s="397"/>
      <c r="L151" s="397"/>
      <c r="M151" s="397"/>
      <c r="N151" s="397"/>
      <c r="O151" s="400"/>
      <c r="P151" s="401"/>
      <c r="Q151" s="401"/>
      <c r="R151" s="401"/>
      <c r="S151" s="401"/>
      <c r="T151" s="401"/>
      <c r="U151" s="401"/>
      <c r="V151" s="401"/>
      <c r="W151" s="401"/>
      <c r="X151" s="401"/>
      <c r="Y151" s="402"/>
    </row>
    <row r="152" spans="2:29" ht="15" customHeight="1" x14ac:dyDescent="0.15">
      <c r="C152" s="3" t="s">
        <v>416</v>
      </c>
    </row>
    <row r="153" spans="2:29" ht="15" customHeight="1" x14ac:dyDescent="0.15">
      <c r="C153" s="3" t="s">
        <v>417</v>
      </c>
    </row>
    <row r="154" spans="2:29" ht="15" customHeight="1" x14ac:dyDescent="0.15">
      <c r="C154" s="3" t="s">
        <v>418</v>
      </c>
    </row>
    <row r="155" spans="2:29" x14ac:dyDescent="0.15">
      <c r="C155" s="3" t="s">
        <v>419</v>
      </c>
    </row>
    <row r="157" spans="2:29" ht="25.05" customHeight="1" x14ac:dyDescent="0.15">
      <c r="B157" s="6" t="s">
        <v>370</v>
      </c>
      <c r="C157" s="3"/>
      <c r="D157" s="3"/>
      <c r="E157" s="3"/>
      <c r="F157" s="3"/>
      <c r="G157" s="3"/>
      <c r="H157" s="3"/>
      <c r="I157" s="3"/>
      <c r="J157" s="3"/>
      <c r="K157" s="3"/>
      <c r="L157" s="3"/>
      <c r="M157" s="3"/>
      <c r="N157" s="314"/>
      <c r="O157" s="315"/>
      <c r="P157" s="316"/>
      <c r="Q157" s="317"/>
      <c r="R157" s="317"/>
      <c r="S157" s="318"/>
      <c r="T157" s="176" t="s">
        <v>371</v>
      </c>
      <c r="U157" s="176"/>
      <c r="V157" s="319"/>
      <c r="W157" s="319"/>
      <c r="X157" s="319"/>
      <c r="Y157" s="319"/>
      <c r="AA157" s="321" t="s">
        <v>372</v>
      </c>
      <c r="AB157" s="3" t="s">
        <v>373</v>
      </c>
      <c r="AC157" s="3" t="s">
        <v>374</v>
      </c>
    </row>
    <row r="158" spans="2:29" ht="20.100000000000001" customHeight="1" x14ac:dyDescent="0.15">
      <c r="B158" s="172" t="s">
        <v>8</v>
      </c>
      <c r="C158" s="172"/>
      <c r="D158" s="322" t="s">
        <v>314</v>
      </c>
      <c r="E158" s="322"/>
      <c r="F158" s="322"/>
      <c r="G158" s="322"/>
      <c r="H158" s="176" t="s">
        <v>9</v>
      </c>
      <c r="I158" s="176"/>
      <c r="J158" s="322" t="s">
        <v>316</v>
      </c>
      <c r="K158" s="322"/>
      <c r="L158" s="322"/>
      <c r="M158" s="322"/>
      <c r="N158" s="176" t="s">
        <v>2</v>
      </c>
      <c r="O158" s="176"/>
      <c r="P158" s="322" t="s">
        <v>317</v>
      </c>
      <c r="Q158" s="322"/>
      <c r="R158" s="322"/>
      <c r="S158" s="322"/>
      <c r="T158" s="176" t="s">
        <v>375</v>
      </c>
      <c r="U158" s="176"/>
      <c r="V158" s="323" t="s">
        <v>373</v>
      </c>
      <c r="W158" s="323"/>
      <c r="X158" s="323"/>
      <c r="Y158" s="323"/>
      <c r="AA158" s="321" t="s">
        <v>376</v>
      </c>
      <c r="AB158" s="3" t="s">
        <v>377</v>
      </c>
      <c r="AC158" s="3" t="s">
        <v>378</v>
      </c>
    </row>
    <row r="159" spans="2:29" ht="20.100000000000001" customHeight="1" x14ac:dyDescent="0.15">
      <c r="B159" s="184" t="s">
        <v>3</v>
      </c>
      <c r="C159" s="184"/>
      <c r="D159" s="324" t="s">
        <v>315</v>
      </c>
      <c r="E159" s="324"/>
      <c r="F159" s="324"/>
      <c r="G159" s="324"/>
      <c r="H159" s="176"/>
      <c r="I159" s="176"/>
      <c r="J159" s="322"/>
      <c r="K159" s="322"/>
      <c r="L159" s="322"/>
      <c r="M159" s="322"/>
      <c r="N159" s="176"/>
      <c r="O159" s="176"/>
      <c r="P159" s="322"/>
      <c r="Q159" s="322"/>
      <c r="R159" s="322"/>
      <c r="S159" s="322"/>
      <c r="T159" s="176" t="s">
        <v>379</v>
      </c>
      <c r="U159" s="176"/>
      <c r="V159" s="323" t="s">
        <v>373</v>
      </c>
      <c r="W159" s="323"/>
      <c r="X159" s="323"/>
      <c r="Y159" s="323"/>
      <c r="AA159" s="321" t="s">
        <v>380</v>
      </c>
      <c r="AC159" s="3" t="s">
        <v>381</v>
      </c>
    </row>
    <row r="160" spans="2:29" ht="20.100000000000001" customHeight="1" x14ac:dyDescent="0.15">
      <c r="B160" s="278" t="s">
        <v>4</v>
      </c>
      <c r="C160" s="278"/>
      <c r="D160" s="325" t="s">
        <v>5</v>
      </c>
      <c r="E160" s="322" t="s">
        <v>382</v>
      </c>
      <c r="F160" s="322"/>
      <c r="G160" s="322"/>
      <c r="H160" s="176" t="s">
        <v>383</v>
      </c>
      <c r="I160" s="176"/>
      <c r="J160" s="176"/>
      <c r="K160" s="326" t="s">
        <v>318</v>
      </c>
      <c r="L160" s="327"/>
      <c r="M160" s="327"/>
      <c r="N160" s="327"/>
      <c r="O160" s="162" t="s">
        <v>384</v>
      </c>
      <c r="P160" s="163"/>
      <c r="Q160" s="328">
        <v>44860</v>
      </c>
      <c r="R160" s="329"/>
      <c r="S160" s="330"/>
      <c r="T160" s="176" t="s">
        <v>95</v>
      </c>
      <c r="U160" s="176"/>
      <c r="V160" s="82" t="s">
        <v>94</v>
      </c>
      <c r="W160" s="331">
        <v>1175</v>
      </c>
      <c r="X160" s="331"/>
      <c r="Y160" s="27" t="s">
        <v>93</v>
      </c>
      <c r="AA160" s="321" t="s">
        <v>385</v>
      </c>
      <c r="AC160" s="3" t="s">
        <v>386</v>
      </c>
    </row>
    <row r="161" spans="2:29" ht="20.100000000000001" customHeight="1" x14ac:dyDescent="0.15">
      <c r="B161" s="278"/>
      <c r="C161" s="278"/>
      <c r="D161" s="325" t="s">
        <v>6</v>
      </c>
      <c r="E161" s="332" t="s">
        <v>387</v>
      </c>
      <c r="F161" s="332"/>
      <c r="G161" s="332"/>
      <c r="H161" s="176" t="s">
        <v>388</v>
      </c>
      <c r="I161" s="176"/>
      <c r="J161" s="176"/>
      <c r="K161" s="326" t="s">
        <v>389</v>
      </c>
      <c r="L161" s="327"/>
      <c r="M161" s="327"/>
      <c r="N161" s="327"/>
      <c r="O161" s="333"/>
      <c r="P161" s="334"/>
      <c r="Q161" s="335"/>
      <c r="R161" s="336"/>
      <c r="S161" s="337"/>
      <c r="T161" s="172" t="s">
        <v>7</v>
      </c>
      <c r="U161" s="172"/>
      <c r="V161" s="338" t="s">
        <v>390</v>
      </c>
      <c r="W161" s="339"/>
      <c r="X161" s="339"/>
      <c r="Y161" s="340"/>
      <c r="AC161" s="3" t="s">
        <v>391</v>
      </c>
    </row>
    <row r="162" spans="2:29" ht="7.05" customHeight="1" x14ac:dyDescent="0.15">
      <c r="B162" s="341" t="s">
        <v>392</v>
      </c>
      <c r="C162" s="342" t="s">
        <v>393</v>
      </c>
      <c r="D162" s="343" t="s">
        <v>394</v>
      </c>
      <c r="E162" s="344"/>
      <c r="F162" s="299" t="s">
        <v>395</v>
      </c>
      <c r="G162" s="300"/>
      <c r="H162" s="299" t="s">
        <v>396</v>
      </c>
      <c r="I162" s="301"/>
      <c r="J162" s="151" t="s">
        <v>397</v>
      </c>
      <c r="K162" s="153"/>
      <c r="L162" s="172" t="s">
        <v>398</v>
      </c>
      <c r="M162" s="345">
        <v>155</v>
      </c>
      <c r="N162" s="172" t="s">
        <v>399</v>
      </c>
      <c r="O162" s="345">
        <v>6</v>
      </c>
      <c r="P162" s="346" t="s">
        <v>400</v>
      </c>
      <c r="Q162" s="347">
        <v>0</v>
      </c>
      <c r="R162" s="299" t="s">
        <v>401</v>
      </c>
      <c r="S162" s="301"/>
      <c r="T162" s="348" t="s">
        <v>157</v>
      </c>
      <c r="U162" s="349"/>
      <c r="V162" s="350" t="s">
        <v>402</v>
      </c>
      <c r="W162" s="351" t="s">
        <v>403</v>
      </c>
      <c r="X162" s="352"/>
      <c r="Y162" s="353">
        <v>0</v>
      </c>
      <c r="AC162" s="3" t="s">
        <v>404</v>
      </c>
    </row>
    <row r="163" spans="2:29" ht="7.05" customHeight="1" x14ac:dyDescent="0.15">
      <c r="B163" s="341"/>
      <c r="C163" s="354"/>
      <c r="D163" s="355"/>
      <c r="E163" s="356"/>
      <c r="F163" s="357"/>
      <c r="G163" s="358"/>
      <c r="H163" s="357"/>
      <c r="I163" s="359"/>
      <c r="J163" s="138"/>
      <c r="K163" s="360"/>
      <c r="L163" s="361"/>
      <c r="M163" s="362"/>
      <c r="N163" s="361"/>
      <c r="O163" s="362"/>
      <c r="P163" s="363"/>
      <c r="Q163" s="364"/>
      <c r="R163" s="357"/>
      <c r="S163" s="359"/>
      <c r="T163" s="365"/>
      <c r="U163" s="366"/>
      <c r="V163" s="367"/>
      <c r="W163" s="352"/>
      <c r="X163" s="352"/>
      <c r="Y163" s="353"/>
      <c r="AC163" s="3" t="s">
        <v>405</v>
      </c>
    </row>
    <row r="164" spans="2:29" ht="7.05" customHeight="1" x14ac:dyDescent="0.15">
      <c r="B164" s="341"/>
      <c r="C164" s="368"/>
      <c r="D164" s="369"/>
      <c r="E164" s="370"/>
      <c r="F164" s="357"/>
      <c r="G164" s="358"/>
      <c r="H164" s="357"/>
      <c r="I164" s="359"/>
      <c r="J164" s="138"/>
      <c r="K164" s="360"/>
      <c r="L164" s="361"/>
      <c r="M164" s="362"/>
      <c r="N164" s="361"/>
      <c r="O164" s="362"/>
      <c r="P164" s="363"/>
      <c r="Q164" s="364"/>
      <c r="R164" s="357"/>
      <c r="S164" s="359"/>
      <c r="T164" s="365"/>
      <c r="U164" s="366"/>
      <c r="V164" s="367"/>
      <c r="W164" s="352"/>
      <c r="X164" s="352"/>
      <c r="Y164" s="353"/>
    </row>
    <row r="165" spans="2:29" ht="7.05" customHeight="1" x14ac:dyDescent="0.15">
      <c r="B165" s="341"/>
      <c r="C165" s="342" t="s">
        <v>406</v>
      </c>
      <c r="D165" s="343" t="s">
        <v>407</v>
      </c>
      <c r="E165" s="344"/>
      <c r="F165" s="357"/>
      <c r="G165" s="358"/>
      <c r="H165" s="357"/>
      <c r="I165" s="359"/>
      <c r="J165" s="138"/>
      <c r="K165" s="360"/>
      <c r="L165" s="361"/>
      <c r="M165" s="371"/>
      <c r="N165" s="361"/>
      <c r="O165" s="371"/>
      <c r="P165" s="363"/>
      <c r="Q165" s="372"/>
      <c r="R165" s="357"/>
      <c r="S165" s="359"/>
      <c r="T165" s="365"/>
      <c r="U165" s="366"/>
      <c r="V165" s="367"/>
      <c r="W165" s="352"/>
      <c r="X165" s="352"/>
      <c r="Y165" s="353"/>
    </row>
    <row r="166" spans="2:29" ht="7.05" customHeight="1" x14ac:dyDescent="0.15">
      <c r="B166" s="341"/>
      <c r="C166" s="354"/>
      <c r="D166" s="355"/>
      <c r="E166" s="356"/>
      <c r="F166" s="357"/>
      <c r="G166" s="358"/>
      <c r="H166" s="357"/>
      <c r="I166" s="359"/>
      <c r="J166" s="151" t="s">
        <v>408</v>
      </c>
      <c r="K166" s="153"/>
      <c r="L166" s="172" t="s">
        <v>398</v>
      </c>
      <c r="M166" s="345">
        <v>26</v>
      </c>
      <c r="N166" s="172" t="s">
        <v>399</v>
      </c>
      <c r="O166" s="347">
        <v>0</v>
      </c>
      <c r="P166" s="346" t="s">
        <v>400</v>
      </c>
      <c r="Q166" s="347">
        <v>0</v>
      </c>
      <c r="R166" s="357"/>
      <c r="S166" s="359"/>
      <c r="T166" s="365"/>
      <c r="U166" s="366"/>
      <c r="V166" s="367"/>
      <c r="W166" s="352"/>
      <c r="X166" s="352"/>
      <c r="Y166" s="353"/>
    </row>
    <row r="167" spans="2:29" ht="7.05" customHeight="1" x14ac:dyDescent="0.15">
      <c r="B167" s="341"/>
      <c r="C167" s="368"/>
      <c r="D167" s="369"/>
      <c r="E167" s="370"/>
      <c r="F167" s="357"/>
      <c r="G167" s="358"/>
      <c r="H167" s="357"/>
      <c r="I167" s="359"/>
      <c r="J167" s="138"/>
      <c r="K167" s="360"/>
      <c r="L167" s="361"/>
      <c r="M167" s="362"/>
      <c r="N167" s="361"/>
      <c r="O167" s="364"/>
      <c r="P167" s="363"/>
      <c r="Q167" s="364"/>
      <c r="R167" s="357"/>
      <c r="S167" s="359"/>
      <c r="T167" s="365"/>
      <c r="U167" s="366"/>
      <c r="V167" s="367"/>
      <c r="W167" s="352"/>
      <c r="X167" s="352"/>
      <c r="Y167" s="353"/>
    </row>
    <row r="168" spans="2:29" ht="7.05" customHeight="1" x14ac:dyDescent="0.15">
      <c r="B168" s="341" t="s">
        <v>409</v>
      </c>
      <c r="C168" s="342" t="s">
        <v>393</v>
      </c>
      <c r="D168" s="343" t="s">
        <v>410</v>
      </c>
      <c r="E168" s="344"/>
      <c r="F168" s="357"/>
      <c r="G168" s="358"/>
      <c r="H168" s="357"/>
      <c r="I168" s="359"/>
      <c r="J168" s="138"/>
      <c r="K168" s="360"/>
      <c r="L168" s="361"/>
      <c r="M168" s="362"/>
      <c r="N168" s="361"/>
      <c r="O168" s="364"/>
      <c r="P168" s="363"/>
      <c r="Q168" s="364"/>
      <c r="R168" s="357"/>
      <c r="S168" s="359"/>
      <c r="T168" s="365"/>
      <c r="U168" s="366"/>
      <c r="V168" s="367"/>
      <c r="W168" s="373" t="s">
        <v>411</v>
      </c>
      <c r="X168" s="374"/>
      <c r="Y168" s="353">
        <v>0</v>
      </c>
    </row>
    <row r="169" spans="2:29" ht="7.05" customHeight="1" x14ac:dyDescent="0.15">
      <c r="B169" s="342"/>
      <c r="C169" s="354"/>
      <c r="D169" s="355"/>
      <c r="E169" s="356"/>
      <c r="F169" s="357"/>
      <c r="G169" s="358"/>
      <c r="H169" s="357"/>
      <c r="I169" s="359"/>
      <c r="J169" s="139"/>
      <c r="K169" s="155"/>
      <c r="L169" s="361"/>
      <c r="M169" s="371"/>
      <c r="N169" s="361"/>
      <c r="O169" s="372"/>
      <c r="P169" s="363"/>
      <c r="Q169" s="372"/>
      <c r="R169" s="357"/>
      <c r="S169" s="359"/>
      <c r="T169" s="365"/>
      <c r="U169" s="366"/>
      <c r="V169" s="367"/>
      <c r="W169" s="374"/>
      <c r="X169" s="374"/>
      <c r="Y169" s="353"/>
    </row>
    <row r="170" spans="2:29" ht="7.05" customHeight="1" x14ac:dyDescent="0.15">
      <c r="B170" s="342"/>
      <c r="C170" s="368"/>
      <c r="D170" s="369"/>
      <c r="E170" s="370"/>
      <c r="F170" s="357"/>
      <c r="G170" s="358"/>
      <c r="H170" s="357"/>
      <c r="I170" s="359"/>
      <c r="J170" s="138" t="s">
        <v>412</v>
      </c>
      <c r="K170" s="360"/>
      <c r="L170" s="172" t="s">
        <v>398</v>
      </c>
      <c r="M170" s="375">
        <v>22</v>
      </c>
      <c r="N170" s="172" t="s">
        <v>399</v>
      </c>
      <c r="O170" s="375">
        <v>0</v>
      </c>
      <c r="P170" s="346" t="s">
        <v>400</v>
      </c>
      <c r="Q170" s="376">
        <v>0</v>
      </c>
      <c r="R170" s="357"/>
      <c r="S170" s="359"/>
      <c r="T170" s="365"/>
      <c r="U170" s="366"/>
      <c r="V170" s="367"/>
      <c r="W170" s="374"/>
      <c r="X170" s="374"/>
      <c r="Y170" s="353"/>
      <c r="AC170" s="320">
        <v>0</v>
      </c>
    </row>
    <row r="171" spans="2:29" ht="7.05" customHeight="1" x14ac:dyDescent="0.15">
      <c r="B171" s="342"/>
      <c r="C171" s="342" t="s">
        <v>406</v>
      </c>
      <c r="D171" s="343" t="s">
        <v>413</v>
      </c>
      <c r="E171" s="344"/>
      <c r="F171" s="357"/>
      <c r="G171" s="358"/>
      <c r="H171" s="357"/>
      <c r="I171" s="359"/>
      <c r="J171" s="138"/>
      <c r="K171" s="360"/>
      <c r="L171" s="361"/>
      <c r="M171" s="377"/>
      <c r="N171" s="361"/>
      <c r="O171" s="377"/>
      <c r="P171" s="363"/>
      <c r="Q171" s="378"/>
      <c r="R171" s="357"/>
      <c r="S171" s="359"/>
      <c r="T171" s="365"/>
      <c r="U171" s="366"/>
      <c r="V171" s="367"/>
      <c r="W171" s="374"/>
      <c r="X171" s="374"/>
      <c r="Y171" s="353"/>
    </row>
    <row r="172" spans="2:29" ht="7.05" customHeight="1" x14ac:dyDescent="0.15">
      <c r="B172" s="342"/>
      <c r="C172" s="354"/>
      <c r="D172" s="355"/>
      <c r="E172" s="356"/>
      <c r="F172" s="357"/>
      <c r="G172" s="358"/>
      <c r="H172" s="357"/>
      <c r="I172" s="359"/>
      <c r="J172" s="138"/>
      <c r="K172" s="360"/>
      <c r="L172" s="361"/>
      <c r="M172" s="377"/>
      <c r="N172" s="361"/>
      <c r="O172" s="377"/>
      <c r="P172" s="363"/>
      <c r="Q172" s="378"/>
      <c r="R172" s="357"/>
      <c r="S172" s="359"/>
      <c r="T172" s="365"/>
      <c r="U172" s="366"/>
      <c r="V172" s="367"/>
      <c r="W172" s="374"/>
      <c r="X172" s="374"/>
      <c r="Y172" s="353"/>
    </row>
    <row r="173" spans="2:29" ht="7.05" customHeight="1" x14ac:dyDescent="0.15">
      <c r="B173" s="341"/>
      <c r="C173" s="368"/>
      <c r="D173" s="369"/>
      <c r="E173" s="370"/>
      <c r="F173" s="302"/>
      <c r="G173" s="303"/>
      <c r="H173" s="302"/>
      <c r="I173" s="304"/>
      <c r="J173" s="139"/>
      <c r="K173" s="155"/>
      <c r="L173" s="184"/>
      <c r="M173" s="379"/>
      <c r="N173" s="184"/>
      <c r="O173" s="379"/>
      <c r="P173" s="380"/>
      <c r="Q173" s="381"/>
      <c r="R173" s="302"/>
      <c r="S173" s="304"/>
      <c r="T173" s="382"/>
      <c r="U173" s="383"/>
      <c r="V173" s="384"/>
      <c r="W173" s="374"/>
      <c r="X173" s="374"/>
      <c r="Y173" s="353"/>
    </row>
    <row r="174" spans="2:29" ht="40.049999999999997" customHeight="1" x14ac:dyDescent="0.15">
      <c r="B174" s="385" t="s">
        <v>414</v>
      </c>
      <c r="C174" s="386"/>
      <c r="D174" s="387"/>
      <c r="E174" s="387"/>
      <c r="F174" s="387"/>
      <c r="G174" s="387"/>
      <c r="H174" s="387"/>
      <c r="I174" s="387"/>
      <c r="J174" s="387"/>
      <c r="K174" s="387"/>
      <c r="L174" s="387"/>
      <c r="M174" s="387"/>
      <c r="N174" s="387"/>
      <c r="O174" s="387"/>
      <c r="P174" s="387"/>
      <c r="Q174" s="387"/>
      <c r="R174" s="387"/>
      <c r="S174" s="387"/>
      <c r="T174" s="387"/>
      <c r="U174" s="387"/>
      <c r="V174" s="387"/>
      <c r="W174" s="387"/>
      <c r="X174" s="387"/>
      <c r="Y174" s="388"/>
    </row>
    <row r="175" spans="2:29" ht="40.049999999999997" customHeight="1" x14ac:dyDescent="0.15">
      <c r="B175" s="385"/>
      <c r="C175" s="389"/>
      <c r="D175" s="390"/>
      <c r="E175" s="390"/>
      <c r="F175" s="390"/>
      <c r="G175" s="390"/>
      <c r="H175" s="390"/>
      <c r="I175" s="390"/>
      <c r="J175" s="390"/>
      <c r="K175" s="390"/>
      <c r="L175" s="390"/>
      <c r="M175" s="390"/>
      <c r="N175" s="390"/>
      <c r="O175" s="390"/>
      <c r="P175" s="390"/>
      <c r="Q175" s="390"/>
      <c r="R175" s="390"/>
      <c r="S175" s="390"/>
      <c r="T175" s="390"/>
      <c r="U175" s="390"/>
      <c r="V175" s="390"/>
      <c r="W175" s="390"/>
      <c r="X175" s="390"/>
      <c r="Y175" s="391"/>
    </row>
    <row r="176" spans="2:29" ht="40.049999999999997" customHeight="1" x14ac:dyDescent="0.15">
      <c r="B176" s="385"/>
      <c r="C176" s="389"/>
      <c r="D176" s="390"/>
      <c r="E176" s="390"/>
      <c r="F176" s="390"/>
      <c r="G176" s="390"/>
      <c r="H176" s="390"/>
      <c r="I176" s="390"/>
      <c r="J176" s="390"/>
      <c r="K176" s="390"/>
      <c r="L176" s="390"/>
      <c r="M176" s="390"/>
      <c r="N176" s="390"/>
      <c r="O176" s="390"/>
      <c r="P176" s="390"/>
      <c r="Q176" s="390"/>
      <c r="R176" s="390"/>
      <c r="S176" s="390"/>
      <c r="T176" s="390"/>
      <c r="U176" s="390"/>
      <c r="V176" s="390"/>
      <c r="W176" s="390"/>
      <c r="X176" s="390"/>
      <c r="Y176" s="391"/>
    </row>
    <row r="177" spans="2:29" ht="40.049999999999997" customHeight="1" x14ac:dyDescent="0.15">
      <c r="B177" s="385"/>
      <c r="C177" s="389"/>
      <c r="D177" s="390"/>
      <c r="E177" s="390"/>
      <c r="F177" s="390"/>
      <c r="G177" s="390"/>
      <c r="H177" s="390"/>
      <c r="I177" s="390"/>
      <c r="J177" s="390"/>
      <c r="K177" s="390"/>
      <c r="L177" s="390"/>
      <c r="M177" s="390"/>
      <c r="N177" s="390"/>
      <c r="O177" s="390"/>
      <c r="P177" s="390"/>
      <c r="Q177" s="390"/>
      <c r="R177" s="390"/>
      <c r="S177" s="390"/>
      <c r="T177" s="390"/>
      <c r="U177" s="390"/>
      <c r="V177" s="390"/>
      <c r="W177" s="390"/>
      <c r="X177" s="390"/>
      <c r="Y177" s="391"/>
    </row>
    <row r="178" spans="2:29" ht="40.049999999999997" customHeight="1" x14ac:dyDescent="0.15">
      <c r="B178" s="385"/>
      <c r="C178" s="389"/>
      <c r="D178" s="390"/>
      <c r="E178" s="390"/>
      <c r="F178" s="390"/>
      <c r="G178" s="390"/>
      <c r="H178" s="390"/>
      <c r="I178" s="390"/>
      <c r="J178" s="390"/>
      <c r="K178" s="390"/>
      <c r="L178" s="390"/>
      <c r="M178" s="390"/>
      <c r="N178" s="390"/>
      <c r="O178" s="390"/>
      <c r="P178" s="390"/>
      <c r="Q178" s="390"/>
      <c r="R178" s="390"/>
      <c r="S178" s="390"/>
      <c r="T178" s="390"/>
      <c r="U178" s="390"/>
      <c r="V178" s="390"/>
      <c r="W178" s="390"/>
      <c r="X178" s="390"/>
      <c r="Y178" s="391"/>
    </row>
    <row r="179" spans="2:29" ht="40.049999999999997" customHeight="1" x14ac:dyDescent="0.15">
      <c r="B179" s="385"/>
      <c r="C179" s="389"/>
      <c r="D179" s="390"/>
      <c r="E179" s="390"/>
      <c r="F179" s="390"/>
      <c r="G179" s="390"/>
      <c r="H179" s="390"/>
      <c r="I179" s="390"/>
      <c r="J179" s="390"/>
      <c r="K179" s="390"/>
      <c r="L179" s="390"/>
      <c r="M179" s="390"/>
      <c r="N179" s="390"/>
      <c r="O179" s="390"/>
      <c r="P179" s="390"/>
      <c r="Q179" s="390"/>
      <c r="R179" s="390"/>
      <c r="S179" s="390"/>
      <c r="T179" s="390"/>
      <c r="U179" s="390"/>
      <c r="V179" s="390"/>
      <c r="W179" s="390"/>
      <c r="X179" s="390"/>
      <c r="Y179" s="391"/>
    </row>
    <row r="180" spans="2:29" ht="40.049999999999997" customHeight="1" x14ac:dyDescent="0.15">
      <c r="B180" s="385"/>
      <c r="C180" s="389"/>
      <c r="D180" s="390"/>
      <c r="E180" s="390"/>
      <c r="F180" s="390"/>
      <c r="G180" s="390"/>
      <c r="H180" s="390"/>
      <c r="I180" s="390"/>
      <c r="J180" s="390"/>
      <c r="K180" s="390"/>
      <c r="L180" s="390"/>
      <c r="M180" s="390"/>
      <c r="N180" s="390"/>
      <c r="O180" s="390"/>
      <c r="P180" s="390"/>
      <c r="Q180" s="390"/>
      <c r="R180" s="390"/>
      <c r="S180" s="390"/>
      <c r="T180" s="390"/>
      <c r="U180" s="390"/>
      <c r="V180" s="390"/>
      <c r="W180" s="390"/>
      <c r="X180" s="390"/>
      <c r="Y180" s="391"/>
    </row>
    <row r="181" spans="2:29" ht="40.049999999999997" customHeight="1" x14ac:dyDescent="0.15">
      <c r="B181" s="385"/>
      <c r="C181" s="392"/>
      <c r="D181" s="1"/>
      <c r="E181" s="1"/>
      <c r="F181" s="2"/>
      <c r="G181" s="393"/>
      <c r="H181" s="393"/>
      <c r="I181" s="393"/>
      <c r="J181" s="393"/>
      <c r="K181" s="393"/>
      <c r="L181" s="1"/>
      <c r="M181" s="392"/>
      <c r="N181" s="392"/>
      <c r="O181" s="1"/>
      <c r="P181" s="394" t="s">
        <v>415</v>
      </c>
      <c r="Q181" s="394"/>
      <c r="R181" s="394"/>
      <c r="S181" s="394"/>
      <c r="T181" s="394"/>
      <c r="U181" s="394"/>
      <c r="V181" s="394"/>
      <c r="W181" s="394"/>
      <c r="X181" s="394"/>
      <c r="Y181" s="395"/>
    </row>
    <row r="182" spans="2:29" ht="45" customHeight="1" x14ac:dyDescent="0.15">
      <c r="B182" s="290"/>
      <c r="C182" s="396"/>
      <c r="D182" s="397"/>
      <c r="E182" s="398"/>
      <c r="F182" s="399"/>
      <c r="G182" s="397"/>
      <c r="H182" s="397"/>
      <c r="I182" s="397"/>
      <c r="J182" s="397"/>
      <c r="K182" s="397"/>
      <c r="L182" s="397"/>
      <c r="M182" s="397"/>
      <c r="N182" s="397"/>
      <c r="O182" s="400"/>
      <c r="P182" s="401"/>
      <c r="Q182" s="401"/>
      <c r="R182" s="401"/>
      <c r="S182" s="401"/>
      <c r="T182" s="401"/>
      <c r="U182" s="401"/>
      <c r="V182" s="401"/>
      <c r="W182" s="401"/>
      <c r="X182" s="401"/>
      <c r="Y182" s="402"/>
    </row>
    <row r="183" spans="2:29" ht="15" customHeight="1" x14ac:dyDescent="0.15">
      <c r="C183" s="3" t="s">
        <v>416</v>
      </c>
    </row>
    <row r="184" spans="2:29" ht="15" customHeight="1" x14ac:dyDescent="0.15">
      <c r="C184" s="3" t="s">
        <v>417</v>
      </c>
    </row>
    <row r="185" spans="2:29" ht="15" customHeight="1" x14ac:dyDescent="0.15">
      <c r="C185" s="3" t="s">
        <v>418</v>
      </c>
    </row>
    <row r="186" spans="2:29" x14ac:dyDescent="0.15">
      <c r="C186" s="3" t="s">
        <v>419</v>
      </c>
    </row>
    <row r="188" spans="2:29" ht="25.05" customHeight="1" x14ac:dyDescent="0.15">
      <c r="B188" s="6" t="s">
        <v>370</v>
      </c>
      <c r="C188" s="3"/>
      <c r="D188" s="3"/>
      <c r="E188" s="3"/>
      <c r="F188" s="3"/>
      <c r="G188" s="3"/>
      <c r="H188" s="3"/>
      <c r="I188" s="3"/>
      <c r="J188" s="3"/>
      <c r="K188" s="3"/>
      <c r="L188" s="3"/>
      <c r="M188" s="3"/>
      <c r="N188" s="314"/>
      <c r="O188" s="315"/>
      <c r="P188" s="316"/>
      <c r="Q188" s="317"/>
      <c r="R188" s="317"/>
      <c r="S188" s="318"/>
      <c r="T188" s="176" t="s">
        <v>371</v>
      </c>
      <c r="U188" s="176"/>
      <c r="V188" s="319"/>
      <c r="W188" s="319"/>
      <c r="X188" s="319"/>
      <c r="Y188" s="319"/>
      <c r="AA188" s="321" t="s">
        <v>372</v>
      </c>
      <c r="AB188" s="3" t="s">
        <v>373</v>
      </c>
      <c r="AC188" s="3" t="s">
        <v>374</v>
      </c>
    </row>
    <row r="189" spans="2:29" ht="20.100000000000001" customHeight="1" x14ac:dyDescent="0.15">
      <c r="B189" s="172" t="s">
        <v>8</v>
      </c>
      <c r="C189" s="172"/>
      <c r="D189" s="322" t="s">
        <v>314</v>
      </c>
      <c r="E189" s="322"/>
      <c r="F189" s="322"/>
      <c r="G189" s="322"/>
      <c r="H189" s="176" t="s">
        <v>9</v>
      </c>
      <c r="I189" s="176"/>
      <c r="J189" s="322" t="s">
        <v>316</v>
      </c>
      <c r="K189" s="322"/>
      <c r="L189" s="322"/>
      <c r="M189" s="322"/>
      <c r="N189" s="176" t="s">
        <v>2</v>
      </c>
      <c r="O189" s="176"/>
      <c r="P189" s="322" t="s">
        <v>317</v>
      </c>
      <c r="Q189" s="322"/>
      <c r="R189" s="322"/>
      <c r="S189" s="322"/>
      <c r="T189" s="176" t="s">
        <v>375</v>
      </c>
      <c r="U189" s="176"/>
      <c r="V189" s="323" t="s">
        <v>373</v>
      </c>
      <c r="W189" s="323"/>
      <c r="X189" s="323"/>
      <c r="Y189" s="323"/>
      <c r="AA189" s="321" t="s">
        <v>376</v>
      </c>
      <c r="AB189" s="3" t="s">
        <v>377</v>
      </c>
      <c r="AC189" s="3" t="s">
        <v>378</v>
      </c>
    </row>
    <row r="190" spans="2:29" ht="20.100000000000001" customHeight="1" x14ac:dyDescent="0.15">
      <c r="B190" s="184" t="s">
        <v>3</v>
      </c>
      <c r="C190" s="184"/>
      <c r="D190" s="324" t="s">
        <v>315</v>
      </c>
      <c r="E190" s="324"/>
      <c r="F190" s="324"/>
      <c r="G190" s="324"/>
      <c r="H190" s="176"/>
      <c r="I190" s="176"/>
      <c r="J190" s="322"/>
      <c r="K190" s="322"/>
      <c r="L190" s="322"/>
      <c r="M190" s="322"/>
      <c r="N190" s="176"/>
      <c r="O190" s="176"/>
      <c r="P190" s="322"/>
      <c r="Q190" s="322"/>
      <c r="R190" s="322"/>
      <c r="S190" s="322"/>
      <c r="T190" s="176" t="s">
        <v>379</v>
      </c>
      <c r="U190" s="176"/>
      <c r="V190" s="323" t="s">
        <v>373</v>
      </c>
      <c r="W190" s="323"/>
      <c r="X190" s="323"/>
      <c r="Y190" s="323"/>
      <c r="AA190" s="321" t="s">
        <v>380</v>
      </c>
      <c r="AC190" s="3" t="s">
        <v>381</v>
      </c>
    </row>
    <row r="191" spans="2:29" ht="20.100000000000001" customHeight="1" x14ac:dyDescent="0.15">
      <c r="B191" s="278" t="s">
        <v>4</v>
      </c>
      <c r="C191" s="278"/>
      <c r="D191" s="325" t="s">
        <v>5</v>
      </c>
      <c r="E191" s="322" t="s">
        <v>382</v>
      </c>
      <c r="F191" s="322"/>
      <c r="G191" s="322"/>
      <c r="H191" s="176" t="s">
        <v>383</v>
      </c>
      <c r="I191" s="176"/>
      <c r="J191" s="176"/>
      <c r="K191" s="326" t="s">
        <v>318</v>
      </c>
      <c r="L191" s="327"/>
      <c r="M191" s="327"/>
      <c r="N191" s="327"/>
      <c r="O191" s="162" t="s">
        <v>384</v>
      </c>
      <c r="P191" s="163"/>
      <c r="Q191" s="328">
        <v>44860</v>
      </c>
      <c r="R191" s="329"/>
      <c r="S191" s="330"/>
      <c r="T191" s="176" t="s">
        <v>95</v>
      </c>
      <c r="U191" s="176"/>
      <c r="V191" s="82" t="s">
        <v>94</v>
      </c>
      <c r="W191" s="331">
        <v>1175</v>
      </c>
      <c r="X191" s="331"/>
      <c r="Y191" s="27" t="s">
        <v>93</v>
      </c>
      <c r="AA191" s="321" t="s">
        <v>385</v>
      </c>
      <c r="AC191" s="3" t="s">
        <v>386</v>
      </c>
    </row>
    <row r="192" spans="2:29" ht="20.100000000000001" customHeight="1" x14ac:dyDescent="0.15">
      <c r="B192" s="278"/>
      <c r="C192" s="278"/>
      <c r="D192" s="325" t="s">
        <v>6</v>
      </c>
      <c r="E192" s="332" t="s">
        <v>387</v>
      </c>
      <c r="F192" s="332"/>
      <c r="G192" s="332"/>
      <c r="H192" s="176" t="s">
        <v>388</v>
      </c>
      <c r="I192" s="176"/>
      <c r="J192" s="176"/>
      <c r="K192" s="326" t="s">
        <v>389</v>
      </c>
      <c r="L192" s="327"/>
      <c r="M192" s="327"/>
      <c r="N192" s="327"/>
      <c r="O192" s="333"/>
      <c r="P192" s="334"/>
      <c r="Q192" s="335"/>
      <c r="R192" s="336"/>
      <c r="S192" s="337"/>
      <c r="T192" s="172" t="s">
        <v>7</v>
      </c>
      <c r="U192" s="172"/>
      <c r="V192" s="338" t="s">
        <v>390</v>
      </c>
      <c r="W192" s="339"/>
      <c r="X192" s="339"/>
      <c r="Y192" s="340"/>
      <c r="AC192" s="3" t="s">
        <v>391</v>
      </c>
    </row>
    <row r="193" spans="2:29" ht="7.05" customHeight="1" x14ac:dyDescent="0.15">
      <c r="B193" s="341" t="s">
        <v>392</v>
      </c>
      <c r="C193" s="342" t="s">
        <v>393</v>
      </c>
      <c r="D193" s="343" t="s">
        <v>394</v>
      </c>
      <c r="E193" s="344"/>
      <c r="F193" s="299" t="s">
        <v>395</v>
      </c>
      <c r="G193" s="300"/>
      <c r="H193" s="299" t="s">
        <v>396</v>
      </c>
      <c r="I193" s="301"/>
      <c r="J193" s="151" t="s">
        <v>397</v>
      </c>
      <c r="K193" s="153"/>
      <c r="L193" s="172" t="s">
        <v>398</v>
      </c>
      <c r="M193" s="345">
        <v>155</v>
      </c>
      <c r="N193" s="172" t="s">
        <v>399</v>
      </c>
      <c r="O193" s="345">
        <v>6</v>
      </c>
      <c r="P193" s="346" t="s">
        <v>400</v>
      </c>
      <c r="Q193" s="347">
        <v>0</v>
      </c>
      <c r="R193" s="299" t="s">
        <v>401</v>
      </c>
      <c r="S193" s="301"/>
      <c r="T193" s="348" t="s">
        <v>157</v>
      </c>
      <c r="U193" s="349"/>
      <c r="V193" s="350" t="s">
        <v>402</v>
      </c>
      <c r="W193" s="351" t="s">
        <v>403</v>
      </c>
      <c r="X193" s="352"/>
      <c r="Y193" s="353">
        <v>0</v>
      </c>
      <c r="AC193" s="3" t="s">
        <v>404</v>
      </c>
    </row>
    <row r="194" spans="2:29" ht="7.05" customHeight="1" x14ac:dyDescent="0.15">
      <c r="B194" s="341"/>
      <c r="C194" s="354"/>
      <c r="D194" s="355"/>
      <c r="E194" s="356"/>
      <c r="F194" s="357"/>
      <c r="G194" s="358"/>
      <c r="H194" s="357"/>
      <c r="I194" s="359"/>
      <c r="J194" s="138"/>
      <c r="K194" s="360"/>
      <c r="L194" s="361"/>
      <c r="M194" s="362"/>
      <c r="N194" s="361"/>
      <c r="O194" s="362"/>
      <c r="P194" s="363"/>
      <c r="Q194" s="364"/>
      <c r="R194" s="357"/>
      <c r="S194" s="359"/>
      <c r="T194" s="365"/>
      <c r="U194" s="366"/>
      <c r="V194" s="367"/>
      <c r="W194" s="352"/>
      <c r="X194" s="352"/>
      <c r="Y194" s="353"/>
      <c r="AC194" s="3" t="s">
        <v>405</v>
      </c>
    </row>
    <row r="195" spans="2:29" ht="7.05" customHeight="1" x14ac:dyDescent="0.15">
      <c r="B195" s="341"/>
      <c r="C195" s="368"/>
      <c r="D195" s="369"/>
      <c r="E195" s="370"/>
      <c r="F195" s="357"/>
      <c r="G195" s="358"/>
      <c r="H195" s="357"/>
      <c r="I195" s="359"/>
      <c r="J195" s="138"/>
      <c r="K195" s="360"/>
      <c r="L195" s="361"/>
      <c r="M195" s="362"/>
      <c r="N195" s="361"/>
      <c r="O195" s="362"/>
      <c r="P195" s="363"/>
      <c r="Q195" s="364"/>
      <c r="R195" s="357"/>
      <c r="S195" s="359"/>
      <c r="T195" s="365"/>
      <c r="U195" s="366"/>
      <c r="V195" s="367"/>
      <c r="W195" s="352"/>
      <c r="X195" s="352"/>
      <c r="Y195" s="353"/>
    </row>
    <row r="196" spans="2:29" ht="7.05" customHeight="1" x14ac:dyDescent="0.15">
      <c r="B196" s="341"/>
      <c r="C196" s="342" t="s">
        <v>406</v>
      </c>
      <c r="D196" s="343" t="s">
        <v>407</v>
      </c>
      <c r="E196" s="344"/>
      <c r="F196" s="357"/>
      <c r="G196" s="358"/>
      <c r="H196" s="357"/>
      <c r="I196" s="359"/>
      <c r="J196" s="138"/>
      <c r="K196" s="360"/>
      <c r="L196" s="361"/>
      <c r="M196" s="371"/>
      <c r="N196" s="361"/>
      <c r="O196" s="371"/>
      <c r="P196" s="363"/>
      <c r="Q196" s="372"/>
      <c r="R196" s="357"/>
      <c r="S196" s="359"/>
      <c r="T196" s="365"/>
      <c r="U196" s="366"/>
      <c r="V196" s="367"/>
      <c r="W196" s="352"/>
      <c r="X196" s="352"/>
      <c r="Y196" s="353"/>
    </row>
    <row r="197" spans="2:29" ht="7.05" customHeight="1" x14ac:dyDescent="0.15">
      <c r="B197" s="341"/>
      <c r="C197" s="354"/>
      <c r="D197" s="355"/>
      <c r="E197" s="356"/>
      <c r="F197" s="357"/>
      <c r="G197" s="358"/>
      <c r="H197" s="357"/>
      <c r="I197" s="359"/>
      <c r="J197" s="151" t="s">
        <v>408</v>
      </c>
      <c r="K197" s="153"/>
      <c r="L197" s="172" t="s">
        <v>398</v>
      </c>
      <c r="M197" s="345">
        <v>26</v>
      </c>
      <c r="N197" s="172" t="s">
        <v>399</v>
      </c>
      <c r="O197" s="347">
        <v>0</v>
      </c>
      <c r="P197" s="346" t="s">
        <v>400</v>
      </c>
      <c r="Q197" s="347">
        <v>0</v>
      </c>
      <c r="R197" s="357"/>
      <c r="S197" s="359"/>
      <c r="T197" s="365"/>
      <c r="U197" s="366"/>
      <c r="V197" s="367"/>
      <c r="W197" s="352"/>
      <c r="X197" s="352"/>
      <c r="Y197" s="353"/>
    </row>
    <row r="198" spans="2:29" ht="7.05" customHeight="1" x14ac:dyDescent="0.15">
      <c r="B198" s="341"/>
      <c r="C198" s="368"/>
      <c r="D198" s="369"/>
      <c r="E198" s="370"/>
      <c r="F198" s="357"/>
      <c r="G198" s="358"/>
      <c r="H198" s="357"/>
      <c r="I198" s="359"/>
      <c r="J198" s="138"/>
      <c r="K198" s="360"/>
      <c r="L198" s="361"/>
      <c r="M198" s="362"/>
      <c r="N198" s="361"/>
      <c r="O198" s="364"/>
      <c r="P198" s="363"/>
      <c r="Q198" s="364"/>
      <c r="R198" s="357"/>
      <c r="S198" s="359"/>
      <c r="T198" s="365"/>
      <c r="U198" s="366"/>
      <c r="V198" s="367"/>
      <c r="W198" s="352"/>
      <c r="X198" s="352"/>
      <c r="Y198" s="353"/>
    </row>
    <row r="199" spans="2:29" ht="7.05" customHeight="1" x14ac:dyDescent="0.15">
      <c r="B199" s="341" t="s">
        <v>409</v>
      </c>
      <c r="C199" s="342" t="s">
        <v>393</v>
      </c>
      <c r="D199" s="343" t="s">
        <v>410</v>
      </c>
      <c r="E199" s="344"/>
      <c r="F199" s="357"/>
      <c r="G199" s="358"/>
      <c r="H199" s="357"/>
      <c r="I199" s="359"/>
      <c r="J199" s="138"/>
      <c r="K199" s="360"/>
      <c r="L199" s="361"/>
      <c r="M199" s="362"/>
      <c r="N199" s="361"/>
      <c r="O199" s="364"/>
      <c r="P199" s="363"/>
      <c r="Q199" s="364"/>
      <c r="R199" s="357"/>
      <c r="S199" s="359"/>
      <c r="T199" s="365"/>
      <c r="U199" s="366"/>
      <c r="V199" s="367"/>
      <c r="W199" s="373" t="s">
        <v>411</v>
      </c>
      <c r="X199" s="374"/>
      <c r="Y199" s="353">
        <v>0</v>
      </c>
    </row>
    <row r="200" spans="2:29" ht="7.05" customHeight="1" x14ac:dyDescent="0.15">
      <c r="B200" s="342"/>
      <c r="C200" s="354"/>
      <c r="D200" s="355"/>
      <c r="E200" s="356"/>
      <c r="F200" s="357"/>
      <c r="G200" s="358"/>
      <c r="H200" s="357"/>
      <c r="I200" s="359"/>
      <c r="J200" s="139"/>
      <c r="K200" s="155"/>
      <c r="L200" s="361"/>
      <c r="M200" s="371"/>
      <c r="N200" s="361"/>
      <c r="O200" s="372"/>
      <c r="P200" s="363"/>
      <c r="Q200" s="372"/>
      <c r="R200" s="357"/>
      <c r="S200" s="359"/>
      <c r="T200" s="365"/>
      <c r="U200" s="366"/>
      <c r="V200" s="367"/>
      <c r="W200" s="374"/>
      <c r="X200" s="374"/>
      <c r="Y200" s="353"/>
    </row>
    <row r="201" spans="2:29" ht="7.05" customHeight="1" x14ac:dyDescent="0.15">
      <c r="B201" s="342"/>
      <c r="C201" s="368"/>
      <c r="D201" s="369"/>
      <c r="E201" s="370"/>
      <c r="F201" s="357"/>
      <c r="G201" s="358"/>
      <c r="H201" s="357"/>
      <c r="I201" s="359"/>
      <c r="J201" s="138" t="s">
        <v>412</v>
      </c>
      <c r="K201" s="360"/>
      <c r="L201" s="172" t="s">
        <v>398</v>
      </c>
      <c r="M201" s="375">
        <v>22</v>
      </c>
      <c r="N201" s="172" t="s">
        <v>399</v>
      </c>
      <c r="O201" s="375">
        <v>0</v>
      </c>
      <c r="P201" s="346" t="s">
        <v>400</v>
      </c>
      <c r="Q201" s="376">
        <v>0</v>
      </c>
      <c r="R201" s="357"/>
      <c r="S201" s="359"/>
      <c r="T201" s="365"/>
      <c r="U201" s="366"/>
      <c r="V201" s="367"/>
      <c r="W201" s="374"/>
      <c r="X201" s="374"/>
      <c r="Y201" s="353"/>
      <c r="AC201" s="320">
        <v>0</v>
      </c>
    </row>
    <row r="202" spans="2:29" ht="7.05" customHeight="1" x14ac:dyDescent="0.15">
      <c r="B202" s="342"/>
      <c r="C202" s="342" t="s">
        <v>406</v>
      </c>
      <c r="D202" s="343" t="s">
        <v>413</v>
      </c>
      <c r="E202" s="344"/>
      <c r="F202" s="357"/>
      <c r="G202" s="358"/>
      <c r="H202" s="357"/>
      <c r="I202" s="359"/>
      <c r="J202" s="138"/>
      <c r="K202" s="360"/>
      <c r="L202" s="361"/>
      <c r="M202" s="377"/>
      <c r="N202" s="361"/>
      <c r="O202" s="377"/>
      <c r="P202" s="363"/>
      <c r="Q202" s="378"/>
      <c r="R202" s="357"/>
      <c r="S202" s="359"/>
      <c r="T202" s="365"/>
      <c r="U202" s="366"/>
      <c r="V202" s="367"/>
      <c r="W202" s="374"/>
      <c r="X202" s="374"/>
      <c r="Y202" s="353"/>
    </row>
    <row r="203" spans="2:29" ht="7.05" customHeight="1" x14ac:dyDescent="0.15">
      <c r="B203" s="342"/>
      <c r="C203" s="354"/>
      <c r="D203" s="355"/>
      <c r="E203" s="356"/>
      <c r="F203" s="357"/>
      <c r="G203" s="358"/>
      <c r="H203" s="357"/>
      <c r="I203" s="359"/>
      <c r="J203" s="138"/>
      <c r="K203" s="360"/>
      <c r="L203" s="361"/>
      <c r="M203" s="377"/>
      <c r="N203" s="361"/>
      <c r="O203" s="377"/>
      <c r="P203" s="363"/>
      <c r="Q203" s="378"/>
      <c r="R203" s="357"/>
      <c r="S203" s="359"/>
      <c r="T203" s="365"/>
      <c r="U203" s="366"/>
      <c r="V203" s="367"/>
      <c r="W203" s="374"/>
      <c r="X203" s="374"/>
      <c r="Y203" s="353"/>
    </row>
    <row r="204" spans="2:29" ht="7.05" customHeight="1" x14ac:dyDescent="0.15">
      <c r="B204" s="341"/>
      <c r="C204" s="368"/>
      <c r="D204" s="369"/>
      <c r="E204" s="370"/>
      <c r="F204" s="302"/>
      <c r="G204" s="303"/>
      <c r="H204" s="302"/>
      <c r="I204" s="304"/>
      <c r="J204" s="139"/>
      <c r="K204" s="155"/>
      <c r="L204" s="184"/>
      <c r="M204" s="379"/>
      <c r="N204" s="184"/>
      <c r="O204" s="379"/>
      <c r="P204" s="380"/>
      <c r="Q204" s="381"/>
      <c r="R204" s="302"/>
      <c r="S204" s="304"/>
      <c r="T204" s="382"/>
      <c r="U204" s="383"/>
      <c r="V204" s="384"/>
      <c r="W204" s="374"/>
      <c r="X204" s="374"/>
      <c r="Y204" s="353"/>
    </row>
    <row r="205" spans="2:29" ht="40.049999999999997" customHeight="1" x14ac:dyDescent="0.15">
      <c r="B205" s="385" t="s">
        <v>414</v>
      </c>
      <c r="C205" s="386"/>
      <c r="D205" s="387"/>
      <c r="E205" s="387"/>
      <c r="F205" s="387"/>
      <c r="G205" s="387"/>
      <c r="H205" s="387"/>
      <c r="I205" s="387"/>
      <c r="J205" s="387"/>
      <c r="K205" s="387"/>
      <c r="L205" s="387"/>
      <c r="M205" s="387"/>
      <c r="N205" s="387"/>
      <c r="O205" s="387"/>
      <c r="P205" s="387"/>
      <c r="Q205" s="387"/>
      <c r="R205" s="387"/>
      <c r="S205" s="387"/>
      <c r="T205" s="387"/>
      <c r="U205" s="387"/>
      <c r="V205" s="387"/>
      <c r="W205" s="387"/>
      <c r="X205" s="387"/>
      <c r="Y205" s="388"/>
    </row>
    <row r="206" spans="2:29" ht="40.049999999999997" customHeight="1" x14ac:dyDescent="0.15">
      <c r="B206" s="385"/>
      <c r="C206" s="389"/>
      <c r="D206" s="390"/>
      <c r="E206" s="390"/>
      <c r="F206" s="390"/>
      <c r="G206" s="390"/>
      <c r="H206" s="390"/>
      <c r="I206" s="390"/>
      <c r="J206" s="390"/>
      <c r="K206" s="390"/>
      <c r="L206" s="390"/>
      <c r="M206" s="390"/>
      <c r="N206" s="390"/>
      <c r="O206" s="390"/>
      <c r="P206" s="390"/>
      <c r="Q206" s="390"/>
      <c r="R206" s="390"/>
      <c r="S206" s="390"/>
      <c r="T206" s="390"/>
      <c r="U206" s="390"/>
      <c r="V206" s="390"/>
      <c r="W206" s="390"/>
      <c r="X206" s="390"/>
      <c r="Y206" s="391"/>
    </row>
    <row r="207" spans="2:29" ht="40.049999999999997" customHeight="1" x14ac:dyDescent="0.15">
      <c r="B207" s="385"/>
      <c r="C207" s="389"/>
      <c r="D207" s="390"/>
      <c r="E207" s="390"/>
      <c r="F207" s="390"/>
      <c r="G207" s="390"/>
      <c r="H207" s="390"/>
      <c r="I207" s="390"/>
      <c r="J207" s="390"/>
      <c r="K207" s="390"/>
      <c r="L207" s="390"/>
      <c r="M207" s="390"/>
      <c r="N207" s="390"/>
      <c r="O207" s="390"/>
      <c r="P207" s="390"/>
      <c r="Q207" s="390"/>
      <c r="R207" s="390"/>
      <c r="S207" s="390"/>
      <c r="T207" s="390"/>
      <c r="U207" s="390"/>
      <c r="V207" s="390"/>
      <c r="W207" s="390"/>
      <c r="X207" s="390"/>
      <c r="Y207" s="391"/>
    </row>
    <row r="208" spans="2:29" ht="40.049999999999997" customHeight="1" x14ac:dyDescent="0.15">
      <c r="B208" s="385"/>
      <c r="C208" s="389"/>
      <c r="D208" s="390"/>
      <c r="E208" s="390"/>
      <c r="F208" s="390"/>
      <c r="G208" s="390"/>
      <c r="H208" s="390"/>
      <c r="I208" s="390"/>
      <c r="J208" s="390"/>
      <c r="K208" s="390"/>
      <c r="L208" s="390"/>
      <c r="M208" s="390"/>
      <c r="N208" s="390"/>
      <c r="O208" s="390"/>
      <c r="P208" s="390"/>
      <c r="Q208" s="390"/>
      <c r="R208" s="390"/>
      <c r="S208" s="390"/>
      <c r="T208" s="390"/>
      <c r="U208" s="390"/>
      <c r="V208" s="390"/>
      <c r="W208" s="390"/>
      <c r="X208" s="390"/>
      <c r="Y208" s="391"/>
    </row>
    <row r="209" spans="2:29" ht="40.049999999999997" customHeight="1" x14ac:dyDescent="0.15">
      <c r="B209" s="385"/>
      <c r="C209" s="389"/>
      <c r="D209" s="390"/>
      <c r="E209" s="390"/>
      <c r="F209" s="390"/>
      <c r="G209" s="390"/>
      <c r="H209" s="390"/>
      <c r="I209" s="390"/>
      <c r="J209" s="390"/>
      <c r="K209" s="390"/>
      <c r="L209" s="390"/>
      <c r="M209" s="390"/>
      <c r="N209" s="390"/>
      <c r="O209" s="390"/>
      <c r="P209" s="390"/>
      <c r="Q209" s="390"/>
      <c r="R209" s="390"/>
      <c r="S209" s="390"/>
      <c r="T209" s="390"/>
      <c r="U209" s="390"/>
      <c r="V209" s="390"/>
      <c r="W209" s="390"/>
      <c r="X209" s="390"/>
      <c r="Y209" s="391"/>
    </row>
    <row r="210" spans="2:29" ht="40.049999999999997" customHeight="1" x14ac:dyDescent="0.15">
      <c r="B210" s="385"/>
      <c r="C210" s="389"/>
      <c r="D210" s="390"/>
      <c r="E210" s="390"/>
      <c r="F210" s="390"/>
      <c r="G210" s="390"/>
      <c r="H210" s="390"/>
      <c r="I210" s="390"/>
      <c r="J210" s="390"/>
      <c r="K210" s="390"/>
      <c r="L210" s="390"/>
      <c r="M210" s="390"/>
      <c r="N210" s="390"/>
      <c r="O210" s="390"/>
      <c r="P210" s="390"/>
      <c r="Q210" s="390"/>
      <c r="R210" s="390"/>
      <c r="S210" s="390"/>
      <c r="T210" s="390"/>
      <c r="U210" s="390"/>
      <c r="V210" s="390"/>
      <c r="W210" s="390"/>
      <c r="X210" s="390"/>
      <c r="Y210" s="391"/>
    </row>
    <row r="211" spans="2:29" ht="40.049999999999997" customHeight="1" x14ac:dyDescent="0.15">
      <c r="B211" s="385"/>
      <c r="C211" s="389"/>
      <c r="D211" s="390"/>
      <c r="E211" s="390"/>
      <c r="F211" s="390"/>
      <c r="G211" s="390"/>
      <c r="H211" s="390"/>
      <c r="I211" s="390"/>
      <c r="J211" s="390"/>
      <c r="K211" s="390"/>
      <c r="L211" s="390"/>
      <c r="M211" s="390"/>
      <c r="N211" s="390"/>
      <c r="O211" s="390"/>
      <c r="P211" s="390"/>
      <c r="Q211" s="390"/>
      <c r="R211" s="390"/>
      <c r="S211" s="390"/>
      <c r="T211" s="390"/>
      <c r="U211" s="390"/>
      <c r="V211" s="390"/>
      <c r="W211" s="390"/>
      <c r="X211" s="390"/>
      <c r="Y211" s="391"/>
    </row>
    <row r="212" spans="2:29" ht="40.049999999999997" customHeight="1" x14ac:dyDescent="0.15">
      <c r="B212" s="385"/>
      <c r="C212" s="392"/>
      <c r="D212" s="1"/>
      <c r="E212" s="1"/>
      <c r="F212" s="2"/>
      <c r="G212" s="393"/>
      <c r="H212" s="393"/>
      <c r="I212" s="393"/>
      <c r="J212" s="393"/>
      <c r="K212" s="393"/>
      <c r="L212" s="1"/>
      <c r="M212" s="392"/>
      <c r="N212" s="392"/>
      <c r="O212" s="1"/>
      <c r="P212" s="394" t="s">
        <v>415</v>
      </c>
      <c r="Q212" s="394"/>
      <c r="R212" s="394"/>
      <c r="S212" s="394"/>
      <c r="T212" s="394"/>
      <c r="U212" s="394"/>
      <c r="V212" s="394"/>
      <c r="W212" s="394"/>
      <c r="X212" s="394"/>
      <c r="Y212" s="395"/>
    </row>
    <row r="213" spans="2:29" ht="45" customHeight="1" x14ac:dyDescent="0.15">
      <c r="B213" s="290"/>
      <c r="C213" s="396"/>
      <c r="D213" s="397"/>
      <c r="E213" s="398"/>
      <c r="F213" s="399"/>
      <c r="G213" s="397"/>
      <c r="H213" s="397"/>
      <c r="I213" s="397"/>
      <c r="J213" s="397"/>
      <c r="K213" s="397"/>
      <c r="L213" s="397"/>
      <c r="M213" s="397"/>
      <c r="N213" s="397"/>
      <c r="O213" s="400"/>
      <c r="P213" s="401"/>
      <c r="Q213" s="401"/>
      <c r="R213" s="401"/>
      <c r="S213" s="401"/>
      <c r="T213" s="401"/>
      <c r="U213" s="401"/>
      <c r="V213" s="401"/>
      <c r="W213" s="401"/>
      <c r="X213" s="401"/>
      <c r="Y213" s="402"/>
    </row>
    <row r="214" spans="2:29" ht="15" customHeight="1" x14ac:dyDescent="0.15">
      <c r="C214" s="3" t="s">
        <v>416</v>
      </c>
    </row>
    <row r="215" spans="2:29" ht="15" customHeight="1" x14ac:dyDescent="0.15">
      <c r="C215" s="3" t="s">
        <v>417</v>
      </c>
    </row>
    <row r="216" spans="2:29" ht="15" customHeight="1" x14ac:dyDescent="0.15">
      <c r="C216" s="3" t="s">
        <v>418</v>
      </c>
    </row>
    <row r="217" spans="2:29" x14ac:dyDescent="0.15">
      <c r="C217" s="3" t="s">
        <v>419</v>
      </c>
    </row>
    <row r="219" spans="2:29" ht="25.05" customHeight="1" x14ac:dyDescent="0.15">
      <c r="B219" s="6" t="s">
        <v>370</v>
      </c>
      <c r="C219" s="3"/>
      <c r="D219" s="3"/>
      <c r="E219" s="3"/>
      <c r="F219" s="3"/>
      <c r="G219" s="3"/>
      <c r="H219" s="3"/>
      <c r="I219" s="3"/>
      <c r="J219" s="3"/>
      <c r="K219" s="3"/>
      <c r="L219" s="3"/>
      <c r="M219" s="3"/>
      <c r="N219" s="314"/>
      <c r="O219" s="315"/>
      <c r="P219" s="316"/>
      <c r="Q219" s="317"/>
      <c r="R219" s="317"/>
      <c r="S219" s="318"/>
      <c r="T219" s="176" t="s">
        <v>371</v>
      </c>
      <c r="U219" s="176"/>
      <c r="V219" s="319"/>
      <c r="W219" s="319"/>
      <c r="X219" s="319"/>
      <c r="Y219" s="319"/>
      <c r="AA219" s="321" t="s">
        <v>372</v>
      </c>
      <c r="AB219" s="3" t="s">
        <v>373</v>
      </c>
      <c r="AC219" s="3" t="s">
        <v>374</v>
      </c>
    </row>
    <row r="220" spans="2:29" ht="20.100000000000001" customHeight="1" x14ac:dyDescent="0.15">
      <c r="B220" s="172" t="s">
        <v>8</v>
      </c>
      <c r="C220" s="172"/>
      <c r="D220" s="322" t="s">
        <v>314</v>
      </c>
      <c r="E220" s="322"/>
      <c r="F220" s="322"/>
      <c r="G220" s="322"/>
      <c r="H220" s="176" t="s">
        <v>9</v>
      </c>
      <c r="I220" s="176"/>
      <c r="J220" s="322" t="s">
        <v>316</v>
      </c>
      <c r="K220" s="322"/>
      <c r="L220" s="322"/>
      <c r="M220" s="322"/>
      <c r="N220" s="176" t="s">
        <v>2</v>
      </c>
      <c r="O220" s="176"/>
      <c r="P220" s="322" t="s">
        <v>317</v>
      </c>
      <c r="Q220" s="322"/>
      <c r="R220" s="322"/>
      <c r="S220" s="322"/>
      <c r="T220" s="176" t="s">
        <v>375</v>
      </c>
      <c r="U220" s="176"/>
      <c r="V220" s="323" t="s">
        <v>373</v>
      </c>
      <c r="W220" s="323"/>
      <c r="X220" s="323"/>
      <c r="Y220" s="323"/>
      <c r="AA220" s="321" t="s">
        <v>376</v>
      </c>
      <c r="AB220" s="3" t="s">
        <v>377</v>
      </c>
      <c r="AC220" s="3" t="s">
        <v>378</v>
      </c>
    </row>
    <row r="221" spans="2:29" ht="20.100000000000001" customHeight="1" x14ac:dyDescent="0.15">
      <c r="B221" s="184" t="s">
        <v>3</v>
      </c>
      <c r="C221" s="184"/>
      <c r="D221" s="324" t="s">
        <v>315</v>
      </c>
      <c r="E221" s="324"/>
      <c r="F221" s="324"/>
      <c r="G221" s="324"/>
      <c r="H221" s="176"/>
      <c r="I221" s="176"/>
      <c r="J221" s="322"/>
      <c r="K221" s="322"/>
      <c r="L221" s="322"/>
      <c r="M221" s="322"/>
      <c r="N221" s="176"/>
      <c r="O221" s="176"/>
      <c r="P221" s="322"/>
      <c r="Q221" s="322"/>
      <c r="R221" s="322"/>
      <c r="S221" s="322"/>
      <c r="T221" s="176" t="s">
        <v>379</v>
      </c>
      <c r="U221" s="176"/>
      <c r="V221" s="323" t="s">
        <v>373</v>
      </c>
      <c r="W221" s="323"/>
      <c r="X221" s="323"/>
      <c r="Y221" s="323"/>
      <c r="AA221" s="321" t="s">
        <v>380</v>
      </c>
      <c r="AC221" s="3" t="s">
        <v>381</v>
      </c>
    </row>
    <row r="222" spans="2:29" ht="20.100000000000001" customHeight="1" x14ac:dyDescent="0.15">
      <c r="B222" s="278" t="s">
        <v>4</v>
      </c>
      <c r="C222" s="278"/>
      <c r="D222" s="325" t="s">
        <v>5</v>
      </c>
      <c r="E222" s="322" t="s">
        <v>382</v>
      </c>
      <c r="F222" s="322"/>
      <c r="G222" s="322"/>
      <c r="H222" s="176" t="s">
        <v>383</v>
      </c>
      <c r="I222" s="176"/>
      <c r="J222" s="176"/>
      <c r="K222" s="326" t="s">
        <v>318</v>
      </c>
      <c r="L222" s="327"/>
      <c r="M222" s="327"/>
      <c r="N222" s="327"/>
      <c r="O222" s="162" t="s">
        <v>384</v>
      </c>
      <c r="P222" s="163"/>
      <c r="Q222" s="328">
        <v>44860</v>
      </c>
      <c r="R222" s="329"/>
      <c r="S222" s="330"/>
      <c r="T222" s="176" t="s">
        <v>95</v>
      </c>
      <c r="U222" s="176"/>
      <c r="V222" s="82" t="s">
        <v>94</v>
      </c>
      <c r="W222" s="331">
        <v>1175</v>
      </c>
      <c r="X222" s="331"/>
      <c r="Y222" s="27" t="s">
        <v>93</v>
      </c>
      <c r="AA222" s="321" t="s">
        <v>385</v>
      </c>
      <c r="AC222" s="3" t="s">
        <v>386</v>
      </c>
    </row>
    <row r="223" spans="2:29" ht="20.100000000000001" customHeight="1" x14ac:dyDescent="0.15">
      <c r="B223" s="278"/>
      <c r="C223" s="278"/>
      <c r="D223" s="325" t="s">
        <v>6</v>
      </c>
      <c r="E223" s="332" t="s">
        <v>387</v>
      </c>
      <c r="F223" s="332"/>
      <c r="G223" s="332"/>
      <c r="H223" s="176" t="s">
        <v>388</v>
      </c>
      <c r="I223" s="176"/>
      <c r="J223" s="176"/>
      <c r="K223" s="326" t="s">
        <v>389</v>
      </c>
      <c r="L223" s="327"/>
      <c r="M223" s="327"/>
      <c r="N223" s="327"/>
      <c r="O223" s="333"/>
      <c r="P223" s="334"/>
      <c r="Q223" s="335"/>
      <c r="R223" s="336"/>
      <c r="S223" s="337"/>
      <c r="T223" s="172" t="s">
        <v>7</v>
      </c>
      <c r="U223" s="172"/>
      <c r="V223" s="338" t="s">
        <v>390</v>
      </c>
      <c r="W223" s="339"/>
      <c r="X223" s="339"/>
      <c r="Y223" s="340"/>
      <c r="AC223" s="3" t="s">
        <v>391</v>
      </c>
    </row>
    <row r="224" spans="2:29" ht="7.05" customHeight="1" x14ac:dyDescent="0.15">
      <c r="B224" s="341" t="s">
        <v>392</v>
      </c>
      <c r="C224" s="342" t="s">
        <v>393</v>
      </c>
      <c r="D224" s="343" t="s">
        <v>394</v>
      </c>
      <c r="E224" s="344"/>
      <c r="F224" s="299" t="s">
        <v>395</v>
      </c>
      <c r="G224" s="300"/>
      <c r="H224" s="299" t="s">
        <v>396</v>
      </c>
      <c r="I224" s="301"/>
      <c r="J224" s="151" t="s">
        <v>397</v>
      </c>
      <c r="K224" s="153"/>
      <c r="L224" s="172" t="s">
        <v>398</v>
      </c>
      <c r="M224" s="345">
        <v>155</v>
      </c>
      <c r="N224" s="172" t="s">
        <v>399</v>
      </c>
      <c r="O224" s="345">
        <v>6</v>
      </c>
      <c r="P224" s="346" t="s">
        <v>400</v>
      </c>
      <c r="Q224" s="347">
        <v>0</v>
      </c>
      <c r="R224" s="299" t="s">
        <v>401</v>
      </c>
      <c r="S224" s="301"/>
      <c r="T224" s="348" t="s">
        <v>157</v>
      </c>
      <c r="U224" s="349"/>
      <c r="V224" s="350" t="s">
        <v>402</v>
      </c>
      <c r="W224" s="351" t="s">
        <v>403</v>
      </c>
      <c r="X224" s="352"/>
      <c r="Y224" s="353">
        <v>0</v>
      </c>
      <c r="AC224" s="3" t="s">
        <v>404</v>
      </c>
    </row>
    <row r="225" spans="2:29" ht="7.05" customHeight="1" x14ac:dyDescent="0.15">
      <c r="B225" s="341"/>
      <c r="C225" s="354"/>
      <c r="D225" s="355"/>
      <c r="E225" s="356"/>
      <c r="F225" s="357"/>
      <c r="G225" s="358"/>
      <c r="H225" s="357"/>
      <c r="I225" s="359"/>
      <c r="J225" s="138"/>
      <c r="K225" s="360"/>
      <c r="L225" s="361"/>
      <c r="M225" s="362"/>
      <c r="N225" s="361"/>
      <c r="O225" s="362"/>
      <c r="P225" s="363"/>
      <c r="Q225" s="364"/>
      <c r="R225" s="357"/>
      <c r="S225" s="359"/>
      <c r="T225" s="365"/>
      <c r="U225" s="366"/>
      <c r="V225" s="367"/>
      <c r="W225" s="352"/>
      <c r="X225" s="352"/>
      <c r="Y225" s="353"/>
      <c r="AC225" s="3" t="s">
        <v>405</v>
      </c>
    </row>
    <row r="226" spans="2:29" ht="7.05" customHeight="1" x14ac:dyDescent="0.15">
      <c r="B226" s="341"/>
      <c r="C226" s="368"/>
      <c r="D226" s="369"/>
      <c r="E226" s="370"/>
      <c r="F226" s="357"/>
      <c r="G226" s="358"/>
      <c r="H226" s="357"/>
      <c r="I226" s="359"/>
      <c r="J226" s="138"/>
      <c r="K226" s="360"/>
      <c r="L226" s="361"/>
      <c r="M226" s="362"/>
      <c r="N226" s="361"/>
      <c r="O226" s="362"/>
      <c r="P226" s="363"/>
      <c r="Q226" s="364"/>
      <c r="R226" s="357"/>
      <c r="S226" s="359"/>
      <c r="T226" s="365"/>
      <c r="U226" s="366"/>
      <c r="V226" s="367"/>
      <c r="W226" s="352"/>
      <c r="X226" s="352"/>
      <c r="Y226" s="353"/>
    </row>
    <row r="227" spans="2:29" ht="7.05" customHeight="1" x14ac:dyDescent="0.15">
      <c r="B227" s="341"/>
      <c r="C227" s="342" t="s">
        <v>406</v>
      </c>
      <c r="D227" s="343" t="s">
        <v>407</v>
      </c>
      <c r="E227" s="344"/>
      <c r="F227" s="357"/>
      <c r="G227" s="358"/>
      <c r="H227" s="357"/>
      <c r="I227" s="359"/>
      <c r="J227" s="138"/>
      <c r="K227" s="360"/>
      <c r="L227" s="361"/>
      <c r="M227" s="371"/>
      <c r="N227" s="361"/>
      <c r="O227" s="371"/>
      <c r="P227" s="363"/>
      <c r="Q227" s="372"/>
      <c r="R227" s="357"/>
      <c r="S227" s="359"/>
      <c r="T227" s="365"/>
      <c r="U227" s="366"/>
      <c r="V227" s="367"/>
      <c r="W227" s="352"/>
      <c r="X227" s="352"/>
      <c r="Y227" s="353"/>
    </row>
    <row r="228" spans="2:29" ht="7.05" customHeight="1" x14ac:dyDescent="0.15">
      <c r="B228" s="341"/>
      <c r="C228" s="354"/>
      <c r="D228" s="355"/>
      <c r="E228" s="356"/>
      <c r="F228" s="357"/>
      <c r="G228" s="358"/>
      <c r="H228" s="357"/>
      <c r="I228" s="359"/>
      <c r="J228" s="151" t="s">
        <v>408</v>
      </c>
      <c r="K228" s="153"/>
      <c r="L228" s="172" t="s">
        <v>398</v>
      </c>
      <c r="M228" s="345">
        <v>26</v>
      </c>
      <c r="N228" s="172" t="s">
        <v>399</v>
      </c>
      <c r="O228" s="347">
        <v>0</v>
      </c>
      <c r="P228" s="346" t="s">
        <v>400</v>
      </c>
      <c r="Q228" s="347">
        <v>0</v>
      </c>
      <c r="R228" s="357"/>
      <c r="S228" s="359"/>
      <c r="T228" s="365"/>
      <c r="U228" s="366"/>
      <c r="V228" s="367"/>
      <c r="W228" s="352"/>
      <c r="X228" s="352"/>
      <c r="Y228" s="353"/>
    </row>
    <row r="229" spans="2:29" ht="7.05" customHeight="1" x14ac:dyDescent="0.15">
      <c r="B229" s="341"/>
      <c r="C229" s="368"/>
      <c r="D229" s="369"/>
      <c r="E229" s="370"/>
      <c r="F229" s="357"/>
      <c r="G229" s="358"/>
      <c r="H229" s="357"/>
      <c r="I229" s="359"/>
      <c r="J229" s="138"/>
      <c r="K229" s="360"/>
      <c r="L229" s="361"/>
      <c r="M229" s="362"/>
      <c r="N229" s="361"/>
      <c r="O229" s="364"/>
      <c r="P229" s="363"/>
      <c r="Q229" s="364"/>
      <c r="R229" s="357"/>
      <c r="S229" s="359"/>
      <c r="T229" s="365"/>
      <c r="U229" s="366"/>
      <c r="V229" s="367"/>
      <c r="W229" s="352"/>
      <c r="X229" s="352"/>
      <c r="Y229" s="353"/>
    </row>
    <row r="230" spans="2:29" ht="7.05" customHeight="1" x14ac:dyDescent="0.15">
      <c r="B230" s="341" t="s">
        <v>409</v>
      </c>
      <c r="C230" s="342" t="s">
        <v>393</v>
      </c>
      <c r="D230" s="343" t="s">
        <v>410</v>
      </c>
      <c r="E230" s="344"/>
      <c r="F230" s="357"/>
      <c r="G230" s="358"/>
      <c r="H230" s="357"/>
      <c r="I230" s="359"/>
      <c r="J230" s="138"/>
      <c r="K230" s="360"/>
      <c r="L230" s="361"/>
      <c r="M230" s="362"/>
      <c r="N230" s="361"/>
      <c r="O230" s="364"/>
      <c r="P230" s="363"/>
      <c r="Q230" s="364"/>
      <c r="R230" s="357"/>
      <c r="S230" s="359"/>
      <c r="T230" s="365"/>
      <c r="U230" s="366"/>
      <c r="V230" s="367"/>
      <c r="W230" s="373" t="s">
        <v>411</v>
      </c>
      <c r="X230" s="374"/>
      <c r="Y230" s="353">
        <v>0</v>
      </c>
    </row>
    <row r="231" spans="2:29" ht="7.05" customHeight="1" x14ac:dyDescent="0.15">
      <c r="B231" s="342"/>
      <c r="C231" s="354"/>
      <c r="D231" s="355"/>
      <c r="E231" s="356"/>
      <c r="F231" s="357"/>
      <c r="G231" s="358"/>
      <c r="H231" s="357"/>
      <c r="I231" s="359"/>
      <c r="J231" s="139"/>
      <c r="K231" s="155"/>
      <c r="L231" s="361"/>
      <c r="M231" s="371"/>
      <c r="N231" s="361"/>
      <c r="O231" s="372"/>
      <c r="P231" s="363"/>
      <c r="Q231" s="372"/>
      <c r="R231" s="357"/>
      <c r="S231" s="359"/>
      <c r="T231" s="365"/>
      <c r="U231" s="366"/>
      <c r="V231" s="367"/>
      <c r="W231" s="374"/>
      <c r="X231" s="374"/>
      <c r="Y231" s="353"/>
    </row>
    <row r="232" spans="2:29" ht="7.05" customHeight="1" x14ac:dyDescent="0.15">
      <c r="B232" s="342"/>
      <c r="C232" s="368"/>
      <c r="D232" s="369"/>
      <c r="E232" s="370"/>
      <c r="F232" s="357"/>
      <c r="G232" s="358"/>
      <c r="H232" s="357"/>
      <c r="I232" s="359"/>
      <c r="J232" s="138" t="s">
        <v>412</v>
      </c>
      <c r="K232" s="360"/>
      <c r="L232" s="172" t="s">
        <v>398</v>
      </c>
      <c r="M232" s="375">
        <v>22</v>
      </c>
      <c r="N232" s="172" t="s">
        <v>399</v>
      </c>
      <c r="O232" s="375">
        <v>0</v>
      </c>
      <c r="P232" s="346" t="s">
        <v>400</v>
      </c>
      <c r="Q232" s="376">
        <v>0</v>
      </c>
      <c r="R232" s="357"/>
      <c r="S232" s="359"/>
      <c r="T232" s="365"/>
      <c r="U232" s="366"/>
      <c r="V232" s="367"/>
      <c r="W232" s="374"/>
      <c r="X232" s="374"/>
      <c r="Y232" s="353"/>
      <c r="AC232" s="320">
        <v>0</v>
      </c>
    </row>
    <row r="233" spans="2:29" ht="7.05" customHeight="1" x14ac:dyDescent="0.15">
      <c r="B233" s="342"/>
      <c r="C233" s="342" t="s">
        <v>406</v>
      </c>
      <c r="D233" s="343" t="s">
        <v>413</v>
      </c>
      <c r="E233" s="344"/>
      <c r="F233" s="357"/>
      <c r="G233" s="358"/>
      <c r="H233" s="357"/>
      <c r="I233" s="359"/>
      <c r="J233" s="138"/>
      <c r="K233" s="360"/>
      <c r="L233" s="361"/>
      <c r="M233" s="377"/>
      <c r="N233" s="361"/>
      <c r="O233" s="377"/>
      <c r="P233" s="363"/>
      <c r="Q233" s="378"/>
      <c r="R233" s="357"/>
      <c r="S233" s="359"/>
      <c r="T233" s="365"/>
      <c r="U233" s="366"/>
      <c r="V233" s="367"/>
      <c r="W233" s="374"/>
      <c r="X233" s="374"/>
      <c r="Y233" s="353"/>
    </row>
    <row r="234" spans="2:29" ht="7.05" customHeight="1" x14ac:dyDescent="0.15">
      <c r="B234" s="342"/>
      <c r="C234" s="354"/>
      <c r="D234" s="355"/>
      <c r="E234" s="356"/>
      <c r="F234" s="357"/>
      <c r="G234" s="358"/>
      <c r="H234" s="357"/>
      <c r="I234" s="359"/>
      <c r="J234" s="138"/>
      <c r="K234" s="360"/>
      <c r="L234" s="361"/>
      <c r="M234" s="377"/>
      <c r="N234" s="361"/>
      <c r="O234" s="377"/>
      <c r="P234" s="363"/>
      <c r="Q234" s="378"/>
      <c r="R234" s="357"/>
      <c r="S234" s="359"/>
      <c r="T234" s="365"/>
      <c r="U234" s="366"/>
      <c r="V234" s="367"/>
      <c r="W234" s="374"/>
      <c r="X234" s="374"/>
      <c r="Y234" s="353"/>
    </row>
    <row r="235" spans="2:29" ht="7.05" customHeight="1" x14ac:dyDescent="0.15">
      <c r="B235" s="341"/>
      <c r="C235" s="368"/>
      <c r="D235" s="369"/>
      <c r="E235" s="370"/>
      <c r="F235" s="302"/>
      <c r="G235" s="303"/>
      <c r="H235" s="302"/>
      <c r="I235" s="304"/>
      <c r="J235" s="139"/>
      <c r="K235" s="155"/>
      <c r="L235" s="184"/>
      <c r="M235" s="379"/>
      <c r="N235" s="184"/>
      <c r="O235" s="379"/>
      <c r="P235" s="380"/>
      <c r="Q235" s="381"/>
      <c r="R235" s="302"/>
      <c r="S235" s="304"/>
      <c r="T235" s="382"/>
      <c r="U235" s="383"/>
      <c r="V235" s="384"/>
      <c r="W235" s="374"/>
      <c r="X235" s="374"/>
      <c r="Y235" s="353"/>
    </row>
    <row r="236" spans="2:29" ht="40.049999999999997" customHeight="1" x14ac:dyDescent="0.15">
      <c r="B236" s="385" t="s">
        <v>414</v>
      </c>
      <c r="C236" s="386"/>
      <c r="D236" s="387"/>
      <c r="E236" s="387"/>
      <c r="F236" s="387"/>
      <c r="G236" s="387"/>
      <c r="H236" s="387"/>
      <c r="I236" s="387"/>
      <c r="J236" s="387"/>
      <c r="K236" s="387"/>
      <c r="L236" s="387"/>
      <c r="M236" s="387"/>
      <c r="N236" s="387"/>
      <c r="O236" s="387"/>
      <c r="P236" s="387"/>
      <c r="Q236" s="387"/>
      <c r="R236" s="387"/>
      <c r="S236" s="387"/>
      <c r="T236" s="387"/>
      <c r="U236" s="387"/>
      <c r="V236" s="387"/>
      <c r="W236" s="387"/>
      <c r="X236" s="387"/>
      <c r="Y236" s="388"/>
    </row>
    <row r="237" spans="2:29" ht="40.049999999999997" customHeight="1" x14ac:dyDescent="0.15">
      <c r="B237" s="385"/>
      <c r="C237" s="389"/>
      <c r="D237" s="390"/>
      <c r="E237" s="390"/>
      <c r="F237" s="390"/>
      <c r="G237" s="390"/>
      <c r="H237" s="390"/>
      <c r="I237" s="390"/>
      <c r="J237" s="390"/>
      <c r="K237" s="390"/>
      <c r="L237" s="390"/>
      <c r="M237" s="390"/>
      <c r="N237" s="390"/>
      <c r="O237" s="390"/>
      <c r="P237" s="390"/>
      <c r="Q237" s="390"/>
      <c r="R237" s="390"/>
      <c r="S237" s="390"/>
      <c r="T237" s="390"/>
      <c r="U237" s="390"/>
      <c r="V237" s="390"/>
      <c r="W237" s="390"/>
      <c r="X237" s="390"/>
      <c r="Y237" s="391"/>
    </row>
    <row r="238" spans="2:29" ht="40.049999999999997" customHeight="1" x14ac:dyDescent="0.15">
      <c r="B238" s="385"/>
      <c r="C238" s="389"/>
      <c r="D238" s="390"/>
      <c r="E238" s="390"/>
      <c r="F238" s="390"/>
      <c r="G238" s="390"/>
      <c r="H238" s="390"/>
      <c r="I238" s="390"/>
      <c r="J238" s="390"/>
      <c r="K238" s="390"/>
      <c r="L238" s="390"/>
      <c r="M238" s="390"/>
      <c r="N238" s="390"/>
      <c r="O238" s="390"/>
      <c r="P238" s="390"/>
      <c r="Q238" s="390"/>
      <c r="R238" s="390"/>
      <c r="S238" s="390"/>
      <c r="T238" s="390"/>
      <c r="U238" s="390"/>
      <c r="V238" s="390"/>
      <c r="W238" s="390"/>
      <c r="X238" s="390"/>
      <c r="Y238" s="391"/>
    </row>
    <row r="239" spans="2:29" ht="40.049999999999997" customHeight="1" x14ac:dyDescent="0.15">
      <c r="B239" s="385"/>
      <c r="C239" s="389"/>
      <c r="D239" s="390"/>
      <c r="E239" s="390"/>
      <c r="F239" s="390"/>
      <c r="G239" s="390"/>
      <c r="H239" s="390"/>
      <c r="I239" s="390"/>
      <c r="J239" s="390"/>
      <c r="K239" s="390"/>
      <c r="L239" s="390"/>
      <c r="M239" s="390"/>
      <c r="N239" s="390"/>
      <c r="O239" s="390"/>
      <c r="P239" s="390"/>
      <c r="Q239" s="390"/>
      <c r="R239" s="390"/>
      <c r="S239" s="390"/>
      <c r="T239" s="390"/>
      <c r="U239" s="390"/>
      <c r="V239" s="390"/>
      <c r="W239" s="390"/>
      <c r="X239" s="390"/>
      <c r="Y239" s="391"/>
    </row>
    <row r="240" spans="2:29" ht="40.049999999999997" customHeight="1" x14ac:dyDescent="0.15">
      <c r="B240" s="385"/>
      <c r="C240" s="389"/>
      <c r="D240" s="390"/>
      <c r="E240" s="390"/>
      <c r="F240" s="390"/>
      <c r="G240" s="390"/>
      <c r="H240" s="390"/>
      <c r="I240" s="390"/>
      <c r="J240" s="390"/>
      <c r="K240" s="390"/>
      <c r="L240" s="390"/>
      <c r="M240" s="390"/>
      <c r="N240" s="390"/>
      <c r="O240" s="390"/>
      <c r="P240" s="390"/>
      <c r="Q240" s="390"/>
      <c r="R240" s="390"/>
      <c r="S240" s="390"/>
      <c r="T240" s="390"/>
      <c r="U240" s="390"/>
      <c r="V240" s="390"/>
      <c r="W240" s="390"/>
      <c r="X240" s="390"/>
      <c r="Y240" s="391"/>
    </row>
    <row r="241" spans="2:29" ht="40.049999999999997" customHeight="1" x14ac:dyDescent="0.15">
      <c r="B241" s="385"/>
      <c r="C241" s="389"/>
      <c r="D241" s="390"/>
      <c r="E241" s="390"/>
      <c r="F241" s="390"/>
      <c r="G241" s="390"/>
      <c r="H241" s="390"/>
      <c r="I241" s="390"/>
      <c r="J241" s="390"/>
      <c r="K241" s="390"/>
      <c r="L241" s="390"/>
      <c r="M241" s="390"/>
      <c r="N241" s="390"/>
      <c r="O241" s="390"/>
      <c r="P241" s="390"/>
      <c r="Q241" s="390"/>
      <c r="R241" s="390"/>
      <c r="S241" s="390"/>
      <c r="T241" s="390"/>
      <c r="U241" s="390"/>
      <c r="V241" s="390"/>
      <c r="W241" s="390"/>
      <c r="X241" s="390"/>
      <c r="Y241" s="391"/>
    </row>
    <row r="242" spans="2:29" ht="40.049999999999997" customHeight="1" x14ac:dyDescent="0.15">
      <c r="B242" s="385"/>
      <c r="C242" s="389"/>
      <c r="D242" s="390"/>
      <c r="E242" s="390"/>
      <c r="F242" s="390"/>
      <c r="G242" s="390"/>
      <c r="H242" s="390"/>
      <c r="I242" s="390"/>
      <c r="J242" s="390"/>
      <c r="K242" s="390"/>
      <c r="L242" s="390"/>
      <c r="M242" s="390"/>
      <c r="N242" s="390"/>
      <c r="O242" s="390"/>
      <c r="P242" s="390"/>
      <c r="Q242" s="390"/>
      <c r="R242" s="390"/>
      <c r="S242" s="390"/>
      <c r="T242" s="390"/>
      <c r="U242" s="390"/>
      <c r="V242" s="390"/>
      <c r="W242" s="390"/>
      <c r="X242" s="390"/>
      <c r="Y242" s="391"/>
    </row>
    <row r="243" spans="2:29" ht="40.049999999999997" customHeight="1" x14ac:dyDescent="0.15">
      <c r="B243" s="385"/>
      <c r="C243" s="392"/>
      <c r="D243" s="1"/>
      <c r="E243" s="1"/>
      <c r="F243" s="2"/>
      <c r="G243" s="393"/>
      <c r="H243" s="393"/>
      <c r="I243" s="393"/>
      <c r="J243" s="393"/>
      <c r="K243" s="393"/>
      <c r="L243" s="1"/>
      <c r="M243" s="392"/>
      <c r="N243" s="392"/>
      <c r="O243" s="1"/>
      <c r="P243" s="394" t="s">
        <v>415</v>
      </c>
      <c r="Q243" s="394"/>
      <c r="R243" s="394"/>
      <c r="S243" s="394"/>
      <c r="T243" s="394"/>
      <c r="U243" s="394"/>
      <c r="V243" s="394"/>
      <c r="W243" s="394"/>
      <c r="X243" s="394"/>
      <c r="Y243" s="395"/>
    </row>
    <row r="244" spans="2:29" ht="45" customHeight="1" x14ac:dyDescent="0.15">
      <c r="B244" s="290"/>
      <c r="C244" s="396"/>
      <c r="D244" s="397"/>
      <c r="E244" s="398"/>
      <c r="F244" s="399"/>
      <c r="G244" s="397"/>
      <c r="H244" s="397"/>
      <c r="I244" s="397"/>
      <c r="J244" s="397"/>
      <c r="K244" s="397"/>
      <c r="L244" s="397"/>
      <c r="M244" s="397"/>
      <c r="N244" s="397"/>
      <c r="O244" s="400"/>
      <c r="P244" s="401"/>
      <c r="Q244" s="401"/>
      <c r="R244" s="401"/>
      <c r="S244" s="401"/>
      <c r="T244" s="401"/>
      <c r="U244" s="401"/>
      <c r="V244" s="401"/>
      <c r="W244" s="401"/>
      <c r="X244" s="401"/>
      <c r="Y244" s="402"/>
    </row>
    <row r="245" spans="2:29" ht="15" customHeight="1" x14ac:dyDescent="0.15">
      <c r="C245" s="3" t="s">
        <v>416</v>
      </c>
    </row>
    <row r="246" spans="2:29" ht="15" customHeight="1" x14ac:dyDescent="0.15">
      <c r="C246" s="3" t="s">
        <v>417</v>
      </c>
    </row>
    <row r="247" spans="2:29" ht="15" customHeight="1" x14ac:dyDescent="0.15">
      <c r="C247" s="3" t="s">
        <v>418</v>
      </c>
    </row>
    <row r="248" spans="2:29" x14ac:dyDescent="0.15">
      <c r="C248" s="3" t="s">
        <v>419</v>
      </c>
    </row>
    <row r="250" spans="2:29" ht="25.05" customHeight="1" x14ac:dyDescent="0.15">
      <c r="B250" s="6" t="s">
        <v>370</v>
      </c>
      <c r="C250" s="3"/>
      <c r="D250" s="3"/>
      <c r="E250" s="3"/>
      <c r="F250" s="3"/>
      <c r="G250" s="3"/>
      <c r="H250" s="3"/>
      <c r="I250" s="3"/>
      <c r="J250" s="3"/>
      <c r="K250" s="3"/>
      <c r="L250" s="3"/>
      <c r="M250" s="3"/>
      <c r="N250" s="314"/>
      <c r="O250" s="315"/>
      <c r="P250" s="316"/>
      <c r="Q250" s="317"/>
      <c r="R250" s="317"/>
      <c r="S250" s="318"/>
      <c r="T250" s="176" t="s">
        <v>371</v>
      </c>
      <c r="U250" s="176"/>
      <c r="V250" s="319"/>
      <c r="W250" s="319"/>
      <c r="X250" s="319"/>
      <c r="Y250" s="319"/>
      <c r="AA250" s="321" t="s">
        <v>372</v>
      </c>
      <c r="AB250" s="3" t="s">
        <v>373</v>
      </c>
      <c r="AC250" s="3" t="s">
        <v>374</v>
      </c>
    </row>
    <row r="251" spans="2:29" ht="20.100000000000001" customHeight="1" x14ac:dyDescent="0.15">
      <c r="B251" s="172" t="s">
        <v>8</v>
      </c>
      <c r="C251" s="172"/>
      <c r="D251" s="322" t="s">
        <v>314</v>
      </c>
      <c r="E251" s="322"/>
      <c r="F251" s="322"/>
      <c r="G251" s="322"/>
      <c r="H251" s="176" t="s">
        <v>9</v>
      </c>
      <c r="I251" s="176"/>
      <c r="J251" s="322" t="s">
        <v>316</v>
      </c>
      <c r="K251" s="322"/>
      <c r="L251" s="322"/>
      <c r="M251" s="322"/>
      <c r="N251" s="176" t="s">
        <v>2</v>
      </c>
      <c r="O251" s="176"/>
      <c r="P251" s="322" t="s">
        <v>317</v>
      </c>
      <c r="Q251" s="322"/>
      <c r="R251" s="322"/>
      <c r="S251" s="322"/>
      <c r="T251" s="176" t="s">
        <v>375</v>
      </c>
      <c r="U251" s="176"/>
      <c r="V251" s="323" t="s">
        <v>373</v>
      </c>
      <c r="W251" s="323"/>
      <c r="X251" s="323"/>
      <c r="Y251" s="323"/>
      <c r="AA251" s="321" t="s">
        <v>376</v>
      </c>
      <c r="AB251" s="3" t="s">
        <v>377</v>
      </c>
      <c r="AC251" s="3" t="s">
        <v>378</v>
      </c>
    </row>
    <row r="252" spans="2:29" ht="20.100000000000001" customHeight="1" x14ac:dyDescent="0.15">
      <c r="B252" s="184" t="s">
        <v>3</v>
      </c>
      <c r="C252" s="184"/>
      <c r="D252" s="324" t="s">
        <v>315</v>
      </c>
      <c r="E252" s="324"/>
      <c r="F252" s="324"/>
      <c r="G252" s="324"/>
      <c r="H252" s="176"/>
      <c r="I252" s="176"/>
      <c r="J252" s="322"/>
      <c r="K252" s="322"/>
      <c r="L252" s="322"/>
      <c r="M252" s="322"/>
      <c r="N252" s="176"/>
      <c r="O252" s="176"/>
      <c r="P252" s="322"/>
      <c r="Q252" s="322"/>
      <c r="R252" s="322"/>
      <c r="S252" s="322"/>
      <c r="T252" s="176" t="s">
        <v>379</v>
      </c>
      <c r="U252" s="176"/>
      <c r="V252" s="323" t="s">
        <v>373</v>
      </c>
      <c r="W252" s="323"/>
      <c r="X252" s="323"/>
      <c r="Y252" s="323"/>
      <c r="AA252" s="321" t="s">
        <v>380</v>
      </c>
      <c r="AC252" s="3" t="s">
        <v>381</v>
      </c>
    </row>
    <row r="253" spans="2:29" ht="20.100000000000001" customHeight="1" x14ac:dyDescent="0.15">
      <c r="B253" s="278" t="s">
        <v>4</v>
      </c>
      <c r="C253" s="278"/>
      <c r="D253" s="325" t="s">
        <v>5</v>
      </c>
      <c r="E253" s="322" t="s">
        <v>382</v>
      </c>
      <c r="F253" s="322"/>
      <c r="G253" s="322"/>
      <c r="H253" s="176" t="s">
        <v>383</v>
      </c>
      <c r="I253" s="176"/>
      <c r="J253" s="176"/>
      <c r="K253" s="326" t="s">
        <v>318</v>
      </c>
      <c r="L253" s="327"/>
      <c r="M253" s="327"/>
      <c r="N253" s="327"/>
      <c r="O253" s="162" t="s">
        <v>384</v>
      </c>
      <c r="P253" s="163"/>
      <c r="Q253" s="328">
        <v>44860</v>
      </c>
      <c r="R253" s="329"/>
      <c r="S253" s="330"/>
      <c r="T253" s="176" t="s">
        <v>95</v>
      </c>
      <c r="U253" s="176"/>
      <c r="V253" s="82" t="s">
        <v>94</v>
      </c>
      <c r="W253" s="331">
        <v>1175</v>
      </c>
      <c r="X253" s="331"/>
      <c r="Y253" s="27" t="s">
        <v>93</v>
      </c>
      <c r="AA253" s="321" t="s">
        <v>385</v>
      </c>
      <c r="AC253" s="3" t="s">
        <v>386</v>
      </c>
    </row>
    <row r="254" spans="2:29" ht="20.100000000000001" customHeight="1" x14ac:dyDescent="0.15">
      <c r="B254" s="278"/>
      <c r="C254" s="278"/>
      <c r="D254" s="325" t="s">
        <v>6</v>
      </c>
      <c r="E254" s="332" t="s">
        <v>387</v>
      </c>
      <c r="F254" s="332"/>
      <c r="G254" s="332"/>
      <c r="H254" s="176" t="s">
        <v>388</v>
      </c>
      <c r="I254" s="176"/>
      <c r="J254" s="176"/>
      <c r="K254" s="326" t="s">
        <v>389</v>
      </c>
      <c r="L254" s="327"/>
      <c r="M254" s="327"/>
      <c r="N254" s="327"/>
      <c r="O254" s="333"/>
      <c r="P254" s="334"/>
      <c r="Q254" s="335"/>
      <c r="R254" s="336"/>
      <c r="S254" s="337"/>
      <c r="T254" s="172" t="s">
        <v>7</v>
      </c>
      <c r="U254" s="172"/>
      <c r="V254" s="338" t="s">
        <v>390</v>
      </c>
      <c r="W254" s="339"/>
      <c r="X254" s="339"/>
      <c r="Y254" s="340"/>
      <c r="AC254" s="3" t="s">
        <v>391</v>
      </c>
    </row>
    <row r="255" spans="2:29" ht="7.05" customHeight="1" x14ac:dyDescent="0.15">
      <c r="B255" s="341" t="s">
        <v>392</v>
      </c>
      <c r="C255" s="342" t="s">
        <v>393</v>
      </c>
      <c r="D255" s="343" t="s">
        <v>394</v>
      </c>
      <c r="E255" s="344"/>
      <c r="F255" s="299" t="s">
        <v>395</v>
      </c>
      <c r="G255" s="300"/>
      <c r="H255" s="299" t="s">
        <v>396</v>
      </c>
      <c r="I255" s="301"/>
      <c r="J255" s="151" t="s">
        <v>397</v>
      </c>
      <c r="K255" s="153"/>
      <c r="L255" s="172" t="s">
        <v>398</v>
      </c>
      <c r="M255" s="345">
        <v>155</v>
      </c>
      <c r="N255" s="172" t="s">
        <v>399</v>
      </c>
      <c r="O255" s="345">
        <v>6</v>
      </c>
      <c r="P255" s="346" t="s">
        <v>400</v>
      </c>
      <c r="Q255" s="347">
        <v>0</v>
      </c>
      <c r="R255" s="299" t="s">
        <v>401</v>
      </c>
      <c r="S255" s="301"/>
      <c r="T255" s="348" t="s">
        <v>157</v>
      </c>
      <c r="U255" s="349"/>
      <c r="V255" s="350" t="s">
        <v>402</v>
      </c>
      <c r="W255" s="351" t="s">
        <v>403</v>
      </c>
      <c r="X255" s="352"/>
      <c r="Y255" s="353">
        <v>0</v>
      </c>
      <c r="AC255" s="3" t="s">
        <v>404</v>
      </c>
    </row>
    <row r="256" spans="2:29" ht="7.05" customHeight="1" x14ac:dyDescent="0.15">
      <c r="B256" s="341"/>
      <c r="C256" s="354"/>
      <c r="D256" s="355"/>
      <c r="E256" s="356"/>
      <c r="F256" s="357"/>
      <c r="G256" s="358"/>
      <c r="H256" s="357"/>
      <c r="I256" s="359"/>
      <c r="J256" s="138"/>
      <c r="K256" s="360"/>
      <c r="L256" s="361"/>
      <c r="M256" s="362"/>
      <c r="N256" s="361"/>
      <c r="O256" s="362"/>
      <c r="P256" s="363"/>
      <c r="Q256" s="364"/>
      <c r="R256" s="357"/>
      <c r="S256" s="359"/>
      <c r="T256" s="365"/>
      <c r="U256" s="366"/>
      <c r="V256" s="367"/>
      <c r="W256" s="352"/>
      <c r="X256" s="352"/>
      <c r="Y256" s="353"/>
      <c r="AC256" s="3" t="s">
        <v>405</v>
      </c>
    </row>
    <row r="257" spans="2:29" ht="7.05" customHeight="1" x14ac:dyDescent="0.15">
      <c r="B257" s="341"/>
      <c r="C257" s="368"/>
      <c r="D257" s="369"/>
      <c r="E257" s="370"/>
      <c r="F257" s="357"/>
      <c r="G257" s="358"/>
      <c r="H257" s="357"/>
      <c r="I257" s="359"/>
      <c r="J257" s="138"/>
      <c r="K257" s="360"/>
      <c r="L257" s="361"/>
      <c r="M257" s="362"/>
      <c r="N257" s="361"/>
      <c r="O257" s="362"/>
      <c r="P257" s="363"/>
      <c r="Q257" s="364"/>
      <c r="R257" s="357"/>
      <c r="S257" s="359"/>
      <c r="T257" s="365"/>
      <c r="U257" s="366"/>
      <c r="V257" s="367"/>
      <c r="W257" s="352"/>
      <c r="X257" s="352"/>
      <c r="Y257" s="353"/>
    </row>
    <row r="258" spans="2:29" ht="7.05" customHeight="1" x14ac:dyDescent="0.15">
      <c r="B258" s="341"/>
      <c r="C258" s="342" t="s">
        <v>406</v>
      </c>
      <c r="D258" s="343" t="s">
        <v>407</v>
      </c>
      <c r="E258" s="344"/>
      <c r="F258" s="357"/>
      <c r="G258" s="358"/>
      <c r="H258" s="357"/>
      <c r="I258" s="359"/>
      <c r="J258" s="138"/>
      <c r="K258" s="360"/>
      <c r="L258" s="361"/>
      <c r="M258" s="371"/>
      <c r="N258" s="361"/>
      <c r="O258" s="371"/>
      <c r="P258" s="363"/>
      <c r="Q258" s="372"/>
      <c r="R258" s="357"/>
      <c r="S258" s="359"/>
      <c r="T258" s="365"/>
      <c r="U258" s="366"/>
      <c r="V258" s="367"/>
      <c r="W258" s="352"/>
      <c r="X258" s="352"/>
      <c r="Y258" s="353"/>
    </row>
    <row r="259" spans="2:29" ht="7.05" customHeight="1" x14ac:dyDescent="0.15">
      <c r="B259" s="341"/>
      <c r="C259" s="354"/>
      <c r="D259" s="355"/>
      <c r="E259" s="356"/>
      <c r="F259" s="357"/>
      <c r="G259" s="358"/>
      <c r="H259" s="357"/>
      <c r="I259" s="359"/>
      <c r="J259" s="151" t="s">
        <v>408</v>
      </c>
      <c r="K259" s="153"/>
      <c r="L259" s="172" t="s">
        <v>398</v>
      </c>
      <c r="M259" s="345">
        <v>26</v>
      </c>
      <c r="N259" s="172" t="s">
        <v>399</v>
      </c>
      <c r="O259" s="347">
        <v>0</v>
      </c>
      <c r="P259" s="346" t="s">
        <v>400</v>
      </c>
      <c r="Q259" s="347">
        <v>0</v>
      </c>
      <c r="R259" s="357"/>
      <c r="S259" s="359"/>
      <c r="T259" s="365"/>
      <c r="U259" s="366"/>
      <c r="V259" s="367"/>
      <c r="W259" s="352"/>
      <c r="X259" s="352"/>
      <c r="Y259" s="353"/>
    </row>
    <row r="260" spans="2:29" ht="7.05" customHeight="1" x14ac:dyDescent="0.15">
      <c r="B260" s="341"/>
      <c r="C260" s="368"/>
      <c r="D260" s="369"/>
      <c r="E260" s="370"/>
      <c r="F260" s="357"/>
      <c r="G260" s="358"/>
      <c r="H260" s="357"/>
      <c r="I260" s="359"/>
      <c r="J260" s="138"/>
      <c r="K260" s="360"/>
      <c r="L260" s="361"/>
      <c r="M260" s="362"/>
      <c r="N260" s="361"/>
      <c r="O260" s="364"/>
      <c r="P260" s="363"/>
      <c r="Q260" s="364"/>
      <c r="R260" s="357"/>
      <c r="S260" s="359"/>
      <c r="T260" s="365"/>
      <c r="U260" s="366"/>
      <c r="V260" s="367"/>
      <c r="W260" s="352"/>
      <c r="X260" s="352"/>
      <c r="Y260" s="353"/>
    </row>
    <row r="261" spans="2:29" ht="7.05" customHeight="1" x14ac:dyDescent="0.15">
      <c r="B261" s="341" t="s">
        <v>409</v>
      </c>
      <c r="C261" s="342" t="s">
        <v>393</v>
      </c>
      <c r="D261" s="343" t="s">
        <v>410</v>
      </c>
      <c r="E261" s="344"/>
      <c r="F261" s="357"/>
      <c r="G261" s="358"/>
      <c r="H261" s="357"/>
      <c r="I261" s="359"/>
      <c r="J261" s="138"/>
      <c r="K261" s="360"/>
      <c r="L261" s="361"/>
      <c r="M261" s="362"/>
      <c r="N261" s="361"/>
      <c r="O261" s="364"/>
      <c r="P261" s="363"/>
      <c r="Q261" s="364"/>
      <c r="R261" s="357"/>
      <c r="S261" s="359"/>
      <c r="T261" s="365"/>
      <c r="U261" s="366"/>
      <c r="V261" s="367"/>
      <c r="W261" s="373" t="s">
        <v>411</v>
      </c>
      <c r="X261" s="374"/>
      <c r="Y261" s="353">
        <v>0</v>
      </c>
    </row>
    <row r="262" spans="2:29" ht="7.05" customHeight="1" x14ac:dyDescent="0.15">
      <c r="B262" s="342"/>
      <c r="C262" s="354"/>
      <c r="D262" s="355"/>
      <c r="E262" s="356"/>
      <c r="F262" s="357"/>
      <c r="G262" s="358"/>
      <c r="H262" s="357"/>
      <c r="I262" s="359"/>
      <c r="J262" s="139"/>
      <c r="K262" s="155"/>
      <c r="L262" s="361"/>
      <c r="M262" s="371"/>
      <c r="N262" s="361"/>
      <c r="O262" s="372"/>
      <c r="P262" s="363"/>
      <c r="Q262" s="372"/>
      <c r="R262" s="357"/>
      <c r="S262" s="359"/>
      <c r="T262" s="365"/>
      <c r="U262" s="366"/>
      <c r="V262" s="367"/>
      <c r="W262" s="374"/>
      <c r="X262" s="374"/>
      <c r="Y262" s="353"/>
    </row>
    <row r="263" spans="2:29" ht="7.05" customHeight="1" x14ac:dyDescent="0.15">
      <c r="B263" s="342"/>
      <c r="C263" s="368"/>
      <c r="D263" s="369"/>
      <c r="E263" s="370"/>
      <c r="F263" s="357"/>
      <c r="G263" s="358"/>
      <c r="H263" s="357"/>
      <c r="I263" s="359"/>
      <c r="J263" s="138" t="s">
        <v>412</v>
      </c>
      <c r="K263" s="360"/>
      <c r="L263" s="172" t="s">
        <v>398</v>
      </c>
      <c r="M263" s="375">
        <v>22</v>
      </c>
      <c r="N263" s="172" t="s">
        <v>399</v>
      </c>
      <c r="O263" s="375">
        <v>0</v>
      </c>
      <c r="P263" s="346" t="s">
        <v>400</v>
      </c>
      <c r="Q263" s="376">
        <v>0</v>
      </c>
      <c r="R263" s="357"/>
      <c r="S263" s="359"/>
      <c r="T263" s="365"/>
      <c r="U263" s="366"/>
      <c r="V263" s="367"/>
      <c r="W263" s="374"/>
      <c r="X263" s="374"/>
      <c r="Y263" s="353"/>
      <c r="AC263" s="320">
        <v>0</v>
      </c>
    </row>
    <row r="264" spans="2:29" ht="7.05" customHeight="1" x14ac:dyDescent="0.15">
      <c r="B264" s="342"/>
      <c r="C264" s="342" t="s">
        <v>406</v>
      </c>
      <c r="D264" s="343" t="s">
        <v>413</v>
      </c>
      <c r="E264" s="344"/>
      <c r="F264" s="357"/>
      <c r="G264" s="358"/>
      <c r="H264" s="357"/>
      <c r="I264" s="359"/>
      <c r="J264" s="138"/>
      <c r="K264" s="360"/>
      <c r="L264" s="361"/>
      <c r="M264" s="377"/>
      <c r="N264" s="361"/>
      <c r="O264" s="377"/>
      <c r="P264" s="363"/>
      <c r="Q264" s="378"/>
      <c r="R264" s="357"/>
      <c r="S264" s="359"/>
      <c r="T264" s="365"/>
      <c r="U264" s="366"/>
      <c r="V264" s="367"/>
      <c r="W264" s="374"/>
      <c r="X264" s="374"/>
      <c r="Y264" s="353"/>
    </row>
    <row r="265" spans="2:29" ht="7.05" customHeight="1" x14ac:dyDescent="0.15">
      <c r="B265" s="342"/>
      <c r="C265" s="354"/>
      <c r="D265" s="355"/>
      <c r="E265" s="356"/>
      <c r="F265" s="357"/>
      <c r="G265" s="358"/>
      <c r="H265" s="357"/>
      <c r="I265" s="359"/>
      <c r="J265" s="138"/>
      <c r="K265" s="360"/>
      <c r="L265" s="361"/>
      <c r="M265" s="377"/>
      <c r="N265" s="361"/>
      <c r="O265" s="377"/>
      <c r="P265" s="363"/>
      <c r="Q265" s="378"/>
      <c r="R265" s="357"/>
      <c r="S265" s="359"/>
      <c r="T265" s="365"/>
      <c r="U265" s="366"/>
      <c r="V265" s="367"/>
      <c r="W265" s="374"/>
      <c r="X265" s="374"/>
      <c r="Y265" s="353"/>
    </row>
    <row r="266" spans="2:29" ht="7.05" customHeight="1" x14ac:dyDescent="0.15">
      <c r="B266" s="341"/>
      <c r="C266" s="368"/>
      <c r="D266" s="369"/>
      <c r="E266" s="370"/>
      <c r="F266" s="302"/>
      <c r="G266" s="303"/>
      <c r="H266" s="302"/>
      <c r="I266" s="304"/>
      <c r="J266" s="139"/>
      <c r="K266" s="155"/>
      <c r="L266" s="184"/>
      <c r="M266" s="379"/>
      <c r="N266" s="184"/>
      <c r="O266" s="379"/>
      <c r="P266" s="380"/>
      <c r="Q266" s="381"/>
      <c r="R266" s="302"/>
      <c r="S266" s="304"/>
      <c r="T266" s="382"/>
      <c r="U266" s="383"/>
      <c r="V266" s="384"/>
      <c r="W266" s="374"/>
      <c r="X266" s="374"/>
      <c r="Y266" s="353"/>
    </row>
    <row r="267" spans="2:29" ht="40.049999999999997" customHeight="1" x14ac:dyDescent="0.15">
      <c r="B267" s="385" t="s">
        <v>414</v>
      </c>
      <c r="C267" s="386"/>
      <c r="D267" s="387"/>
      <c r="E267" s="387"/>
      <c r="F267" s="387"/>
      <c r="G267" s="387"/>
      <c r="H267" s="387"/>
      <c r="I267" s="387"/>
      <c r="J267" s="387"/>
      <c r="K267" s="387"/>
      <c r="L267" s="387"/>
      <c r="M267" s="387"/>
      <c r="N267" s="387"/>
      <c r="O267" s="387"/>
      <c r="P267" s="387"/>
      <c r="Q267" s="387"/>
      <c r="R267" s="387"/>
      <c r="S267" s="387"/>
      <c r="T267" s="387"/>
      <c r="U267" s="387"/>
      <c r="V267" s="387"/>
      <c r="W267" s="387"/>
      <c r="X267" s="387"/>
      <c r="Y267" s="388"/>
    </row>
    <row r="268" spans="2:29" ht="40.049999999999997" customHeight="1" x14ac:dyDescent="0.15">
      <c r="B268" s="385"/>
      <c r="C268" s="389"/>
      <c r="D268" s="390"/>
      <c r="E268" s="390"/>
      <c r="F268" s="390"/>
      <c r="G268" s="390"/>
      <c r="H268" s="390"/>
      <c r="I268" s="390"/>
      <c r="J268" s="390"/>
      <c r="K268" s="390"/>
      <c r="L268" s="390"/>
      <c r="M268" s="390"/>
      <c r="N268" s="390"/>
      <c r="O268" s="390"/>
      <c r="P268" s="390"/>
      <c r="Q268" s="390"/>
      <c r="R268" s="390"/>
      <c r="S268" s="390"/>
      <c r="T268" s="390"/>
      <c r="U268" s="390"/>
      <c r="V268" s="390"/>
      <c r="W268" s="390"/>
      <c r="X268" s="390"/>
      <c r="Y268" s="391"/>
    </row>
    <row r="269" spans="2:29" ht="40.049999999999997" customHeight="1" x14ac:dyDescent="0.15">
      <c r="B269" s="385"/>
      <c r="C269" s="389"/>
      <c r="D269" s="390"/>
      <c r="E269" s="390"/>
      <c r="F269" s="390"/>
      <c r="G269" s="390"/>
      <c r="H269" s="390"/>
      <c r="I269" s="390"/>
      <c r="J269" s="390"/>
      <c r="K269" s="390"/>
      <c r="L269" s="390"/>
      <c r="M269" s="390"/>
      <c r="N269" s="390"/>
      <c r="O269" s="390"/>
      <c r="P269" s="390"/>
      <c r="Q269" s="390"/>
      <c r="R269" s="390"/>
      <c r="S269" s="390"/>
      <c r="T269" s="390"/>
      <c r="U269" s="390"/>
      <c r="V269" s="390"/>
      <c r="W269" s="390"/>
      <c r="X269" s="390"/>
      <c r="Y269" s="391"/>
    </row>
    <row r="270" spans="2:29" ht="40.049999999999997" customHeight="1" x14ac:dyDescent="0.15">
      <c r="B270" s="385"/>
      <c r="C270" s="389"/>
      <c r="D270" s="390"/>
      <c r="E270" s="390"/>
      <c r="F270" s="390"/>
      <c r="G270" s="390"/>
      <c r="H270" s="390"/>
      <c r="I270" s="390"/>
      <c r="J270" s="390"/>
      <c r="K270" s="390"/>
      <c r="L270" s="390"/>
      <c r="M270" s="390"/>
      <c r="N270" s="390"/>
      <c r="O270" s="390"/>
      <c r="P270" s="390"/>
      <c r="Q270" s="390"/>
      <c r="R270" s="390"/>
      <c r="S270" s="390"/>
      <c r="T270" s="390"/>
      <c r="U270" s="390"/>
      <c r="V270" s="390"/>
      <c r="W270" s="390"/>
      <c r="X270" s="390"/>
      <c r="Y270" s="391"/>
    </row>
    <row r="271" spans="2:29" ht="40.049999999999997" customHeight="1" x14ac:dyDescent="0.15">
      <c r="B271" s="385"/>
      <c r="C271" s="389"/>
      <c r="D271" s="390"/>
      <c r="E271" s="390"/>
      <c r="F271" s="390"/>
      <c r="G271" s="390"/>
      <c r="H271" s="390"/>
      <c r="I271" s="390"/>
      <c r="J271" s="390"/>
      <c r="K271" s="390"/>
      <c r="L271" s="390"/>
      <c r="M271" s="390"/>
      <c r="N271" s="390"/>
      <c r="O271" s="390"/>
      <c r="P271" s="390"/>
      <c r="Q271" s="390"/>
      <c r="R271" s="390"/>
      <c r="S271" s="390"/>
      <c r="T271" s="390"/>
      <c r="U271" s="390"/>
      <c r="V271" s="390"/>
      <c r="W271" s="390"/>
      <c r="X271" s="390"/>
      <c r="Y271" s="391"/>
    </row>
    <row r="272" spans="2:29" ht="40.049999999999997" customHeight="1" x14ac:dyDescent="0.15">
      <c r="B272" s="385"/>
      <c r="C272" s="389"/>
      <c r="D272" s="390"/>
      <c r="E272" s="390"/>
      <c r="F272" s="390"/>
      <c r="G272" s="390"/>
      <c r="H272" s="390"/>
      <c r="I272" s="390"/>
      <c r="J272" s="390"/>
      <c r="K272" s="390"/>
      <c r="L272" s="390"/>
      <c r="M272" s="390"/>
      <c r="N272" s="390"/>
      <c r="O272" s="390"/>
      <c r="P272" s="390"/>
      <c r="Q272" s="390"/>
      <c r="R272" s="390"/>
      <c r="S272" s="390"/>
      <c r="T272" s="390"/>
      <c r="U272" s="390"/>
      <c r="V272" s="390"/>
      <c r="W272" s="390"/>
      <c r="X272" s="390"/>
      <c r="Y272" s="391"/>
    </row>
    <row r="273" spans="2:29" ht="40.049999999999997" customHeight="1" x14ac:dyDescent="0.15">
      <c r="B273" s="385"/>
      <c r="C273" s="389"/>
      <c r="D273" s="390"/>
      <c r="E273" s="390"/>
      <c r="F273" s="390"/>
      <c r="G273" s="390"/>
      <c r="H273" s="390"/>
      <c r="I273" s="390"/>
      <c r="J273" s="390"/>
      <c r="K273" s="390"/>
      <c r="L273" s="390"/>
      <c r="M273" s="390"/>
      <c r="N273" s="390"/>
      <c r="O273" s="390"/>
      <c r="P273" s="390"/>
      <c r="Q273" s="390"/>
      <c r="R273" s="390"/>
      <c r="S273" s="390"/>
      <c r="T273" s="390"/>
      <c r="U273" s="390"/>
      <c r="V273" s="390"/>
      <c r="W273" s="390"/>
      <c r="X273" s="390"/>
      <c r="Y273" s="391"/>
    </row>
    <row r="274" spans="2:29" ht="40.049999999999997" customHeight="1" x14ac:dyDescent="0.15">
      <c r="B274" s="385"/>
      <c r="C274" s="392"/>
      <c r="D274" s="1"/>
      <c r="E274" s="1"/>
      <c r="F274" s="2"/>
      <c r="G274" s="393"/>
      <c r="H274" s="393"/>
      <c r="I274" s="393"/>
      <c r="J274" s="393"/>
      <c r="K274" s="393"/>
      <c r="L274" s="1"/>
      <c r="M274" s="392"/>
      <c r="N274" s="392"/>
      <c r="O274" s="1"/>
      <c r="P274" s="394" t="s">
        <v>415</v>
      </c>
      <c r="Q274" s="394"/>
      <c r="R274" s="394"/>
      <c r="S274" s="394"/>
      <c r="T274" s="394"/>
      <c r="U274" s="394"/>
      <c r="V274" s="394"/>
      <c r="W274" s="394"/>
      <c r="X274" s="394"/>
      <c r="Y274" s="395"/>
    </row>
    <row r="275" spans="2:29" ht="45" customHeight="1" x14ac:dyDescent="0.15">
      <c r="B275" s="290"/>
      <c r="C275" s="396"/>
      <c r="D275" s="397"/>
      <c r="E275" s="398"/>
      <c r="F275" s="399"/>
      <c r="G275" s="397"/>
      <c r="H275" s="397"/>
      <c r="I275" s="397"/>
      <c r="J275" s="397"/>
      <c r="K275" s="397"/>
      <c r="L275" s="397"/>
      <c r="M275" s="397"/>
      <c r="N275" s="397"/>
      <c r="O275" s="400"/>
      <c r="P275" s="401"/>
      <c r="Q275" s="401"/>
      <c r="R275" s="401"/>
      <c r="S275" s="401"/>
      <c r="T275" s="401"/>
      <c r="U275" s="401"/>
      <c r="V275" s="401"/>
      <c r="W275" s="401"/>
      <c r="X275" s="401"/>
      <c r="Y275" s="402"/>
    </row>
    <row r="276" spans="2:29" ht="15" customHeight="1" x14ac:dyDescent="0.15">
      <c r="C276" s="3" t="s">
        <v>416</v>
      </c>
    </row>
    <row r="277" spans="2:29" ht="15" customHeight="1" x14ac:dyDescent="0.15">
      <c r="C277" s="3" t="s">
        <v>417</v>
      </c>
    </row>
    <row r="278" spans="2:29" ht="15" customHeight="1" x14ac:dyDescent="0.15">
      <c r="C278" s="3" t="s">
        <v>418</v>
      </c>
    </row>
    <row r="279" spans="2:29" x14ac:dyDescent="0.15">
      <c r="C279" s="3" t="s">
        <v>419</v>
      </c>
    </row>
    <row r="281" spans="2:29" ht="25.05" customHeight="1" x14ac:dyDescent="0.15">
      <c r="B281" s="6" t="s">
        <v>370</v>
      </c>
      <c r="C281" s="3"/>
      <c r="D281" s="3"/>
      <c r="E281" s="3"/>
      <c r="F281" s="3"/>
      <c r="G281" s="3"/>
      <c r="H281" s="3"/>
      <c r="I281" s="3"/>
      <c r="J281" s="3"/>
      <c r="K281" s="3"/>
      <c r="L281" s="3"/>
      <c r="M281" s="3"/>
      <c r="N281" s="314"/>
      <c r="O281" s="315"/>
      <c r="P281" s="316"/>
      <c r="Q281" s="317"/>
      <c r="R281" s="317"/>
      <c r="S281" s="318"/>
      <c r="T281" s="176" t="s">
        <v>371</v>
      </c>
      <c r="U281" s="176"/>
      <c r="V281" s="319"/>
      <c r="W281" s="319"/>
      <c r="X281" s="319"/>
      <c r="Y281" s="319"/>
      <c r="AA281" s="321" t="s">
        <v>372</v>
      </c>
      <c r="AB281" s="3" t="s">
        <v>373</v>
      </c>
      <c r="AC281" s="3" t="s">
        <v>374</v>
      </c>
    </row>
    <row r="282" spans="2:29" ht="20.100000000000001" customHeight="1" x14ac:dyDescent="0.15">
      <c r="B282" s="172" t="s">
        <v>8</v>
      </c>
      <c r="C282" s="172"/>
      <c r="D282" s="322" t="s">
        <v>314</v>
      </c>
      <c r="E282" s="322"/>
      <c r="F282" s="322"/>
      <c r="G282" s="322"/>
      <c r="H282" s="176" t="s">
        <v>9</v>
      </c>
      <c r="I282" s="176"/>
      <c r="J282" s="322" t="s">
        <v>316</v>
      </c>
      <c r="K282" s="322"/>
      <c r="L282" s="322"/>
      <c r="M282" s="322"/>
      <c r="N282" s="176" t="s">
        <v>2</v>
      </c>
      <c r="O282" s="176"/>
      <c r="P282" s="322" t="s">
        <v>317</v>
      </c>
      <c r="Q282" s="322"/>
      <c r="R282" s="322"/>
      <c r="S282" s="322"/>
      <c r="T282" s="176" t="s">
        <v>375</v>
      </c>
      <c r="U282" s="176"/>
      <c r="V282" s="323" t="s">
        <v>373</v>
      </c>
      <c r="W282" s="323"/>
      <c r="X282" s="323"/>
      <c r="Y282" s="323"/>
      <c r="AA282" s="321" t="s">
        <v>376</v>
      </c>
      <c r="AB282" s="3" t="s">
        <v>377</v>
      </c>
      <c r="AC282" s="3" t="s">
        <v>378</v>
      </c>
    </row>
    <row r="283" spans="2:29" ht="20.100000000000001" customHeight="1" x14ac:dyDescent="0.15">
      <c r="B283" s="184" t="s">
        <v>3</v>
      </c>
      <c r="C283" s="184"/>
      <c r="D283" s="324" t="s">
        <v>315</v>
      </c>
      <c r="E283" s="324"/>
      <c r="F283" s="324"/>
      <c r="G283" s="324"/>
      <c r="H283" s="176"/>
      <c r="I283" s="176"/>
      <c r="J283" s="322"/>
      <c r="K283" s="322"/>
      <c r="L283" s="322"/>
      <c r="M283" s="322"/>
      <c r="N283" s="176"/>
      <c r="O283" s="176"/>
      <c r="P283" s="322"/>
      <c r="Q283" s="322"/>
      <c r="R283" s="322"/>
      <c r="S283" s="322"/>
      <c r="T283" s="176" t="s">
        <v>379</v>
      </c>
      <c r="U283" s="176"/>
      <c r="V283" s="323" t="s">
        <v>373</v>
      </c>
      <c r="W283" s="323"/>
      <c r="X283" s="323"/>
      <c r="Y283" s="323"/>
      <c r="AA283" s="321" t="s">
        <v>380</v>
      </c>
      <c r="AC283" s="3" t="s">
        <v>381</v>
      </c>
    </row>
    <row r="284" spans="2:29" ht="20.100000000000001" customHeight="1" x14ac:dyDescent="0.15">
      <c r="B284" s="278" t="s">
        <v>4</v>
      </c>
      <c r="C284" s="278"/>
      <c r="D284" s="325" t="s">
        <v>5</v>
      </c>
      <c r="E284" s="322" t="s">
        <v>382</v>
      </c>
      <c r="F284" s="322"/>
      <c r="G284" s="322"/>
      <c r="H284" s="176" t="s">
        <v>383</v>
      </c>
      <c r="I284" s="176"/>
      <c r="J284" s="176"/>
      <c r="K284" s="326" t="s">
        <v>318</v>
      </c>
      <c r="L284" s="327"/>
      <c r="M284" s="327"/>
      <c r="N284" s="327"/>
      <c r="O284" s="162" t="s">
        <v>384</v>
      </c>
      <c r="P284" s="163"/>
      <c r="Q284" s="328">
        <v>44860</v>
      </c>
      <c r="R284" s="329"/>
      <c r="S284" s="330"/>
      <c r="T284" s="176" t="s">
        <v>95</v>
      </c>
      <c r="U284" s="176"/>
      <c r="V284" s="82" t="s">
        <v>94</v>
      </c>
      <c r="W284" s="331">
        <v>1175</v>
      </c>
      <c r="X284" s="331"/>
      <c r="Y284" s="27" t="s">
        <v>93</v>
      </c>
      <c r="AA284" s="321" t="s">
        <v>385</v>
      </c>
      <c r="AC284" s="3" t="s">
        <v>386</v>
      </c>
    </row>
    <row r="285" spans="2:29" ht="20.100000000000001" customHeight="1" x14ac:dyDescent="0.15">
      <c r="B285" s="278"/>
      <c r="C285" s="278"/>
      <c r="D285" s="325" t="s">
        <v>6</v>
      </c>
      <c r="E285" s="332" t="s">
        <v>387</v>
      </c>
      <c r="F285" s="332"/>
      <c r="G285" s="332"/>
      <c r="H285" s="176" t="s">
        <v>388</v>
      </c>
      <c r="I285" s="176"/>
      <c r="J285" s="176"/>
      <c r="K285" s="326" t="s">
        <v>389</v>
      </c>
      <c r="L285" s="327"/>
      <c r="M285" s="327"/>
      <c r="N285" s="327"/>
      <c r="O285" s="333"/>
      <c r="P285" s="334"/>
      <c r="Q285" s="335"/>
      <c r="R285" s="336"/>
      <c r="S285" s="337"/>
      <c r="T285" s="172" t="s">
        <v>7</v>
      </c>
      <c r="U285" s="172"/>
      <c r="V285" s="338" t="s">
        <v>390</v>
      </c>
      <c r="W285" s="339"/>
      <c r="X285" s="339"/>
      <c r="Y285" s="340"/>
      <c r="AC285" s="3" t="s">
        <v>391</v>
      </c>
    </row>
    <row r="286" spans="2:29" ht="7.05" customHeight="1" x14ac:dyDescent="0.15">
      <c r="B286" s="341" t="s">
        <v>392</v>
      </c>
      <c r="C286" s="342" t="s">
        <v>393</v>
      </c>
      <c r="D286" s="343" t="s">
        <v>394</v>
      </c>
      <c r="E286" s="344"/>
      <c r="F286" s="299" t="s">
        <v>395</v>
      </c>
      <c r="G286" s="300"/>
      <c r="H286" s="299" t="s">
        <v>396</v>
      </c>
      <c r="I286" s="301"/>
      <c r="J286" s="151" t="s">
        <v>397</v>
      </c>
      <c r="K286" s="153"/>
      <c r="L286" s="172" t="s">
        <v>398</v>
      </c>
      <c r="M286" s="345">
        <v>155</v>
      </c>
      <c r="N286" s="172" t="s">
        <v>399</v>
      </c>
      <c r="O286" s="345">
        <v>6</v>
      </c>
      <c r="P286" s="346" t="s">
        <v>400</v>
      </c>
      <c r="Q286" s="347">
        <v>0</v>
      </c>
      <c r="R286" s="299" t="s">
        <v>401</v>
      </c>
      <c r="S286" s="301"/>
      <c r="T286" s="348" t="s">
        <v>157</v>
      </c>
      <c r="U286" s="349"/>
      <c r="V286" s="350" t="s">
        <v>402</v>
      </c>
      <c r="W286" s="351" t="s">
        <v>403</v>
      </c>
      <c r="X286" s="352"/>
      <c r="Y286" s="353">
        <v>0</v>
      </c>
      <c r="AC286" s="3" t="s">
        <v>404</v>
      </c>
    </row>
    <row r="287" spans="2:29" ht="7.05" customHeight="1" x14ac:dyDescent="0.15">
      <c r="B287" s="341"/>
      <c r="C287" s="354"/>
      <c r="D287" s="355"/>
      <c r="E287" s="356"/>
      <c r="F287" s="357"/>
      <c r="G287" s="358"/>
      <c r="H287" s="357"/>
      <c r="I287" s="359"/>
      <c r="J287" s="138"/>
      <c r="K287" s="360"/>
      <c r="L287" s="361"/>
      <c r="M287" s="362"/>
      <c r="N287" s="361"/>
      <c r="O287" s="362"/>
      <c r="P287" s="363"/>
      <c r="Q287" s="364"/>
      <c r="R287" s="357"/>
      <c r="S287" s="359"/>
      <c r="T287" s="365"/>
      <c r="U287" s="366"/>
      <c r="V287" s="367"/>
      <c r="W287" s="352"/>
      <c r="X287" s="352"/>
      <c r="Y287" s="353"/>
      <c r="AC287" s="3" t="s">
        <v>405</v>
      </c>
    </row>
    <row r="288" spans="2:29" ht="7.05" customHeight="1" x14ac:dyDescent="0.15">
      <c r="B288" s="341"/>
      <c r="C288" s="368"/>
      <c r="D288" s="369"/>
      <c r="E288" s="370"/>
      <c r="F288" s="357"/>
      <c r="G288" s="358"/>
      <c r="H288" s="357"/>
      <c r="I288" s="359"/>
      <c r="J288" s="138"/>
      <c r="K288" s="360"/>
      <c r="L288" s="361"/>
      <c r="M288" s="362"/>
      <c r="N288" s="361"/>
      <c r="O288" s="362"/>
      <c r="P288" s="363"/>
      <c r="Q288" s="364"/>
      <c r="R288" s="357"/>
      <c r="S288" s="359"/>
      <c r="T288" s="365"/>
      <c r="U288" s="366"/>
      <c r="V288" s="367"/>
      <c r="W288" s="352"/>
      <c r="X288" s="352"/>
      <c r="Y288" s="353"/>
    </row>
    <row r="289" spans="2:29" ht="7.05" customHeight="1" x14ac:dyDescent="0.15">
      <c r="B289" s="341"/>
      <c r="C289" s="342" t="s">
        <v>406</v>
      </c>
      <c r="D289" s="343" t="s">
        <v>407</v>
      </c>
      <c r="E289" s="344"/>
      <c r="F289" s="357"/>
      <c r="G289" s="358"/>
      <c r="H289" s="357"/>
      <c r="I289" s="359"/>
      <c r="J289" s="138"/>
      <c r="K289" s="360"/>
      <c r="L289" s="361"/>
      <c r="M289" s="371"/>
      <c r="N289" s="361"/>
      <c r="O289" s="371"/>
      <c r="P289" s="363"/>
      <c r="Q289" s="372"/>
      <c r="R289" s="357"/>
      <c r="S289" s="359"/>
      <c r="T289" s="365"/>
      <c r="U289" s="366"/>
      <c r="V289" s="367"/>
      <c r="W289" s="352"/>
      <c r="X289" s="352"/>
      <c r="Y289" s="353"/>
    </row>
    <row r="290" spans="2:29" ht="7.05" customHeight="1" x14ac:dyDescent="0.15">
      <c r="B290" s="341"/>
      <c r="C290" s="354"/>
      <c r="D290" s="355"/>
      <c r="E290" s="356"/>
      <c r="F290" s="357"/>
      <c r="G290" s="358"/>
      <c r="H290" s="357"/>
      <c r="I290" s="359"/>
      <c r="J290" s="151" t="s">
        <v>408</v>
      </c>
      <c r="K290" s="153"/>
      <c r="L290" s="172" t="s">
        <v>398</v>
      </c>
      <c r="M290" s="345">
        <v>26</v>
      </c>
      <c r="N290" s="172" t="s">
        <v>399</v>
      </c>
      <c r="O290" s="347">
        <v>0</v>
      </c>
      <c r="P290" s="346" t="s">
        <v>400</v>
      </c>
      <c r="Q290" s="347">
        <v>0</v>
      </c>
      <c r="R290" s="357"/>
      <c r="S290" s="359"/>
      <c r="T290" s="365"/>
      <c r="U290" s="366"/>
      <c r="V290" s="367"/>
      <c r="W290" s="352"/>
      <c r="X290" s="352"/>
      <c r="Y290" s="353"/>
    </row>
    <row r="291" spans="2:29" ht="7.05" customHeight="1" x14ac:dyDescent="0.15">
      <c r="B291" s="341"/>
      <c r="C291" s="368"/>
      <c r="D291" s="369"/>
      <c r="E291" s="370"/>
      <c r="F291" s="357"/>
      <c r="G291" s="358"/>
      <c r="H291" s="357"/>
      <c r="I291" s="359"/>
      <c r="J291" s="138"/>
      <c r="K291" s="360"/>
      <c r="L291" s="361"/>
      <c r="M291" s="362"/>
      <c r="N291" s="361"/>
      <c r="O291" s="364"/>
      <c r="P291" s="363"/>
      <c r="Q291" s="364"/>
      <c r="R291" s="357"/>
      <c r="S291" s="359"/>
      <c r="T291" s="365"/>
      <c r="U291" s="366"/>
      <c r="V291" s="367"/>
      <c r="W291" s="352"/>
      <c r="X291" s="352"/>
      <c r="Y291" s="353"/>
    </row>
    <row r="292" spans="2:29" ht="7.05" customHeight="1" x14ac:dyDescent="0.15">
      <c r="B292" s="341" t="s">
        <v>409</v>
      </c>
      <c r="C292" s="342" t="s">
        <v>393</v>
      </c>
      <c r="D292" s="343" t="s">
        <v>410</v>
      </c>
      <c r="E292" s="344"/>
      <c r="F292" s="357"/>
      <c r="G292" s="358"/>
      <c r="H292" s="357"/>
      <c r="I292" s="359"/>
      <c r="J292" s="138"/>
      <c r="K292" s="360"/>
      <c r="L292" s="361"/>
      <c r="M292" s="362"/>
      <c r="N292" s="361"/>
      <c r="O292" s="364"/>
      <c r="P292" s="363"/>
      <c r="Q292" s="364"/>
      <c r="R292" s="357"/>
      <c r="S292" s="359"/>
      <c r="T292" s="365"/>
      <c r="U292" s="366"/>
      <c r="V292" s="367"/>
      <c r="W292" s="373" t="s">
        <v>411</v>
      </c>
      <c r="X292" s="374"/>
      <c r="Y292" s="353">
        <v>0</v>
      </c>
    </row>
    <row r="293" spans="2:29" ht="7.05" customHeight="1" x14ac:dyDescent="0.15">
      <c r="B293" s="342"/>
      <c r="C293" s="354"/>
      <c r="D293" s="355"/>
      <c r="E293" s="356"/>
      <c r="F293" s="357"/>
      <c r="G293" s="358"/>
      <c r="H293" s="357"/>
      <c r="I293" s="359"/>
      <c r="J293" s="139"/>
      <c r="K293" s="155"/>
      <c r="L293" s="361"/>
      <c r="M293" s="371"/>
      <c r="N293" s="361"/>
      <c r="O293" s="372"/>
      <c r="P293" s="363"/>
      <c r="Q293" s="372"/>
      <c r="R293" s="357"/>
      <c r="S293" s="359"/>
      <c r="T293" s="365"/>
      <c r="U293" s="366"/>
      <c r="V293" s="367"/>
      <c r="W293" s="374"/>
      <c r="X293" s="374"/>
      <c r="Y293" s="353"/>
    </row>
    <row r="294" spans="2:29" ht="7.05" customHeight="1" x14ac:dyDescent="0.15">
      <c r="B294" s="342"/>
      <c r="C294" s="368"/>
      <c r="D294" s="369"/>
      <c r="E294" s="370"/>
      <c r="F294" s="357"/>
      <c r="G294" s="358"/>
      <c r="H294" s="357"/>
      <c r="I294" s="359"/>
      <c r="J294" s="138" t="s">
        <v>412</v>
      </c>
      <c r="K294" s="360"/>
      <c r="L294" s="172" t="s">
        <v>398</v>
      </c>
      <c r="M294" s="375">
        <v>22</v>
      </c>
      <c r="N294" s="172" t="s">
        <v>399</v>
      </c>
      <c r="O294" s="375">
        <v>0</v>
      </c>
      <c r="P294" s="346" t="s">
        <v>400</v>
      </c>
      <c r="Q294" s="376">
        <v>0</v>
      </c>
      <c r="R294" s="357"/>
      <c r="S294" s="359"/>
      <c r="T294" s="365"/>
      <c r="U294" s="366"/>
      <c r="V294" s="367"/>
      <c r="W294" s="374"/>
      <c r="X294" s="374"/>
      <c r="Y294" s="353"/>
      <c r="AC294" s="320">
        <v>0</v>
      </c>
    </row>
    <row r="295" spans="2:29" ht="7.05" customHeight="1" x14ac:dyDescent="0.15">
      <c r="B295" s="342"/>
      <c r="C295" s="342" t="s">
        <v>406</v>
      </c>
      <c r="D295" s="343" t="s">
        <v>413</v>
      </c>
      <c r="E295" s="344"/>
      <c r="F295" s="357"/>
      <c r="G295" s="358"/>
      <c r="H295" s="357"/>
      <c r="I295" s="359"/>
      <c r="J295" s="138"/>
      <c r="K295" s="360"/>
      <c r="L295" s="361"/>
      <c r="M295" s="377"/>
      <c r="N295" s="361"/>
      <c r="O295" s="377"/>
      <c r="P295" s="363"/>
      <c r="Q295" s="378"/>
      <c r="R295" s="357"/>
      <c r="S295" s="359"/>
      <c r="T295" s="365"/>
      <c r="U295" s="366"/>
      <c r="V295" s="367"/>
      <c r="W295" s="374"/>
      <c r="X295" s="374"/>
      <c r="Y295" s="353"/>
    </row>
    <row r="296" spans="2:29" ht="7.05" customHeight="1" x14ac:dyDescent="0.15">
      <c r="B296" s="342"/>
      <c r="C296" s="354"/>
      <c r="D296" s="355"/>
      <c r="E296" s="356"/>
      <c r="F296" s="357"/>
      <c r="G296" s="358"/>
      <c r="H296" s="357"/>
      <c r="I296" s="359"/>
      <c r="J296" s="138"/>
      <c r="K296" s="360"/>
      <c r="L296" s="361"/>
      <c r="M296" s="377"/>
      <c r="N296" s="361"/>
      <c r="O296" s="377"/>
      <c r="P296" s="363"/>
      <c r="Q296" s="378"/>
      <c r="R296" s="357"/>
      <c r="S296" s="359"/>
      <c r="T296" s="365"/>
      <c r="U296" s="366"/>
      <c r="V296" s="367"/>
      <c r="W296" s="374"/>
      <c r="X296" s="374"/>
      <c r="Y296" s="353"/>
    </row>
    <row r="297" spans="2:29" ht="7.05" customHeight="1" x14ac:dyDescent="0.15">
      <c r="B297" s="341"/>
      <c r="C297" s="368"/>
      <c r="D297" s="369"/>
      <c r="E297" s="370"/>
      <c r="F297" s="302"/>
      <c r="G297" s="303"/>
      <c r="H297" s="302"/>
      <c r="I297" s="304"/>
      <c r="J297" s="139"/>
      <c r="K297" s="155"/>
      <c r="L297" s="184"/>
      <c r="M297" s="379"/>
      <c r="N297" s="184"/>
      <c r="O297" s="379"/>
      <c r="P297" s="380"/>
      <c r="Q297" s="381"/>
      <c r="R297" s="302"/>
      <c r="S297" s="304"/>
      <c r="T297" s="382"/>
      <c r="U297" s="383"/>
      <c r="V297" s="384"/>
      <c r="W297" s="374"/>
      <c r="X297" s="374"/>
      <c r="Y297" s="353"/>
    </row>
    <row r="298" spans="2:29" ht="40.049999999999997" customHeight="1" x14ac:dyDescent="0.15">
      <c r="B298" s="385" t="s">
        <v>414</v>
      </c>
      <c r="C298" s="386"/>
      <c r="D298" s="387"/>
      <c r="E298" s="387"/>
      <c r="F298" s="387"/>
      <c r="G298" s="387"/>
      <c r="H298" s="387"/>
      <c r="I298" s="387"/>
      <c r="J298" s="387"/>
      <c r="K298" s="387"/>
      <c r="L298" s="387"/>
      <c r="M298" s="387"/>
      <c r="N298" s="387"/>
      <c r="O298" s="387"/>
      <c r="P298" s="387"/>
      <c r="Q298" s="387"/>
      <c r="R298" s="387"/>
      <c r="S298" s="387"/>
      <c r="T298" s="387"/>
      <c r="U298" s="387"/>
      <c r="V298" s="387"/>
      <c r="W298" s="387"/>
      <c r="X298" s="387"/>
      <c r="Y298" s="388"/>
    </row>
    <row r="299" spans="2:29" ht="40.049999999999997" customHeight="1" x14ac:dyDescent="0.15">
      <c r="B299" s="385"/>
      <c r="C299" s="389"/>
      <c r="D299" s="390"/>
      <c r="E299" s="390"/>
      <c r="F299" s="390"/>
      <c r="G299" s="390"/>
      <c r="H299" s="390"/>
      <c r="I299" s="390"/>
      <c r="J299" s="390"/>
      <c r="K299" s="390"/>
      <c r="L299" s="390"/>
      <c r="M299" s="390"/>
      <c r="N299" s="390"/>
      <c r="O299" s="390"/>
      <c r="P299" s="390"/>
      <c r="Q299" s="390"/>
      <c r="R299" s="390"/>
      <c r="S299" s="390"/>
      <c r="T299" s="390"/>
      <c r="U299" s="390"/>
      <c r="V299" s="390"/>
      <c r="W299" s="390"/>
      <c r="X299" s="390"/>
      <c r="Y299" s="391"/>
    </row>
    <row r="300" spans="2:29" ht="40.049999999999997" customHeight="1" x14ac:dyDescent="0.15">
      <c r="B300" s="385"/>
      <c r="C300" s="389"/>
      <c r="D300" s="390"/>
      <c r="E300" s="390"/>
      <c r="F300" s="390"/>
      <c r="G300" s="390"/>
      <c r="H300" s="390"/>
      <c r="I300" s="390"/>
      <c r="J300" s="390"/>
      <c r="K300" s="390"/>
      <c r="L300" s="390"/>
      <c r="M300" s="390"/>
      <c r="N300" s="390"/>
      <c r="O300" s="390"/>
      <c r="P300" s="390"/>
      <c r="Q300" s="390"/>
      <c r="R300" s="390"/>
      <c r="S300" s="390"/>
      <c r="T300" s="390"/>
      <c r="U300" s="390"/>
      <c r="V300" s="390"/>
      <c r="W300" s="390"/>
      <c r="X300" s="390"/>
      <c r="Y300" s="391"/>
    </row>
    <row r="301" spans="2:29" ht="40.049999999999997" customHeight="1" x14ac:dyDescent="0.15">
      <c r="B301" s="385"/>
      <c r="C301" s="389"/>
      <c r="D301" s="390"/>
      <c r="E301" s="390"/>
      <c r="F301" s="390"/>
      <c r="G301" s="390"/>
      <c r="H301" s="390"/>
      <c r="I301" s="390"/>
      <c r="J301" s="390"/>
      <c r="K301" s="390"/>
      <c r="L301" s="390"/>
      <c r="M301" s="390"/>
      <c r="N301" s="390"/>
      <c r="O301" s="390"/>
      <c r="P301" s="390"/>
      <c r="Q301" s="390"/>
      <c r="R301" s="390"/>
      <c r="S301" s="390"/>
      <c r="T301" s="390"/>
      <c r="U301" s="390"/>
      <c r="V301" s="390"/>
      <c r="W301" s="390"/>
      <c r="X301" s="390"/>
      <c r="Y301" s="391"/>
    </row>
    <row r="302" spans="2:29" ht="40.049999999999997" customHeight="1" x14ac:dyDescent="0.15">
      <c r="B302" s="385"/>
      <c r="C302" s="389"/>
      <c r="D302" s="390"/>
      <c r="E302" s="390"/>
      <c r="F302" s="390"/>
      <c r="G302" s="390"/>
      <c r="H302" s="390"/>
      <c r="I302" s="390"/>
      <c r="J302" s="390"/>
      <c r="K302" s="390"/>
      <c r="L302" s="390"/>
      <c r="M302" s="390"/>
      <c r="N302" s="390"/>
      <c r="O302" s="390"/>
      <c r="P302" s="390"/>
      <c r="Q302" s="390"/>
      <c r="R302" s="390"/>
      <c r="S302" s="390"/>
      <c r="T302" s="390"/>
      <c r="U302" s="390"/>
      <c r="V302" s="390"/>
      <c r="W302" s="390"/>
      <c r="X302" s="390"/>
      <c r="Y302" s="391"/>
    </row>
    <row r="303" spans="2:29" ht="40.049999999999997" customHeight="1" x14ac:dyDescent="0.15">
      <c r="B303" s="385"/>
      <c r="C303" s="389"/>
      <c r="D303" s="390"/>
      <c r="E303" s="390"/>
      <c r="F303" s="390"/>
      <c r="G303" s="390"/>
      <c r="H303" s="390"/>
      <c r="I303" s="390"/>
      <c r="J303" s="390"/>
      <c r="K303" s="390"/>
      <c r="L303" s="390"/>
      <c r="M303" s="390"/>
      <c r="N303" s="390"/>
      <c r="O303" s="390"/>
      <c r="P303" s="390"/>
      <c r="Q303" s="390"/>
      <c r="R303" s="390"/>
      <c r="S303" s="390"/>
      <c r="T303" s="390"/>
      <c r="U303" s="390"/>
      <c r="V303" s="390"/>
      <c r="W303" s="390"/>
      <c r="X303" s="390"/>
      <c r="Y303" s="391"/>
    </row>
    <row r="304" spans="2:29" ht="40.049999999999997" customHeight="1" x14ac:dyDescent="0.15">
      <c r="B304" s="385"/>
      <c r="C304" s="389"/>
      <c r="D304" s="390"/>
      <c r="E304" s="390"/>
      <c r="F304" s="390"/>
      <c r="G304" s="390"/>
      <c r="H304" s="390"/>
      <c r="I304" s="390"/>
      <c r="J304" s="390"/>
      <c r="K304" s="390"/>
      <c r="L304" s="390"/>
      <c r="M304" s="390"/>
      <c r="N304" s="390"/>
      <c r="O304" s="390"/>
      <c r="P304" s="390"/>
      <c r="Q304" s="390"/>
      <c r="R304" s="390"/>
      <c r="S304" s="390"/>
      <c r="T304" s="390"/>
      <c r="U304" s="390"/>
      <c r="V304" s="390"/>
      <c r="W304" s="390"/>
      <c r="X304" s="390"/>
      <c r="Y304" s="391"/>
    </row>
    <row r="305" spans="2:29" ht="40.049999999999997" customHeight="1" x14ac:dyDescent="0.15">
      <c r="B305" s="385"/>
      <c r="C305" s="392"/>
      <c r="D305" s="1"/>
      <c r="E305" s="1"/>
      <c r="F305" s="2"/>
      <c r="G305" s="393"/>
      <c r="H305" s="393"/>
      <c r="I305" s="393"/>
      <c r="J305" s="393"/>
      <c r="K305" s="393"/>
      <c r="L305" s="1"/>
      <c r="M305" s="392"/>
      <c r="N305" s="392"/>
      <c r="O305" s="1"/>
      <c r="P305" s="394" t="s">
        <v>415</v>
      </c>
      <c r="Q305" s="394"/>
      <c r="R305" s="394"/>
      <c r="S305" s="394"/>
      <c r="T305" s="394"/>
      <c r="U305" s="394"/>
      <c r="V305" s="394"/>
      <c r="W305" s="394"/>
      <c r="X305" s="394"/>
      <c r="Y305" s="395"/>
    </row>
    <row r="306" spans="2:29" ht="45" customHeight="1" x14ac:dyDescent="0.15">
      <c r="B306" s="290"/>
      <c r="C306" s="396"/>
      <c r="D306" s="397"/>
      <c r="E306" s="398"/>
      <c r="F306" s="399"/>
      <c r="G306" s="397"/>
      <c r="H306" s="397"/>
      <c r="I306" s="397"/>
      <c r="J306" s="397"/>
      <c r="K306" s="397"/>
      <c r="L306" s="397"/>
      <c r="M306" s="397"/>
      <c r="N306" s="397"/>
      <c r="O306" s="400"/>
      <c r="P306" s="401"/>
      <c r="Q306" s="401"/>
      <c r="R306" s="401"/>
      <c r="S306" s="401"/>
      <c r="T306" s="401"/>
      <c r="U306" s="401"/>
      <c r="V306" s="401"/>
      <c r="W306" s="401"/>
      <c r="X306" s="401"/>
      <c r="Y306" s="402"/>
    </row>
    <row r="307" spans="2:29" ht="15" customHeight="1" x14ac:dyDescent="0.15">
      <c r="C307" s="3" t="s">
        <v>416</v>
      </c>
    </row>
    <row r="308" spans="2:29" ht="15" customHeight="1" x14ac:dyDescent="0.15">
      <c r="C308" s="3" t="s">
        <v>417</v>
      </c>
    </row>
    <row r="309" spans="2:29" ht="15" customHeight="1" x14ac:dyDescent="0.15">
      <c r="C309" s="3" t="s">
        <v>418</v>
      </c>
    </row>
    <row r="310" spans="2:29" x14ac:dyDescent="0.15">
      <c r="C310" s="3" t="s">
        <v>419</v>
      </c>
    </row>
    <row r="312" spans="2:29" ht="25.05" customHeight="1" x14ac:dyDescent="0.15">
      <c r="B312" s="6" t="s">
        <v>370</v>
      </c>
      <c r="C312" s="3"/>
      <c r="D312" s="3"/>
      <c r="E312" s="3"/>
      <c r="F312" s="3"/>
      <c r="G312" s="3"/>
      <c r="H312" s="3"/>
      <c r="I312" s="3"/>
      <c r="J312" s="3"/>
      <c r="K312" s="3"/>
      <c r="L312" s="3"/>
      <c r="M312" s="3"/>
      <c r="N312" s="314"/>
      <c r="O312" s="315"/>
      <c r="P312" s="316"/>
      <c r="Q312" s="317"/>
      <c r="R312" s="317"/>
      <c r="S312" s="318"/>
      <c r="T312" s="176" t="s">
        <v>371</v>
      </c>
      <c r="U312" s="176"/>
      <c r="V312" s="319"/>
      <c r="W312" s="319"/>
      <c r="X312" s="319"/>
      <c r="Y312" s="319"/>
      <c r="AA312" s="321" t="s">
        <v>372</v>
      </c>
      <c r="AB312" s="3" t="s">
        <v>373</v>
      </c>
      <c r="AC312" s="3" t="s">
        <v>374</v>
      </c>
    </row>
    <row r="313" spans="2:29" ht="20.100000000000001" customHeight="1" x14ac:dyDescent="0.15">
      <c r="B313" s="172" t="s">
        <v>8</v>
      </c>
      <c r="C313" s="172"/>
      <c r="D313" s="322" t="s">
        <v>314</v>
      </c>
      <c r="E313" s="322"/>
      <c r="F313" s="322"/>
      <c r="G313" s="322"/>
      <c r="H313" s="176" t="s">
        <v>9</v>
      </c>
      <c r="I313" s="176"/>
      <c r="J313" s="322" t="s">
        <v>316</v>
      </c>
      <c r="K313" s="322"/>
      <c r="L313" s="322"/>
      <c r="M313" s="322"/>
      <c r="N313" s="176" t="s">
        <v>2</v>
      </c>
      <c r="O313" s="176"/>
      <c r="P313" s="322" t="s">
        <v>317</v>
      </c>
      <c r="Q313" s="322"/>
      <c r="R313" s="322"/>
      <c r="S313" s="322"/>
      <c r="T313" s="176" t="s">
        <v>375</v>
      </c>
      <c r="U313" s="176"/>
      <c r="V313" s="323" t="s">
        <v>373</v>
      </c>
      <c r="W313" s="323"/>
      <c r="X313" s="323"/>
      <c r="Y313" s="323"/>
      <c r="AA313" s="321" t="s">
        <v>376</v>
      </c>
      <c r="AB313" s="3" t="s">
        <v>377</v>
      </c>
      <c r="AC313" s="3" t="s">
        <v>378</v>
      </c>
    </row>
    <row r="314" spans="2:29" ht="20.100000000000001" customHeight="1" x14ac:dyDescent="0.15">
      <c r="B314" s="184" t="s">
        <v>3</v>
      </c>
      <c r="C314" s="184"/>
      <c r="D314" s="324" t="s">
        <v>315</v>
      </c>
      <c r="E314" s="324"/>
      <c r="F314" s="324"/>
      <c r="G314" s="324"/>
      <c r="H314" s="176"/>
      <c r="I314" s="176"/>
      <c r="J314" s="322"/>
      <c r="K314" s="322"/>
      <c r="L314" s="322"/>
      <c r="M314" s="322"/>
      <c r="N314" s="176"/>
      <c r="O314" s="176"/>
      <c r="P314" s="322"/>
      <c r="Q314" s="322"/>
      <c r="R314" s="322"/>
      <c r="S314" s="322"/>
      <c r="T314" s="176" t="s">
        <v>379</v>
      </c>
      <c r="U314" s="176"/>
      <c r="V314" s="323" t="s">
        <v>373</v>
      </c>
      <c r="W314" s="323"/>
      <c r="X314" s="323"/>
      <c r="Y314" s="323"/>
      <c r="AA314" s="321" t="s">
        <v>380</v>
      </c>
      <c r="AC314" s="3" t="s">
        <v>381</v>
      </c>
    </row>
    <row r="315" spans="2:29" ht="20.100000000000001" customHeight="1" x14ac:dyDescent="0.15">
      <c r="B315" s="278" t="s">
        <v>4</v>
      </c>
      <c r="C315" s="278"/>
      <c r="D315" s="325" t="s">
        <v>5</v>
      </c>
      <c r="E315" s="322" t="s">
        <v>382</v>
      </c>
      <c r="F315" s="322"/>
      <c r="G315" s="322"/>
      <c r="H315" s="176" t="s">
        <v>383</v>
      </c>
      <c r="I315" s="176"/>
      <c r="J315" s="176"/>
      <c r="K315" s="326" t="s">
        <v>318</v>
      </c>
      <c r="L315" s="327"/>
      <c r="M315" s="327"/>
      <c r="N315" s="327"/>
      <c r="O315" s="162" t="s">
        <v>384</v>
      </c>
      <c r="P315" s="163"/>
      <c r="Q315" s="328">
        <v>44860</v>
      </c>
      <c r="R315" s="329"/>
      <c r="S315" s="330"/>
      <c r="T315" s="176" t="s">
        <v>95</v>
      </c>
      <c r="U315" s="176"/>
      <c r="V315" s="82" t="s">
        <v>94</v>
      </c>
      <c r="W315" s="331">
        <v>1175</v>
      </c>
      <c r="X315" s="331"/>
      <c r="Y315" s="27" t="s">
        <v>93</v>
      </c>
      <c r="AA315" s="321" t="s">
        <v>385</v>
      </c>
      <c r="AC315" s="3" t="s">
        <v>386</v>
      </c>
    </row>
    <row r="316" spans="2:29" ht="20.100000000000001" customHeight="1" x14ac:dyDescent="0.15">
      <c r="B316" s="278"/>
      <c r="C316" s="278"/>
      <c r="D316" s="325" t="s">
        <v>6</v>
      </c>
      <c r="E316" s="332" t="s">
        <v>387</v>
      </c>
      <c r="F316" s="332"/>
      <c r="G316" s="332"/>
      <c r="H316" s="176" t="s">
        <v>388</v>
      </c>
      <c r="I316" s="176"/>
      <c r="J316" s="176"/>
      <c r="K316" s="326" t="s">
        <v>389</v>
      </c>
      <c r="L316" s="327"/>
      <c r="M316" s="327"/>
      <c r="N316" s="327"/>
      <c r="O316" s="333"/>
      <c r="P316" s="334"/>
      <c r="Q316" s="335"/>
      <c r="R316" s="336"/>
      <c r="S316" s="337"/>
      <c r="T316" s="172" t="s">
        <v>7</v>
      </c>
      <c r="U316" s="172"/>
      <c r="V316" s="338" t="s">
        <v>390</v>
      </c>
      <c r="W316" s="339"/>
      <c r="X316" s="339"/>
      <c r="Y316" s="340"/>
      <c r="AC316" s="3" t="s">
        <v>391</v>
      </c>
    </row>
    <row r="317" spans="2:29" ht="7.05" customHeight="1" x14ac:dyDescent="0.15">
      <c r="B317" s="341" t="s">
        <v>392</v>
      </c>
      <c r="C317" s="342" t="s">
        <v>393</v>
      </c>
      <c r="D317" s="343" t="s">
        <v>394</v>
      </c>
      <c r="E317" s="344"/>
      <c r="F317" s="299" t="s">
        <v>395</v>
      </c>
      <c r="G317" s="300"/>
      <c r="H317" s="299" t="s">
        <v>396</v>
      </c>
      <c r="I317" s="301"/>
      <c r="J317" s="151" t="s">
        <v>397</v>
      </c>
      <c r="K317" s="153"/>
      <c r="L317" s="172" t="s">
        <v>398</v>
      </c>
      <c r="M317" s="345">
        <v>155</v>
      </c>
      <c r="N317" s="172" t="s">
        <v>399</v>
      </c>
      <c r="O317" s="345">
        <v>6</v>
      </c>
      <c r="P317" s="346" t="s">
        <v>400</v>
      </c>
      <c r="Q317" s="347">
        <v>0</v>
      </c>
      <c r="R317" s="299" t="s">
        <v>401</v>
      </c>
      <c r="S317" s="301"/>
      <c r="T317" s="348" t="s">
        <v>157</v>
      </c>
      <c r="U317" s="349"/>
      <c r="V317" s="350" t="s">
        <v>402</v>
      </c>
      <c r="W317" s="351" t="s">
        <v>403</v>
      </c>
      <c r="X317" s="352"/>
      <c r="Y317" s="353">
        <v>0</v>
      </c>
      <c r="AC317" s="3" t="s">
        <v>404</v>
      </c>
    </row>
    <row r="318" spans="2:29" ht="7.05" customHeight="1" x14ac:dyDescent="0.15">
      <c r="B318" s="341"/>
      <c r="C318" s="354"/>
      <c r="D318" s="355"/>
      <c r="E318" s="356"/>
      <c r="F318" s="357"/>
      <c r="G318" s="358"/>
      <c r="H318" s="357"/>
      <c r="I318" s="359"/>
      <c r="J318" s="138"/>
      <c r="K318" s="360"/>
      <c r="L318" s="361"/>
      <c r="M318" s="362"/>
      <c r="N318" s="361"/>
      <c r="O318" s="362"/>
      <c r="P318" s="363"/>
      <c r="Q318" s="364"/>
      <c r="R318" s="357"/>
      <c r="S318" s="359"/>
      <c r="T318" s="365"/>
      <c r="U318" s="366"/>
      <c r="V318" s="367"/>
      <c r="W318" s="352"/>
      <c r="X318" s="352"/>
      <c r="Y318" s="353"/>
      <c r="AC318" s="3" t="s">
        <v>405</v>
      </c>
    </row>
    <row r="319" spans="2:29" ht="7.05" customHeight="1" x14ac:dyDescent="0.15">
      <c r="B319" s="341"/>
      <c r="C319" s="368"/>
      <c r="D319" s="369"/>
      <c r="E319" s="370"/>
      <c r="F319" s="357"/>
      <c r="G319" s="358"/>
      <c r="H319" s="357"/>
      <c r="I319" s="359"/>
      <c r="J319" s="138"/>
      <c r="K319" s="360"/>
      <c r="L319" s="361"/>
      <c r="M319" s="362"/>
      <c r="N319" s="361"/>
      <c r="O319" s="362"/>
      <c r="P319" s="363"/>
      <c r="Q319" s="364"/>
      <c r="R319" s="357"/>
      <c r="S319" s="359"/>
      <c r="T319" s="365"/>
      <c r="U319" s="366"/>
      <c r="V319" s="367"/>
      <c r="W319" s="352"/>
      <c r="X319" s="352"/>
      <c r="Y319" s="353"/>
    </row>
    <row r="320" spans="2:29" ht="7.05" customHeight="1" x14ac:dyDescent="0.15">
      <c r="B320" s="341"/>
      <c r="C320" s="342" t="s">
        <v>406</v>
      </c>
      <c r="D320" s="343" t="s">
        <v>407</v>
      </c>
      <c r="E320" s="344"/>
      <c r="F320" s="357"/>
      <c r="G320" s="358"/>
      <c r="H320" s="357"/>
      <c r="I320" s="359"/>
      <c r="J320" s="138"/>
      <c r="K320" s="360"/>
      <c r="L320" s="361"/>
      <c r="M320" s="371"/>
      <c r="N320" s="361"/>
      <c r="O320" s="371"/>
      <c r="P320" s="363"/>
      <c r="Q320" s="372"/>
      <c r="R320" s="357"/>
      <c r="S320" s="359"/>
      <c r="T320" s="365"/>
      <c r="U320" s="366"/>
      <c r="V320" s="367"/>
      <c r="W320" s="352"/>
      <c r="X320" s="352"/>
      <c r="Y320" s="353"/>
    </row>
    <row r="321" spans="2:29" ht="7.05" customHeight="1" x14ac:dyDescent="0.15">
      <c r="B321" s="341"/>
      <c r="C321" s="354"/>
      <c r="D321" s="355"/>
      <c r="E321" s="356"/>
      <c r="F321" s="357"/>
      <c r="G321" s="358"/>
      <c r="H321" s="357"/>
      <c r="I321" s="359"/>
      <c r="J321" s="151" t="s">
        <v>408</v>
      </c>
      <c r="K321" s="153"/>
      <c r="L321" s="172" t="s">
        <v>398</v>
      </c>
      <c r="M321" s="345">
        <v>26</v>
      </c>
      <c r="N321" s="172" t="s">
        <v>399</v>
      </c>
      <c r="O321" s="347">
        <v>0</v>
      </c>
      <c r="P321" s="346" t="s">
        <v>400</v>
      </c>
      <c r="Q321" s="347">
        <v>0</v>
      </c>
      <c r="R321" s="357"/>
      <c r="S321" s="359"/>
      <c r="T321" s="365"/>
      <c r="U321" s="366"/>
      <c r="V321" s="367"/>
      <c r="W321" s="352"/>
      <c r="X321" s="352"/>
      <c r="Y321" s="353"/>
    </row>
    <row r="322" spans="2:29" ht="7.05" customHeight="1" x14ac:dyDescent="0.15">
      <c r="B322" s="341"/>
      <c r="C322" s="368"/>
      <c r="D322" s="369"/>
      <c r="E322" s="370"/>
      <c r="F322" s="357"/>
      <c r="G322" s="358"/>
      <c r="H322" s="357"/>
      <c r="I322" s="359"/>
      <c r="J322" s="138"/>
      <c r="K322" s="360"/>
      <c r="L322" s="361"/>
      <c r="M322" s="362"/>
      <c r="N322" s="361"/>
      <c r="O322" s="364"/>
      <c r="P322" s="363"/>
      <c r="Q322" s="364"/>
      <c r="R322" s="357"/>
      <c r="S322" s="359"/>
      <c r="T322" s="365"/>
      <c r="U322" s="366"/>
      <c r="V322" s="367"/>
      <c r="W322" s="352"/>
      <c r="X322" s="352"/>
      <c r="Y322" s="353"/>
    </row>
    <row r="323" spans="2:29" ht="7.05" customHeight="1" x14ac:dyDescent="0.15">
      <c r="B323" s="341" t="s">
        <v>409</v>
      </c>
      <c r="C323" s="342" t="s">
        <v>393</v>
      </c>
      <c r="D323" s="343" t="s">
        <v>410</v>
      </c>
      <c r="E323" s="344"/>
      <c r="F323" s="357"/>
      <c r="G323" s="358"/>
      <c r="H323" s="357"/>
      <c r="I323" s="359"/>
      <c r="J323" s="138"/>
      <c r="K323" s="360"/>
      <c r="L323" s="361"/>
      <c r="M323" s="362"/>
      <c r="N323" s="361"/>
      <c r="O323" s="364"/>
      <c r="P323" s="363"/>
      <c r="Q323" s="364"/>
      <c r="R323" s="357"/>
      <c r="S323" s="359"/>
      <c r="T323" s="365"/>
      <c r="U323" s="366"/>
      <c r="V323" s="367"/>
      <c r="W323" s="373" t="s">
        <v>411</v>
      </c>
      <c r="X323" s="374"/>
      <c r="Y323" s="353">
        <v>0</v>
      </c>
    </row>
    <row r="324" spans="2:29" ht="7.05" customHeight="1" x14ac:dyDescent="0.15">
      <c r="B324" s="342"/>
      <c r="C324" s="354"/>
      <c r="D324" s="355"/>
      <c r="E324" s="356"/>
      <c r="F324" s="357"/>
      <c r="G324" s="358"/>
      <c r="H324" s="357"/>
      <c r="I324" s="359"/>
      <c r="J324" s="139"/>
      <c r="K324" s="155"/>
      <c r="L324" s="361"/>
      <c r="M324" s="371"/>
      <c r="N324" s="361"/>
      <c r="O324" s="372"/>
      <c r="P324" s="363"/>
      <c r="Q324" s="372"/>
      <c r="R324" s="357"/>
      <c r="S324" s="359"/>
      <c r="T324" s="365"/>
      <c r="U324" s="366"/>
      <c r="V324" s="367"/>
      <c r="W324" s="374"/>
      <c r="X324" s="374"/>
      <c r="Y324" s="353"/>
    </row>
    <row r="325" spans="2:29" ht="7.05" customHeight="1" x14ac:dyDescent="0.15">
      <c r="B325" s="342"/>
      <c r="C325" s="368"/>
      <c r="D325" s="369"/>
      <c r="E325" s="370"/>
      <c r="F325" s="357"/>
      <c r="G325" s="358"/>
      <c r="H325" s="357"/>
      <c r="I325" s="359"/>
      <c r="J325" s="138" t="s">
        <v>412</v>
      </c>
      <c r="K325" s="360"/>
      <c r="L325" s="172" t="s">
        <v>398</v>
      </c>
      <c r="M325" s="375">
        <v>22</v>
      </c>
      <c r="N325" s="172" t="s">
        <v>399</v>
      </c>
      <c r="O325" s="375">
        <v>0</v>
      </c>
      <c r="P325" s="346" t="s">
        <v>400</v>
      </c>
      <c r="Q325" s="376">
        <v>0</v>
      </c>
      <c r="R325" s="357"/>
      <c r="S325" s="359"/>
      <c r="T325" s="365"/>
      <c r="U325" s="366"/>
      <c r="V325" s="367"/>
      <c r="W325" s="374"/>
      <c r="X325" s="374"/>
      <c r="Y325" s="353"/>
      <c r="AC325" s="320">
        <v>0</v>
      </c>
    </row>
    <row r="326" spans="2:29" ht="7.05" customHeight="1" x14ac:dyDescent="0.15">
      <c r="B326" s="342"/>
      <c r="C326" s="342" t="s">
        <v>406</v>
      </c>
      <c r="D326" s="343" t="s">
        <v>413</v>
      </c>
      <c r="E326" s="344"/>
      <c r="F326" s="357"/>
      <c r="G326" s="358"/>
      <c r="H326" s="357"/>
      <c r="I326" s="359"/>
      <c r="J326" s="138"/>
      <c r="K326" s="360"/>
      <c r="L326" s="361"/>
      <c r="M326" s="377"/>
      <c r="N326" s="361"/>
      <c r="O326" s="377"/>
      <c r="P326" s="363"/>
      <c r="Q326" s="378"/>
      <c r="R326" s="357"/>
      <c r="S326" s="359"/>
      <c r="T326" s="365"/>
      <c r="U326" s="366"/>
      <c r="V326" s="367"/>
      <c r="W326" s="374"/>
      <c r="X326" s="374"/>
      <c r="Y326" s="353"/>
    </row>
    <row r="327" spans="2:29" ht="7.05" customHeight="1" x14ac:dyDescent="0.15">
      <c r="B327" s="342"/>
      <c r="C327" s="354"/>
      <c r="D327" s="355"/>
      <c r="E327" s="356"/>
      <c r="F327" s="357"/>
      <c r="G327" s="358"/>
      <c r="H327" s="357"/>
      <c r="I327" s="359"/>
      <c r="J327" s="138"/>
      <c r="K327" s="360"/>
      <c r="L327" s="361"/>
      <c r="M327" s="377"/>
      <c r="N327" s="361"/>
      <c r="O327" s="377"/>
      <c r="P327" s="363"/>
      <c r="Q327" s="378"/>
      <c r="R327" s="357"/>
      <c r="S327" s="359"/>
      <c r="T327" s="365"/>
      <c r="U327" s="366"/>
      <c r="V327" s="367"/>
      <c r="W327" s="374"/>
      <c r="X327" s="374"/>
      <c r="Y327" s="353"/>
    </row>
    <row r="328" spans="2:29" ht="7.05" customHeight="1" x14ac:dyDescent="0.15">
      <c r="B328" s="341"/>
      <c r="C328" s="368"/>
      <c r="D328" s="369"/>
      <c r="E328" s="370"/>
      <c r="F328" s="302"/>
      <c r="G328" s="303"/>
      <c r="H328" s="302"/>
      <c r="I328" s="304"/>
      <c r="J328" s="139"/>
      <c r="K328" s="155"/>
      <c r="L328" s="184"/>
      <c r="M328" s="379"/>
      <c r="N328" s="184"/>
      <c r="O328" s="379"/>
      <c r="P328" s="380"/>
      <c r="Q328" s="381"/>
      <c r="R328" s="302"/>
      <c r="S328" s="304"/>
      <c r="T328" s="382"/>
      <c r="U328" s="383"/>
      <c r="V328" s="384"/>
      <c r="W328" s="374"/>
      <c r="X328" s="374"/>
      <c r="Y328" s="353"/>
    </row>
    <row r="329" spans="2:29" ht="40.049999999999997" customHeight="1" x14ac:dyDescent="0.15">
      <c r="B329" s="385" t="s">
        <v>414</v>
      </c>
      <c r="C329" s="386"/>
      <c r="D329" s="387"/>
      <c r="E329" s="387"/>
      <c r="F329" s="387"/>
      <c r="G329" s="387"/>
      <c r="H329" s="387"/>
      <c r="I329" s="387"/>
      <c r="J329" s="387"/>
      <c r="K329" s="387"/>
      <c r="L329" s="387"/>
      <c r="M329" s="387"/>
      <c r="N329" s="387"/>
      <c r="O329" s="387"/>
      <c r="P329" s="387"/>
      <c r="Q329" s="387"/>
      <c r="R329" s="387"/>
      <c r="S329" s="387"/>
      <c r="T329" s="387"/>
      <c r="U329" s="387"/>
      <c r="V329" s="387"/>
      <c r="W329" s="387"/>
      <c r="X329" s="387"/>
      <c r="Y329" s="388"/>
    </row>
    <row r="330" spans="2:29" ht="40.049999999999997" customHeight="1" x14ac:dyDescent="0.15">
      <c r="B330" s="385"/>
      <c r="C330" s="389"/>
      <c r="D330" s="390"/>
      <c r="E330" s="390"/>
      <c r="F330" s="390"/>
      <c r="G330" s="390"/>
      <c r="H330" s="390"/>
      <c r="I330" s="390"/>
      <c r="J330" s="390"/>
      <c r="K330" s="390"/>
      <c r="L330" s="390"/>
      <c r="M330" s="390"/>
      <c r="N330" s="390"/>
      <c r="O330" s="390"/>
      <c r="P330" s="390"/>
      <c r="Q330" s="390"/>
      <c r="R330" s="390"/>
      <c r="S330" s="390"/>
      <c r="T330" s="390"/>
      <c r="U330" s="390"/>
      <c r="V330" s="390"/>
      <c r="W330" s="390"/>
      <c r="X330" s="390"/>
      <c r="Y330" s="391"/>
    </row>
    <row r="331" spans="2:29" ht="40.049999999999997" customHeight="1" x14ac:dyDescent="0.15">
      <c r="B331" s="385"/>
      <c r="C331" s="389"/>
      <c r="D331" s="390"/>
      <c r="E331" s="390"/>
      <c r="F331" s="390"/>
      <c r="G331" s="390"/>
      <c r="H331" s="390"/>
      <c r="I331" s="390"/>
      <c r="J331" s="390"/>
      <c r="K331" s="390"/>
      <c r="L331" s="390"/>
      <c r="M331" s="390"/>
      <c r="N331" s="390"/>
      <c r="O331" s="390"/>
      <c r="P331" s="390"/>
      <c r="Q331" s="390"/>
      <c r="R331" s="390"/>
      <c r="S331" s="390"/>
      <c r="T331" s="390"/>
      <c r="U331" s="390"/>
      <c r="V331" s="390"/>
      <c r="W331" s="390"/>
      <c r="X331" s="390"/>
      <c r="Y331" s="391"/>
    </row>
    <row r="332" spans="2:29" ht="40.049999999999997" customHeight="1" x14ac:dyDescent="0.15">
      <c r="B332" s="385"/>
      <c r="C332" s="389"/>
      <c r="D332" s="390"/>
      <c r="E332" s="390"/>
      <c r="F332" s="390"/>
      <c r="G332" s="390"/>
      <c r="H332" s="390"/>
      <c r="I332" s="390"/>
      <c r="J332" s="390"/>
      <c r="K332" s="390"/>
      <c r="L332" s="390"/>
      <c r="M332" s="390"/>
      <c r="N332" s="390"/>
      <c r="O332" s="390"/>
      <c r="P332" s="390"/>
      <c r="Q332" s="390"/>
      <c r="R332" s="390"/>
      <c r="S332" s="390"/>
      <c r="T332" s="390"/>
      <c r="U332" s="390"/>
      <c r="V332" s="390"/>
      <c r="W332" s="390"/>
      <c r="X332" s="390"/>
      <c r="Y332" s="391"/>
    </row>
    <row r="333" spans="2:29" ht="40.049999999999997" customHeight="1" x14ac:dyDescent="0.15">
      <c r="B333" s="385"/>
      <c r="C333" s="389"/>
      <c r="D333" s="390"/>
      <c r="E333" s="390"/>
      <c r="F333" s="390"/>
      <c r="G333" s="390"/>
      <c r="H333" s="390"/>
      <c r="I333" s="390"/>
      <c r="J333" s="390"/>
      <c r="K333" s="390"/>
      <c r="L333" s="390"/>
      <c r="M333" s="390"/>
      <c r="N333" s="390"/>
      <c r="O333" s="390"/>
      <c r="P333" s="390"/>
      <c r="Q333" s="390"/>
      <c r="R333" s="390"/>
      <c r="S333" s="390"/>
      <c r="T333" s="390"/>
      <c r="U333" s="390"/>
      <c r="V333" s="390"/>
      <c r="W333" s="390"/>
      <c r="X333" s="390"/>
      <c r="Y333" s="391"/>
    </row>
    <row r="334" spans="2:29" ht="40.049999999999997" customHeight="1" x14ac:dyDescent="0.15">
      <c r="B334" s="385"/>
      <c r="C334" s="389"/>
      <c r="D334" s="390"/>
      <c r="E334" s="390"/>
      <c r="F334" s="390"/>
      <c r="G334" s="390"/>
      <c r="H334" s="390"/>
      <c r="I334" s="390"/>
      <c r="J334" s="390"/>
      <c r="K334" s="390"/>
      <c r="L334" s="390"/>
      <c r="M334" s="390"/>
      <c r="N334" s="390"/>
      <c r="O334" s="390"/>
      <c r="P334" s="390"/>
      <c r="Q334" s="390"/>
      <c r="R334" s="390"/>
      <c r="S334" s="390"/>
      <c r="T334" s="390"/>
      <c r="U334" s="390"/>
      <c r="V334" s="390"/>
      <c r="W334" s="390"/>
      <c r="X334" s="390"/>
      <c r="Y334" s="391"/>
    </row>
    <row r="335" spans="2:29" ht="40.049999999999997" customHeight="1" x14ac:dyDescent="0.15">
      <c r="B335" s="385"/>
      <c r="C335" s="389"/>
      <c r="D335" s="390"/>
      <c r="E335" s="390"/>
      <c r="F335" s="390"/>
      <c r="G335" s="390"/>
      <c r="H335" s="390"/>
      <c r="I335" s="390"/>
      <c r="J335" s="390"/>
      <c r="K335" s="390"/>
      <c r="L335" s="390"/>
      <c r="M335" s="390"/>
      <c r="N335" s="390"/>
      <c r="O335" s="390"/>
      <c r="P335" s="390"/>
      <c r="Q335" s="390"/>
      <c r="R335" s="390"/>
      <c r="S335" s="390"/>
      <c r="T335" s="390"/>
      <c r="U335" s="390"/>
      <c r="V335" s="390"/>
      <c r="W335" s="390"/>
      <c r="X335" s="390"/>
      <c r="Y335" s="391"/>
    </row>
    <row r="336" spans="2:29" ht="40.049999999999997" customHeight="1" x14ac:dyDescent="0.15">
      <c r="B336" s="385"/>
      <c r="C336" s="392"/>
      <c r="D336" s="1"/>
      <c r="E336" s="1"/>
      <c r="F336" s="2"/>
      <c r="G336" s="393"/>
      <c r="H336" s="393"/>
      <c r="I336" s="393"/>
      <c r="J336" s="393"/>
      <c r="K336" s="393"/>
      <c r="L336" s="1"/>
      <c r="M336" s="392"/>
      <c r="N336" s="392"/>
      <c r="O336" s="1"/>
      <c r="P336" s="394" t="s">
        <v>415</v>
      </c>
      <c r="Q336" s="394"/>
      <c r="R336" s="394"/>
      <c r="S336" s="394"/>
      <c r="T336" s="394"/>
      <c r="U336" s="394"/>
      <c r="V336" s="394"/>
      <c r="W336" s="394"/>
      <c r="X336" s="394"/>
      <c r="Y336" s="395"/>
    </row>
    <row r="337" spans="2:29" ht="45" customHeight="1" x14ac:dyDescent="0.15">
      <c r="B337" s="290"/>
      <c r="C337" s="396"/>
      <c r="D337" s="397"/>
      <c r="E337" s="398"/>
      <c r="F337" s="399"/>
      <c r="G337" s="397"/>
      <c r="H337" s="397"/>
      <c r="I337" s="397"/>
      <c r="J337" s="397"/>
      <c r="K337" s="397"/>
      <c r="L337" s="397"/>
      <c r="M337" s="397"/>
      <c r="N337" s="397"/>
      <c r="O337" s="400"/>
      <c r="P337" s="401"/>
      <c r="Q337" s="401"/>
      <c r="R337" s="401"/>
      <c r="S337" s="401"/>
      <c r="T337" s="401"/>
      <c r="U337" s="401"/>
      <c r="V337" s="401"/>
      <c r="W337" s="401"/>
      <c r="X337" s="401"/>
      <c r="Y337" s="402"/>
    </row>
    <row r="338" spans="2:29" ht="15" customHeight="1" x14ac:dyDescent="0.15">
      <c r="C338" s="3" t="s">
        <v>416</v>
      </c>
    </row>
    <row r="339" spans="2:29" ht="15" customHeight="1" x14ac:dyDescent="0.15">
      <c r="C339" s="3" t="s">
        <v>417</v>
      </c>
    </row>
    <row r="340" spans="2:29" ht="15" customHeight="1" x14ac:dyDescent="0.15">
      <c r="C340" s="3" t="s">
        <v>418</v>
      </c>
    </row>
    <row r="341" spans="2:29" x14ac:dyDescent="0.15">
      <c r="C341" s="3" t="s">
        <v>419</v>
      </c>
    </row>
    <row r="343" spans="2:29" ht="25.05" customHeight="1" x14ac:dyDescent="0.15">
      <c r="B343" s="6" t="s">
        <v>370</v>
      </c>
      <c r="C343" s="3"/>
      <c r="D343" s="3"/>
      <c r="E343" s="3"/>
      <c r="F343" s="3"/>
      <c r="G343" s="3"/>
      <c r="H343" s="3"/>
      <c r="I343" s="3"/>
      <c r="J343" s="3"/>
      <c r="K343" s="3"/>
      <c r="L343" s="3"/>
      <c r="M343" s="3"/>
      <c r="N343" s="314"/>
      <c r="O343" s="315"/>
      <c r="P343" s="316"/>
      <c r="Q343" s="317"/>
      <c r="R343" s="317"/>
      <c r="S343" s="318"/>
      <c r="T343" s="176" t="s">
        <v>371</v>
      </c>
      <c r="U343" s="176"/>
      <c r="V343" s="319"/>
      <c r="W343" s="319"/>
      <c r="X343" s="319"/>
      <c r="Y343" s="319"/>
      <c r="AA343" s="321" t="s">
        <v>372</v>
      </c>
      <c r="AB343" s="3" t="s">
        <v>373</v>
      </c>
      <c r="AC343" s="3" t="s">
        <v>374</v>
      </c>
    </row>
    <row r="344" spans="2:29" ht="20.100000000000001" customHeight="1" x14ac:dyDescent="0.15">
      <c r="B344" s="172" t="s">
        <v>8</v>
      </c>
      <c r="C344" s="172"/>
      <c r="D344" s="322" t="s">
        <v>314</v>
      </c>
      <c r="E344" s="322"/>
      <c r="F344" s="322"/>
      <c r="G344" s="322"/>
      <c r="H344" s="176" t="s">
        <v>9</v>
      </c>
      <c r="I344" s="176"/>
      <c r="J344" s="322" t="s">
        <v>316</v>
      </c>
      <c r="K344" s="322"/>
      <c r="L344" s="322"/>
      <c r="M344" s="322"/>
      <c r="N344" s="176" t="s">
        <v>2</v>
      </c>
      <c r="O344" s="176"/>
      <c r="P344" s="322" t="s">
        <v>317</v>
      </c>
      <c r="Q344" s="322"/>
      <c r="R344" s="322"/>
      <c r="S344" s="322"/>
      <c r="T344" s="176" t="s">
        <v>375</v>
      </c>
      <c r="U344" s="176"/>
      <c r="V344" s="323" t="s">
        <v>373</v>
      </c>
      <c r="W344" s="323"/>
      <c r="X344" s="323"/>
      <c r="Y344" s="323"/>
      <c r="AA344" s="321" t="s">
        <v>376</v>
      </c>
      <c r="AB344" s="3" t="s">
        <v>377</v>
      </c>
      <c r="AC344" s="3" t="s">
        <v>378</v>
      </c>
    </row>
    <row r="345" spans="2:29" ht="20.100000000000001" customHeight="1" x14ac:dyDescent="0.15">
      <c r="B345" s="184" t="s">
        <v>3</v>
      </c>
      <c r="C345" s="184"/>
      <c r="D345" s="324" t="s">
        <v>315</v>
      </c>
      <c r="E345" s="324"/>
      <c r="F345" s="324"/>
      <c r="G345" s="324"/>
      <c r="H345" s="176"/>
      <c r="I345" s="176"/>
      <c r="J345" s="322"/>
      <c r="K345" s="322"/>
      <c r="L345" s="322"/>
      <c r="M345" s="322"/>
      <c r="N345" s="176"/>
      <c r="O345" s="176"/>
      <c r="P345" s="322"/>
      <c r="Q345" s="322"/>
      <c r="R345" s="322"/>
      <c r="S345" s="322"/>
      <c r="T345" s="176" t="s">
        <v>379</v>
      </c>
      <c r="U345" s="176"/>
      <c r="V345" s="323" t="s">
        <v>373</v>
      </c>
      <c r="W345" s="323"/>
      <c r="X345" s="323"/>
      <c r="Y345" s="323"/>
      <c r="AA345" s="321" t="s">
        <v>380</v>
      </c>
      <c r="AC345" s="3" t="s">
        <v>381</v>
      </c>
    </row>
    <row r="346" spans="2:29" ht="20.100000000000001" customHeight="1" x14ac:dyDescent="0.15">
      <c r="B346" s="278" t="s">
        <v>4</v>
      </c>
      <c r="C346" s="278"/>
      <c r="D346" s="325" t="s">
        <v>5</v>
      </c>
      <c r="E346" s="322" t="s">
        <v>382</v>
      </c>
      <c r="F346" s="322"/>
      <c r="G346" s="322"/>
      <c r="H346" s="176" t="s">
        <v>383</v>
      </c>
      <c r="I346" s="176"/>
      <c r="J346" s="176"/>
      <c r="K346" s="326" t="s">
        <v>318</v>
      </c>
      <c r="L346" s="327"/>
      <c r="M346" s="327"/>
      <c r="N346" s="327"/>
      <c r="O346" s="162" t="s">
        <v>384</v>
      </c>
      <c r="P346" s="163"/>
      <c r="Q346" s="328">
        <v>44860</v>
      </c>
      <c r="R346" s="329"/>
      <c r="S346" s="330"/>
      <c r="T346" s="176" t="s">
        <v>95</v>
      </c>
      <c r="U346" s="176"/>
      <c r="V346" s="82" t="s">
        <v>94</v>
      </c>
      <c r="W346" s="331">
        <v>1175</v>
      </c>
      <c r="X346" s="331"/>
      <c r="Y346" s="27" t="s">
        <v>93</v>
      </c>
      <c r="AA346" s="321" t="s">
        <v>385</v>
      </c>
      <c r="AC346" s="3" t="s">
        <v>386</v>
      </c>
    </row>
    <row r="347" spans="2:29" ht="20.100000000000001" customHeight="1" x14ac:dyDescent="0.15">
      <c r="B347" s="278"/>
      <c r="C347" s="278"/>
      <c r="D347" s="325" t="s">
        <v>6</v>
      </c>
      <c r="E347" s="332" t="s">
        <v>387</v>
      </c>
      <c r="F347" s="332"/>
      <c r="G347" s="332"/>
      <c r="H347" s="176" t="s">
        <v>388</v>
      </c>
      <c r="I347" s="176"/>
      <c r="J347" s="176"/>
      <c r="K347" s="326" t="s">
        <v>389</v>
      </c>
      <c r="L347" s="327"/>
      <c r="M347" s="327"/>
      <c r="N347" s="327"/>
      <c r="O347" s="333"/>
      <c r="P347" s="334"/>
      <c r="Q347" s="335"/>
      <c r="R347" s="336"/>
      <c r="S347" s="337"/>
      <c r="T347" s="172" t="s">
        <v>7</v>
      </c>
      <c r="U347" s="172"/>
      <c r="V347" s="338" t="s">
        <v>390</v>
      </c>
      <c r="W347" s="339"/>
      <c r="X347" s="339"/>
      <c r="Y347" s="340"/>
      <c r="AC347" s="3" t="s">
        <v>391</v>
      </c>
    </row>
    <row r="348" spans="2:29" ht="7.05" customHeight="1" x14ac:dyDescent="0.15">
      <c r="B348" s="341" t="s">
        <v>392</v>
      </c>
      <c r="C348" s="342" t="s">
        <v>393</v>
      </c>
      <c r="D348" s="343" t="s">
        <v>394</v>
      </c>
      <c r="E348" s="344"/>
      <c r="F348" s="299" t="s">
        <v>395</v>
      </c>
      <c r="G348" s="300"/>
      <c r="H348" s="299" t="s">
        <v>396</v>
      </c>
      <c r="I348" s="301"/>
      <c r="J348" s="151" t="s">
        <v>397</v>
      </c>
      <c r="K348" s="153"/>
      <c r="L348" s="172" t="s">
        <v>398</v>
      </c>
      <c r="M348" s="345">
        <v>155</v>
      </c>
      <c r="N348" s="172" t="s">
        <v>399</v>
      </c>
      <c r="O348" s="345">
        <v>6</v>
      </c>
      <c r="P348" s="346" t="s">
        <v>400</v>
      </c>
      <c r="Q348" s="347">
        <v>0</v>
      </c>
      <c r="R348" s="299" t="s">
        <v>401</v>
      </c>
      <c r="S348" s="301"/>
      <c r="T348" s="348" t="s">
        <v>157</v>
      </c>
      <c r="U348" s="349"/>
      <c r="V348" s="350" t="s">
        <v>402</v>
      </c>
      <c r="W348" s="351" t="s">
        <v>403</v>
      </c>
      <c r="X348" s="352"/>
      <c r="Y348" s="353">
        <v>0</v>
      </c>
      <c r="AC348" s="3" t="s">
        <v>404</v>
      </c>
    </row>
    <row r="349" spans="2:29" ht="7.05" customHeight="1" x14ac:dyDescent="0.15">
      <c r="B349" s="341"/>
      <c r="C349" s="354"/>
      <c r="D349" s="355"/>
      <c r="E349" s="356"/>
      <c r="F349" s="357"/>
      <c r="G349" s="358"/>
      <c r="H349" s="357"/>
      <c r="I349" s="359"/>
      <c r="J349" s="138"/>
      <c r="K349" s="360"/>
      <c r="L349" s="361"/>
      <c r="M349" s="362"/>
      <c r="N349" s="361"/>
      <c r="O349" s="362"/>
      <c r="P349" s="363"/>
      <c r="Q349" s="364"/>
      <c r="R349" s="357"/>
      <c r="S349" s="359"/>
      <c r="T349" s="365"/>
      <c r="U349" s="366"/>
      <c r="V349" s="367"/>
      <c r="W349" s="352"/>
      <c r="X349" s="352"/>
      <c r="Y349" s="353"/>
      <c r="AC349" s="3" t="s">
        <v>405</v>
      </c>
    </row>
    <row r="350" spans="2:29" ht="7.05" customHeight="1" x14ac:dyDescent="0.15">
      <c r="B350" s="341"/>
      <c r="C350" s="368"/>
      <c r="D350" s="369"/>
      <c r="E350" s="370"/>
      <c r="F350" s="357"/>
      <c r="G350" s="358"/>
      <c r="H350" s="357"/>
      <c r="I350" s="359"/>
      <c r="J350" s="138"/>
      <c r="K350" s="360"/>
      <c r="L350" s="361"/>
      <c r="M350" s="362"/>
      <c r="N350" s="361"/>
      <c r="O350" s="362"/>
      <c r="P350" s="363"/>
      <c r="Q350" s="364"/>
      <c r="R350" s="357"/>
      <c r="S350" s="359"/>
      <c r="T350" s="365"/>
      <c r="U350" s="366"/>
      <c r="V350" s="367"/>
      <c r="W350" s="352"/>
      <c r="X350" s="352"/>
      <c r="Y350" s="353"/>
    </row>
    <row r="351" spans="2:29" ht="7.05" customHeight="1" x14ac:dyDescent="0.15">
      <c r="B351" s="341"/>
      <c r="C351" s="342" t="s">
        <v>406</v>
      </c>
      <c r="D351" s="343" t="s">
        <v>407</v>
      </c>
      <c r="E351" s="344"/>
      <c r="F351" s="357"/>
      <c r="G351" s="358"/>
      <c r="H351" s="357"/>
      <c r="I351" s="359"/>
      <c r="J351" s="138"/>
      <c r="K351" s="360"/>
      <c r="L351" s="361"/>
      <c r="M351" s="371"/>
      <c r="N351" s="361"/>
      <c r="O351" s="371"/>
      <c r="P351" s="363"/>
      <c r="Q351" s="372"/>
      <c r="R351" s="357"/>
      <c r="S351" s="359"/>
      <c r="T351" s="365"/>
      <c r="U351" s="366"/>
      <c r="V351" s="367"/>
      <c r="W351" s="352"/>
      <c r="X351" s="352"/>
      <c r="Y351" s="353"/>
    </row>
    <row r="352" spans="2:29" ht="7.05" customHeight="1" x14ac:dyDescent="0.15">
      <c r="B352" s="341"/>
      <c r="C352" s="354"/>
      <c r="D352" s="355"/>
      <c r="E352" s="356"/>
      <c r="F352" s="357"/>
      <c r="G352" s="358"/>
      <c r="H352" s="357"/>
      <c r="I352" s="359"/>
      <c r="J352" s="151" t="s">
        <v>408</v>
      </c>
      <c r="K352" s="153"/>
      <c r="L352" s="172" t="s">
        <v>398</v>
      </c>
      <c r="M352" s="345">
        <v>26</v>
      </c>
      <c r="N352" s="172" t="s">
        <v>399</v>
      </c>
      <c r="O352" s="347">
        <v>0</v>
      </c>
      <c r="P352" s="346" t="s">
        <v>400</v>
      </c>
      <c r="Q352" s="347">
        <v>0</v>
      </c>
      <c r="R352" s="357"/>
      <c r="S352" s="359"/>
      <c r="T352" s="365"/>
      <c r="U352" s="366"/>
      <c r="V352" s="367"/>
      <c r="W352" s="352"/>
      <c r="X352" s="352"/>
      <c r="Y352" s="353"/>
    </row>
    <row r="353" spans="2:29" ht="7.05" customHeight="1" x14ac:dyDescent="0.15">
      <c r="B353" s="341"/>
      <c r="C353" s="368"/>
      <c r="D353" s="369"/>
      <c r="E353" s="370"/>
      <c r="F353" s="357"/>
      <c r="G353" s="358"/>
      <c r="H353" s="357"/>
      <c r="I353" s="359"/>
      <c r="J353" s="138"/>
      <c r="K353" s="360"/>
      <c r="L353" s="361"/>
      <c r="M353" s="362"/>
      <c r="N353" s="361"/>
      <c r="O353" s="364"/>
      <c r="P353" s="363"/>
      <c r="Q353" s="364"/>
      <c r="R353" s="357"/>
      <c r="S353" s="359"/>
      <c r="T353" s="365"/>
      <c r="U353" s="366"/>
      <c r="V353" s="367"/>
      <c r="W353" s="352"/>
      <c r="X353" s="352"/>
      <c r="Y353" s="353"/>
    </row>
    <row r="354" spans="2:29" ht="7.05" customHeight="1" x14ac:dyDescent="0.15">
      <c r="B354" s="341" t="s">
        <v>409</v>
      </c>
      <c r="C354" s="342" t="s">
        <v>393</v>
      </c>
      <c r="D354" s="343" t="s">
        <v>410</v>
      </c>
      <c r="E354" s="344"/>
      <c r="F354" s="357"/>
      <c r="G354" s="358"/>
      <c r="H354" s="357"/>
      <c r="I354" s="359"/>
      <c r="J354" s="138"/>
      <c r="K354" s="360"/>
      <c r="L354" s="361"/>
      <c r="M354" s="362"/>
      <c r="N354" s="361"/>
      <c r="O354" s="364"/>
      <c r="P354" s="363"/>
      <c r="Q354" s="364"/>
      <c r="R354" s="357"/>
      <c r="S354" s="359"/>
      <c r="T354" s="365"/>
      <c r="U354" s="366"/>
      <c r="V354" s="367"/>
      <c r="W354" s="373" t="s">
        <v>411</v>
      </c>
      <c r="X354" s="374"/>
      <c r="Y354" s="353">
        <v>0</v>
      </c>
    </row>
    <row r="355" spans="2:29" ht="7.05" customHeight="1" x14ac:dyDescent="0.15">
      <c r="B355" s="342"/>
      <c r="C355" s="354"/>
      <c r="D355" s="355"/>
      <c r="E355" s="356"/>
      <c r="F355" s="357"/>
      <c r="G355" s="358"/>
      <c r="H355" s="357"/>
      <c r="I355" s="359"/>
      <c r="J355" s="139"/>
      <c r="K355" s="155"/>
      <c r="L355" s="361"/>
      <c r="M355" s="371"/>
      <c r="N355" s="361"/>
      <c r="O355" s="372"/>
      <c r="P355" s="363"/>
      <c r="Q355" s="372"/>
      <c r="R355" s="357"/>
      <c r="S355" s="359"/>
      <c r="T355" s="365"/>
      <c r="U355" s="366"/>
      <c r="V355" s="367"/>
      <c r="W355" s="374"/>
      <c r="X355" s="374"/>
      <c r="Y355" s="353"/>
    </row>
    <row r="356" spans="2:29" ht="7.05" customHeight="1" x14ac:dyDescent="0.15">
      <c r="B356" s="342"/>
      <c r="C356" s="368"/>
      <c r="D356" s="369"/>
      <c r="E356" s="370"/>
      <c r="F356" s="357"/>
      <c r="G356" s="358"/>
      <c r="H356" s="357"/>
      <c r="I356" s="359"/>
      <c r="J356" s="138" t="s">
        <v>412</v>
      </c>
      <c r="K356" s="360"/>
      <c r="L356" s="172" t="s">
        <v>398</v>
      </c>
      <c r="M356" s="375">
        <v>22</v>
      </c>
      <c r="N356" s="172" t="s">
        <v>399</v>
      </c>
      <c r="O356" s="375">
        <v>0</v>
      </c>
      <c r="P356" s="346" t="s">
        <v>400</v>
      </c>
      <c r="Q356" s="376">
        <v>0</v>
      </c>
      <c r="R356" s="357"/>
      <c r="S356" s="359"/>
      <c r="T356" s="365"/>
      <c r="U356" s="366"/>
      <c r="V356" s="367"/>
      <c r="W356" s="374"/>
      <c r="X356" s="374"/>
      <c r="Y356" s="353"/>
      <c r="AC356" s="320">
        <v>0</v>
      </c>
    </row>
    <row r="357" spans="2:29" ht="7.05" customHeight="1" x14ac:dyDescent="0.15">
      <c r="B357" s="342"/>
      <c r="C357" s="342" t="s">
        <v>406</v>
      </c>
      <c r="D357" s="343" t="s">
        <v>413</v>
      </c>
      <c r="E357" s="344"/>
      <c r="F357" s="357"/>
      <c r="G357" s="358"/>
      <c r="H357" s="357"/>
      <c r="I357" s="359"/>
      <c r="J357" s="138"/>
      <c r="K357" s="360"/>
      <c r="L357" s="361"/>
      <c r="M357" s="377"/>
      <c r="N357" s="361"/>
      <c r="O357" s="377"/>
      <c r="P357" s="363"/>
      <c r="Q357" s="378"/>
      <c r="R357" s="357"/>
      <c r="S357" s="359"/>
      <c r="T357" s="365"/>
      <c r="U357" s="366"/>
      <c r="V357" s="367"/>
      <c r="W357" s="374"/>
      <c r="X357" s="374"/>
      <c r="Y357" s="353"/>
    </row>
    <row r="358" spans="2:29" ht="7.05" customHeight="1" x14ac:dyDescent="0.15">
      <c r="B358" s="342"/>
      <c r="C358" s="354"/>
      <c r="D358" s="355"/>
      <c r="E358" s="356"/>
      <c r="F358" s="357"/>
      <c r="G358" s="358"/>
      <c r="H358" s="357"/>
      <c r="I358" s="359"/>
      <c r="J358" s="138"/>
      <c r="K358" s="360"/>
      <c r="L358" s="361"/>
      <c r="M358" s="377"/>
      <c r="N358" s="361"/>
      <c r="O358" s="377"/>
      <c r="P358" s="363"/>
      <c r="Q358" s="378"/>
      <c r="R358" s="357"/>
      <c r="S358" s="359"/>
      <c r="T358" s="365"/>
      <c r="U358" s="366"/>
      <c r="V358" s="367"/>
      <c r="W358" s="374"/>
      <c r="X358" s="374"/>
      <c r="Y358" s="353"/>
    </row>
    <row r="359" spans="2:29" ht="7.05" customHeight="1" x14ac:dyDescent="0.15">
      <c r="B359" s="341"/>
      <c r="C359" s="368"/>
      <c r="D359" s="369"/>
      <c r="E359" s="370"/>
      <c r="F359" s="302"/>
      <c r="G359" s="303"/>
      <c r="H359" s="302"/>
      <c r="I359" s="304"/>
      <c r="J359" s="139"/>
      <c r="K359" s="155"/>
      <c r="L359" s="184"/>
      <c r="M359" s="379"/>
      <c r="N359" s="184"/>
      <c r="O359" s="379"/>
      <c r="P359" s="380"/>
      <c r="Q359" s="381"/>
      <c r="R359" s="302"/>
      <c r="S359" s="304"/>
      <c r="T359" s="382"/>
      <c r="U359" s="383"/>
      <c r="V359" s="384"/>
      <c r="W359" s="374"/>
      <c r="X359" s="374"/>
      <c r="Y359" s="353"/>
    </row>
    <row r="360" spans="2:29" ht="40.049999999999997" customHeight="1" x14ac:dyDescent="0.15">
      <c r="B360" s="385" t="s">
        <v>414</v>
      </c>
      <c r="C360" s="386"/>
      <c r="D360" s="387"/>
      <c r="E360" s="387"/>
      <c r="F360" s="387"/>
      <c r="G360" s="387"/>
      <c r="H360" s="387"/>
      <c r="I360" s="387"/>
      <c r="J360" s="387"/>
      <c r="K360" s="387"/>
      <c r="L360" s="387"/>
      <c r="M360" s="387"/>
      <c r="N360" s="387"/>
      <c r="O360" s="387"/>
      <c r="P360" s="387"/>
      <c r="Q360" s="387"/>
      <c r="R360" s="387"/>
      <c r="S360" s="387"/>
      <c r="T360" s="387"/>
      <c r="U360" s="387"/>
      <c r="V360" s="387"/>
      <c r="W360" s="387"/>
      <c r="X360" s="387"/>
      <c r="Y360" s="388"/>
    </row>
    <row r="361" spans="2:29" ht="40.049999999999997" customHeight="1" x14ac:dyDescent="0.15">
      <c r="B361" s="385"/>
      <c r="C361" s="389"/>
      <c r="D361" s="390"/>
      <c r="E361" s="390"/>
      <c r="F361" s="390"/>
      <c r="G361" s="390"/>
      <c r="H361" s="390"/>
      <c r="I361" s="390"/>
      <c r="J361" s="390"/>
      <c r="K361" s="390"/>
      <c r="L361" s="390"/>
      <c r="M361" s="390"/>
      <c r="N361" s="390"/>
      <c r="O361" s="390"/>
      <c r="P361" s="390"/>
      <c r="Q361" s="390"/>
      <c r="R361" s="390"/>
      <c r="S361" s="390"/>
      <c r="T361" s="390"/>
      <c r="U361" s="390"/>
      <c r="V361" s="390"/>
      <c r="W361" s="390"/>
      <c r="X361" s="390"/>
      <c r="Y361" s="391"/>
    </row>
    <row r="362" spans="2:29" ht="40.049999999999997" customHeight="1" x14ac:dyDescent="0.15">
      <c r="B362" s="385"/>
      <c r="C362" s="389"/>
      <c r="D362" s="390"/>
      <c r="E362" s="390"/>
      <c r="F362" s="390"/>
      <c r="G362" s="390"/>
      <c r="H362" s="390"/>
      <c r="I362" s="390"/>
      <c r="J362" s="390"/>
      <c r="K362" s="390"/>
      <c r="L362" s="390"/>
      <c r="M362" s="390"/>
      <c r="N362" s="390"/>
      <c r="O362" s="390"/>
      <c r="P362" s="390"/>
      <c r="Q362" s="390"/>
      <c r="R362" s="390"/>
      <c r="S362" s="390"/>
      <c r="T362" s="390"/>
      <c r="U362" s="390"/>
      <c r="V362" s="390"/>
      <c r="W362" s="390"/>
      <c r="X362" s="390"/>
      <c r="Y362" s="391"/>
    </row>
    <row r="363" spans="2:29" ht="40.049999999999997" customHeight="1" x14ac:dyDescent="0.15">
      <c r="B363" s="385"/>
      <c r="C363" s="389"/>
      <c r="D363" s="390"/>
      <c r="E363" s="390"/>
      <c r="F363" s="390"/>
      <c r="G363" s="390"/>
      <c r="H363" s="390"/>
      <c r="I363" s="390"/>
      <c r="J363" s="390"/>
      <c r="K363" s="390"/>
      <c r="L363" s="390"/>
      <c r="M363" s="390"/>
      <c r="N363" s="390"/>
      <c r="O363" s="390"/>
      <c r="P363" s="390"/>
      <c r="Q363" s="390"/>
      <c r="R363" s="390"/>
      <c r="S363" s="390"/>
      <c r="T363" s="390"/>
      <c r="U363" s="390"/>
      <c r="V363" s="390"/>
      <c r="W363" s="390"/>
      <c r="X363" s="390"/>
      <c r="Y363" s="391"/>
    </row>
    <row r="364" spans="2:29" ht="40.049999999999997" customHeight="1" x14ac:dyDescent="0.15">
      <c r="B364" s="385"/>
      <c r="C364" s="389"/>
      <c r="D364" s="390"/>
      <c r="E364" s="390"/>
      <c r="F364" s="390"/>
      <c r="G364" s="390"/>
      <c r="H364" s="390"/>
      <c r="I364" s="390"/>
      <c r="J364" s="390"/>
      <c r="K364" s="390"/>
      <c r="L364" s="390"/>
      <c r="M364" s="390"/>
      <c r="N364" s="390"/>
      <c r="O364" s="390"/>
      <c r="P364" s="390"/>
      <c r="Q364" s="390"/>
      <c r="R364" s="390"/>
      <c r="S364" s="390"/>
      <c r="T364" s="390"/>
      <c r="U364" s="390"/>
      <c r="V364" s="390"/>
      <c r="W364" s="390"/>
      <c r="X364" s="390"/>
      <c r="Y364" s="391"/>
    </row>
    <row r="365" spans="2:29" ht="40.049999999999997" customHeight="1" x14ac:dyDescent="0.15">
      <c r="B365" s="385"/>
      <c r="C365" s="389"/>
      <c r="D365" s="390"/>
      <c r="E365" s="390"/>
      <c r="F365" s="390"/>
      <c r="G365" s="390"/>
      <c r="H365" s="390"/>
      <c r="I365" s="390"/>
      <c r="J365" s="390"/>
      <c r="K365" s="390"/>
      <c r="L365" s="390"/>
      <c r="M365" s="390"/>
      <c r="N365" s="390"/>
      <c r="O365" s="390"/>
      <c r="P365" s="390"/>
      <c r="Q365" s="390"/>
      <c r="R365" s="390"/>
      <c r="S365" s="390"/>
      <c r="T365" s="390"/>
      <c r="U365" s="390"/>
      <c r="V365" s="390"/>
      <c r="W365" s="390"/>
      <c r="X365" s="390"/>
      <c r="Y365" s="391"/>
    </row>
    <row r="366" spans="2:29" ht="40.049999999999997" customHeight="1" x14ac:dyDescent="0.15">
      <c r="B366" s="385"/>
      <c r="C366" s="389"/>
      <c r="D366" s="390"/>
      <c r="E366" s="390"/>
      <c r="F366" s="390"/>
      <c r="G366" s="390"/>
      <c r="H366" s="390"/>
      <c r="I366" s="390"/>
      <c r="J366" s="390"/>
      <c r="K366" s="390"/>
      <c r="L366" s="390"/>
      <c r="M366" s="390"/>
      <c r="N366" s="390"/>
      <c r="O366" s="390"/>
      <c r="P366" s="390"/>
      <c r="Q366" s="390"/>
      <c r="R366" s="390"/>
      <c r="S366" s="390"/>
      <c r="T366" s="390"/>
      <c r="U366" s="390"/>
      <c r="V366" s="390"/>
      <c r="W366" s="390"/>
      <c r="X366" s="390"/>
      <c r="Y366" s="391"/>
    </row>
    <row r="367" spans="2:29" ht="40.049999999999997" customHeight="1" x14ac:dyDescent="0.15">
      <c r="B367" s="385"/>
      <c r="C367" s="392"/>
      <c r="D367" s="1"/>
      <c r="E367" s="1"/>
      <c r="F367" s="2"/>
      <c r="G367" s="393"/>
      <c r="H367" s="393"/>
      <c r="I367" s="393"/>
      <c r="J367" s="393"/>
      <c r="K367" s="393"/>
      <c r="L367" s="1"/>
      <c r="M367" s="392"/>
      <c r="N367" s="392"/>
      <c r="O367" s="1"/>
      <c r="P367" s="394" t="s">
        <v>415</v>
      </c>
      <c r="Q367" s="394"/>
      <c r="R367" s="394"/>
      <c r="S367" s="394"/>
      <c r="T367" s="394"/>
      <c r="U367" s="394"/>
      <c r="V367" s="394"/>
      <c r="W367" s="394"/>
      <c r="X367" s="394"/>
      <c r="Y367" s="395"/>
    </row>
    <row r="368" spans="2:29" ht="45" customHeight="1" x14ac:dyDescent="0.15">
      <c r="B368" s="290"/>
      <c r="C368" s="396"/>
      <c r="D368" s="397"/>
      <c r="E368" s="398"/>
      <c r="F368" s="399"/>
      <c r="G368" s="397"/>
      <c r="H368" s="397"/>
      <c r="I368" s="397"/>
      <c r="J368" s="397"/>
      <c r="K368" s="397"/>
      <c r="L368" s="397"/>
      <c r="M368" s="397"/>
      <c r="N368" s="397"/>
      <c r="O368" s="400"/>
      <c r="P368" s="401"/>
      <c r="Q368" s="401"/>
      <c r="R368" s="401"/>
      <c r="S368" s="401"/>
      <c r="T368" s="401"/>
      <c r="U368" s="401"/>
      <c r="V368" s="401"/>
      <c r="W368" s="401"/>
      <c r="X368" s="401"/>
      <c r="Y368" s="402"/>
    </row>
    <row r="369" spans="2:29" ht="15" customHeight="1" x14ac:dyDescent="0.15">
      <c r="C369" s="3" t="s">
        <v>416</v>
      </c>
    </row>
    <row r="370" spans="2:29" ht="15" customHeight="1" x14ac:dyDescent="0.15">
      <c r="C370" s="3" t="s">
        <v>417</v>
      </c>
    </row>
    <row r="371" spans="2:29" ht="15" customHeight="1" x14ac:dyDescent="0.15">
      <c r="C371" s="3" t="s">
        <v>418</v>
      </c>
    </row>
    <row r="372" spans="2:29" x14ac:dyDescent="0.15">
      <c r="C372" s="3" t="s">
        <v>419</v>
      </c>
    </row>
    <row r="374" spans="2:29" ht="25.05" customHeight="1" x14ac:dyDescent="0.15">
      <c r="B374" s="6" t="s">
        <v>370</v>
      </c>
      <c r="C374" s="3"/>
      <c r="D374" s="3"/>
      <c r="E374" s="3"/>
      <c r="F374" s="3"/>
      <c r="G374" s="3"/>
      <c r="H374" s="3"/>
      <c r="I374" s="3"/>
      <c r="J374" s="3"/>
      <c r="K374" s="3"/>
      <c r="L374" s="3"/>
      <c r="M374" s="3"/>
      <c r="N374" s="314"/>
      <c r="O374" s="315"/>
      <c r="P374" s="316"/>
      <c r="Q374" s="317"/>
      <c r="R374" s="317"/>
      <c r="S374" s="318"/>
      <c r="T374" s="176" t="s">
        <v>371</v>
      </c>
      <c r="U374" s="176"/>
      <c r="V374" s="319"/>
      <c r="W374" s="319"/>
      <c r="X374" s="319"/>
      <c r="Y374" s="319"/>
      <c r="AA374" s="321" t="s">
        <v>372</v>
      </c>
      <c r="AB374" s="3" t="s">
        <v>373</v>
      </c>
      <c r="AC374" s="3" t="s">
        <v>374</v>
      </c>
    </row>
    <row r="375" spans="2:29" ht="20.100000000000001" customHeight="1" x14ac:dyDescent="0.15">
      <c r="B375" s="172" t="s">
        <v>8</v>
      </c>
      <c r="C375" s="172"/>
      <c r="D375" s="322" t="s">
        <v>314</v>
      </c>
      <c r="E375" s="322"/>
      <c r="F375" s="322"/>
      <c r="G375" s="322"/>
      <c r="H375" s="176" t="s">
        <v>9</v>
      </c>
      <c r="I375" s="176"/>
      <c r="J375" s="322" t="s">
        <v>316</v>
      </c>
      <c r="K375" s="322"/>
      <c r="L375" s="322"/>
      <c r="M375" s="322"/>
      <c r="N375" s="176" t="s">
        <v>2</v>
      </c>
      <c r="O375" s="176"/>
      <c r="P375" s="322" t="s">
        <v>317</v>
      </c>
      <c r="Q375" s="322"/>
      <c r="R375" s="322"/>
      <c r="S375" s="322"/>
      <c r="T375" s="176" t="s">
        <v>375</v>
      </c>
      <c r="U375" s="176"/>
      <c r="V375" s="323" t="s">
        <v>373</v>
      </c>
      <c r="W375" s="323"/>
      <c r="X375" s="323"/>
      <c r="Y375" s="323"/>
      <c r="AA375" s="321" t="s">
        <v>376</v>
      </c>
      <c r="AB375" s="3" t="s">
        <v>377</v>
      </c>
      <c r="AC375" s="3" t="s">
        <v>378</v>
      </c>
    </row>
    <row r="376" spans="2:29" ht="20.100000000000001" customHeight="1" x14ac:dyDescent="0.15">
      <c r="B376" s="184" t="s">
        <v>3</v>
      </c>
      <c r="C376" s="184"/>
      <c r="D376" s="324" t="s">
        <v>315</v>
      </c>
      <c r="E376" s="324"/>
      <c r="F376" s="324"/>
      <c r="G376" s="324"/>
      <c r="H376" s="176"/>
      <c r="I376" s="176"/>
      <c r="J376" s="322"/>
      <c r="K376" s="322"/>
      <c r="L376" s="322"/>
      <c r="M376" s="322"/>
      <c r="N376" s="176"/>
      <c r="O376" s="176"/>
      <c r="P376" s="322"/>
      <c r="Q376" s="322"/>
      <c r="R376" s="322"/>
      <c r="S376" s="322"/>
      <c r="T376" s="176" t="s">
        <v>379</v>
      </c>
      <c r="U376" s="176"/>
      <c r="V376" s="323" t="s">
        <v>373</v>
      </c>
      <c r="W376" s="323"/>
      <c r="X376" s="323"/>
      <c r="Y376" s="323"/>
      <c r="AA376" s="321" t="s">
        <v>380</v>
      </c>
      <c r="AC376" s="3" t="s">
        <v>381</v>
      </c>
    </row>
    <row r="377" spans="2:29" ht="20.100000000000001" customHeight="1" x14ac:dyDescent="0.15">
      <c r="B377" s="278" t="s">
        <v>4</v>
      </c>
      <c r="C377" s="278"/>
      <c r="D377" s="325" t="s">
        <v>5</v>
      </c>
      <c r="E377" s="322" t="s">
        <v>382</v>
      </c>
      <c r="F377" s="322"/>
      <c r="G377" s="322"/>
      <c r="H377" s="176" t="s">
        <v>383</v>
      </c>
      <c r="I377" s="176"/>
      <c r="J377" s="176"/>
      <c r="K377" s="326" t="s">
        <v>318</v>
      </c>
      <c r="L377" s="327"/>
      <c r="M377" s="327"/>
      <c r="N377" s="327"/>
      <c r="O377" s="162" t="s">
        <v>384</v>
      </c>
      <c r="P377" s="163"/>
      <c r="Q377" s="328">
        <v>44860</v>
      </c>
      <c r="R377" s="329"/>
      <c r="S377" s="330"/>
      <c r="T377" s="176" t="s">
        <v>95</v>
      </c>
      <c r="U377" s="176"/>
      <c r="V377" s="82" t="s">
        <v>94</v>
      </c>
      <c r="W377" s="331">
        <v>1175</v>
      </c>
      <c r="X377" s="331"/>
      <c r="Y377" s="27" t="s">
        <v>93</v>
      </c>
      <c r="AA377" s="321" t="s">
        <v>385</v>
      </c>
      <c r="AC377" s="3" t="s">
        <v>386</v>
      </c>
    </row>
    <row r="378" spans="2:29" ht="20.100000000000001" customHeight="1" x14ac:dyDescent="0.15">
      <c r="B378" s="278"/>
      <c r="C378" s="278"/>
      <c r="D378" s="325" t="s">
        <v>6</v>
      </c>
      <c r="E378" s="332" t="s">
        <v>387</v>
      </c>
      <c r="F378" s="332"/>
      <c r="G378" s="332"/>
      <c r="H378" s="176" t="s">
        <v>388</v>
      </c>
      <c r="I378" s="176"/>
      <c r="J378" s="176"/>
      <c r="K378" s="326" t="s">
        <v>389</v>
      </c>
      <c r="L378" s="327"/>
      <c r="M378" s="327"/>
      <c r="N378" s="327"/>
      <c r="O378" s="333"/>
      <c r="P378" s="334"/>
      <c r="Q378" s="335"/>
      <c r="R378" s="336"/>
      <c r="S378" s="337"/>
      <c r="T378" s="172" t="s">
        <v>7</v>
      </c>
      <c r="U378" s="172"/>
      <c r="V378" s="338" t="s">
        <v>390</v>
      </c>
      <c r="W378" s="339"/>
      <c r="X378" s="339"/>
      <c r="Y378" s="340"/>
      <c r="AC378" s="3" t="s">
        <v>391</v>
      </c>
    </row>
    <row r="379" spans="2:29" ht="7.05" customHeight="1" x14ac:dyDescent="0.15">
      <c r="B379" s="341" t="s">
        <v>392</v>
      </c>
      <c r="C379" s="342" t="s">
        <v>393</v>
      </c>
      <c r="D379" s="343" t="s">
        <v>394</v>
      </c>
      <c r="E379" s="344"/>
      <c r="F379" s="299" t="s">
        <v>395</v>
      </c>
      <c r="G379" s="300"/>
      <c r="H379" s="299" t="s">
        <v>396</v>
      </c>
      <c r="I379" s="301"/>
      <c r="J379" s="151" t="s">
        <v>397</v>
      </c>
      <c r="K379" s="153"/>
      <c r="L379" s="172" t="s">
        <v>398</v>
      </c>
      <c r="M379" s="345">
        <v>155</v>
      </c>
      <c r="N379" s="172" t="s">
        <v>399</v>
      </c>
      <c r="O379" s="345">
        <v>6</v>
      </c>
      <c r="P379" s="346" t="s">
        <v>400</v>
      </c>
      <c r="Q379" s="347">
        <v>0</v>
      </c>
      <c r="R379" s="299" t="s">
        <v>401</v>
      </c>
      <c r="S379" s="301"/>
      <c r="T379" s="348" t="s">
        <v>157</v>
      </c>
      <c r="U379" s="349"/>
      <c r="V379" s="350" t="s">
        <v>402</v>
      </c>
      <c r="W379" s="351" t="s">
        <v>403</v>
      </c>
      <c r="X379" s="352"/>
      <c r="Y379" s="353">
        <v>0</v>
      </c>
      <c r="AC379" s="3" t="s">
        <v>404</v>
      </c>
    </row>
    <row r="380" spans="2:29" ht="7.05" customHeight="1" x14ac:dyDescent="0.15">
      <c r="B380" s="341"/>
      <c r="C380" s="354"/>
      <c r="D380" s="355"/>
      <c r="E380" s="356"/>
      <c r="F380" s="357"/>
      <c r="G380" s="358"/>
      <c r="H380" s="357"/>
      <c r="I380" s="359"/>
      <c r="J380" s="138"/>
      <c r="K380" s="360"/>
      <c r="L380" s="361"/>
      <c r="M380" s="362"/>
      <c r="N380" s="361"/>
      <c r="O380" s="362"/>
      <c r="P380" s="363"/>
      <c r="Q380" s="364"/>
      <c r="R380" s="357"/>
      <c r="S380" s="359"/>
      <c r="T380" s="365"/>
      <c r="U380" s="366"/>
      <c r="V380" s="367"/>
      <c r="W380" s="352"/>
      <c r="X380" s="352"/>
      <c r="Y380" s="353"/>
      <c r="AC380" s="3" t="s">
        <v>405</v>
      </c>
    </row>
    <row r="381" spans="2:29" ht="7.05" customHeight="1" x14ac:dyDescent="0.15">
      <c r="B381" s="341"/>
      <c r="C381" s="368"/>
      <c r="D381" s="369"/>
      <c r="E381" s="370"/>
      <c r="F381" s="357"/>
      <c r="G381" s="358"/>
      <c r="H381" s="357"/>
      <c r="I381" s="359"/>
      <c r="J381" s="138"/>
      <c r="K381" s="360"/>
      <c r="L381" s="361"/>
      <c r="M381" s="362"/>
      <c r="N381" s="361"/>
      <c r="O381" s="362"/>
      <c r="P381" s="363"/>
      <c r="Q381" s="364"/>
      <c r="R381" s="357"/>
      <c r="S381" s="359"/>
      <c r="T381" s="365"/>
      <c r="U381" s="366"/>
      <c r="V381" s="367"/>
      <c r="W381" s="352"/>
      <c r="X381" s="352"/>
      <c r="Y381" s="353"/>
    </row>
    <row r="382" spans="2:29" ht="7.05" customHeight="1" x14ac:dyDescent="0.15">
      <c r="B382" s="341"/>
      <c r="C382" s="342" t="s">
        <v>406</v>
      </c>
      <c r="D382" s="343" t="s">
        <v>407</v>
      </c>
      <c r="E382" s="344"/>
      <c r="F382" s="357"/>
      <c r="G382" s="358"/>
      <c r="H382" s="357"/>
      <c r="I382" s="359"/>
      <c r="J382" s="138"/>
      <c r="K382" s="360"/>
      <c r="L382" s="361"/>
      <c r="M382" s="371"/>
      <c r="N382" s="361"/>
      <c r="O382" s="371"/>
      <c r="P382" s="363"/>
      <c r="Q382" s="372"/>
      <c r="R382" s="357"/>
      <c r="S382" s="359"/>
      <c r="T382" s="365"/>
      <c r="U382" s="366"/>
      <c r="V382" s="367"/>
      <c r="W382" s="352"/>
      <c r="X382" s="352"/>
      <c r="Y382" s="353"/>
    </row>
    <row r="383" spans="2:29" ht="7.05" customHeight="1" x14ac:dyDescent="0.15">
      <c r="B383" s="341"/>
      <c r="C383" s="354"/>
      <c r="D383" s="355"/>
      <c r="E383" s="356"/>
      <c r="F383" s="357"/>
      <c r="G383" s="358"/>
      <c r="H383" s="357"/>
      <c r="I383" s="359"/>
      <c r="J383" s="151" t="s">
        <v>408</v>
      </c>
      <c r="K383" s="153"/>
      <c r="L383" s="172" t="s">
        <v>398</v>
      </c>
      <c r="M383" s="345">
        <v>26</v>
      </c>
      <c r="N383" s="172" t="s">
        <v>399</v>
      </c>
      <c r="O383" s="347">
        <v>0</v>
      </c>
      <c r="P383" s="346" t="s">
        <v>400</v>
      </c>
      <c r="Q383" s="347">
        <v>0</v>
      </c>
      <c r="R383" s="357"/>
      <c r="S383" s="359"/>
      <c r="T383" s="365"/>
      <c r="U383" s="366"/>
      <c r="V383" s="367"/>
      <c r="W383" s="352"/>
      <c r="X383" s="352"/>
      <c r="Y383" s="353"/>
    </row>
    <row r="384" spans="2:29" ht="7.05" customHeight="1" x14ac:dyDescent="0.15">
      <c r="B384" s="341"/>
      <c r="C384" s="368"/>
      <c r="D384" s="369"/>
      <c r="E384" s="370"/>
      <c r="F384" s="357"/>
      <c r="G384" s="358"/>
      <c r="H384" s="357"/>
      <c r="I384" s="359"/>
      <c r="J384" s="138"/>
      <c r="K384" s="360"/>
      <c r="L384" s="361"/>
      <c r="M384" s="362"/>
      <c r="N384" s="361"/>
      <c r="O384" s="364"/>
      <c r="P384" s="363"/>
      <c r="Q384" s="364"/>
      <c r="R384" s="357"/>
      <c r="S384" s="359"/>
      <c r="T384" s="365"/>
      <c r="U384" s="366"/>
      <c r="V384" s="367"/>
      <c r="W384" s="352"/>
      <c r="X384" s="352"/>
      <c r="Y384" s="353"/>
    </row>
    <row r="385" spans="2:29" ht="7.05" customHeight="1" x14ac:dyDescent="0.15">
      <c r="B385" s="341" t="s">
        <v>409</v>
      </c>
      <c r="C385" s="342" t="s">
        <v>393</v>
      </c>
      <c r="D385" s="343" t="s">
        <v>410</v>
      </c>
      <c r="E385" s="344"/>
      <c r="F385" s="357"/>
      <c r="G385" s="358"/>
      <c r="H385" s="357"/>
      <c r="I385" s="359"/>
      <c r="J385" s="138"/>
      <c r="K385" s="360"/>
      <c r="L385" s="361"/>
      <c r="M385" s="362"/>
      <c r="N385" s="361"/>
      <c r="O385" s="364"/>
      <c r="P385" s="363"/>
      <c r="Q385" s="364"/>
      <c r="R385" s="357"/>
      <c r="S385" s="359"/>
      <c r="T385" s="365"/>
      <c r="U385" s="366"/>
      <c r="V385" s="367"/>
      <c r="W385" s="373" t="s">
        <v>411</v>
      </c>
      <c r="X385" s="374"/>
      <c r="Y385" s="353">
        <v>0</v>
      </c>
    </row>
    <row r="386" spans="2:29" ht="7.05" customHeight="1" x14ac:dyDescent="0.15">
      <c r="B386" s="342"/>
      <c r="C386" s="354"/>
      <c r="D386" s="355"/>
      <c r="E386" s="356"/>
      <c r="F386" s="357"/>
      <c r="G386" s="358"/>
      <c r="H386" s="357"/>
      <c r="I386" s="359"/>
      <c r="J386" s="139"/>
      <c r="K386" s="155"/>
      <c r="L386" s="361"/>
      <c r="M386" s="371"/>
      <c r="N386" s="361"/>
      <c r="O386" s="372"/>
      <c r="P386" s="363"/>
      <c r="Q386" s="372"/>
      <c r="R386" s="357"/>
      <c r="S386" s="359"/>
      <c r="T386" s="365"/>
      <c r="U386" s="366"/>
      <c r="V386" s="367"/>
      <c r="W386" s="374"/>
      <c r="X386" s="374"/>
      <c r="Y386" s="353"/>
    </row>
    <row r="387" spans="2:29" ht="7.05" customHeight="1" x14ac:dyDescent="0.15">
      <c r="B387" s="342"/>
      <c r="C387" s="368"/>
      <c r="D387" s="369"/>
      <c r="E387" s="370"/>
      <c r="F387" s="357"/>
      <c r="G387" s="358"/>
      <c r="H387" s="357"/>
      <c r="I387" s="359"/>
      <c r="J387" s="138" t="s">
        <v>412</v>
      </c>
      <c r="K387" s="360"/>
      <c r="L387" s="172" t="s">
        <v>398</v>
      </c>
      <c r="M387" s="375">
        <v>22</v>
      </c>
      <c r="N387" s="172" t="s">
        <v>399</v>
      </c>
      <c r="O387" s="375">
        <v>0</v>
      </c>
      <c r="P387" s="346" t="s">
        <v>400</v>
      </c>
      <c r="Q387" s="376">
        <v>0</v>
      </c>
      <c r="R387" s="357"/>
      <c r="S387" s="359"/>
      <c r="T387" s="365"/>
      <c r="U387" s="366"/>
      <c r="V387" s="367"/>
      <c r="W387" s="374"/>
      <c r="X387" s="374"/>
      <c r="Y387" s="353"/>
      <c r="AC387" s="320">
        <v>0</v>
      </c>
    </row>
    <row r="388" spans="2:29" ht="7.05" customHeight="1" x14ac:dyDescent="0.15">
      <c r="B388" s="342"/>
      <c r="C388" s="342" t="s">
        <v>406</v>
      </c>
      <c r="D388" s="343" t="s">
        <v>413</v>
      </c>
      <c r="E388" s="344"/>
      <c r="F388" s="357"/>
      <c r="G388" s="358"/>
      <c r="H388" s="357"/>
      <c r="I388" s="359"/>
      <c r="J388" s="138"/>
      <c r="K388" s="360"/>
      <c r="L388" s="361"/>
      <c r="M388" s="377"/>
      <c r="N388" s="361"/>
      <c r="O388" s="377"/>
      <c r="P388" s="363"/>
      <c r="Q388" s="378"/>
      <c r="R388" s="357"/>
      <c r="S388" s="359"/>
      <c r="T388" s="365"/>
      <c r="U388" s="366"/>
      <c r="V388" s="367"/>
      <c r="W388" s="374"/>
      <c r="X388" s="374"/>
      <c r="Y388" s="353"/>
    </row>
    <row r="389" spans="2:29" ht="7.05" customHeight="1" x14ac:dyDescent="0.15">
      <c r="B389" s="342"/>
      <c r="C389" s="354"/>
      <c r="D389" s="355"/>
      <c r="E389" s="356"/>
      <c r="F389" s="357"/>
      <c r="G389" s="358"/>
      <c r="H389" s="357"/>
      <c r="I389" s="359"/>
      <c r="J389" s="138"/>
      <c r="K389" s="360"/>
      <c r="L389" s="361"/>
      <c r="M389" s="377"/>
      <c r="N389" s="361"/>
      <c r="O389" s="377"/>
      <c r="P389" s="363"/>
      <c r="Q389" s="378"/>
      <c r="R389" s="357"/>
      <c r="S389" s="359"/>
      <c r="T389" s="365"/>
      <c r="U389" s="366"/>
      <c r="V389" s="367"/>
      <c r="W389" s="374"/>
      <c r="X389" s="374"/>
      <c r="Y389" s="353"/>
    </row>
    <row r="390" spans="2:29" ht="7.05" customHeight="1" x14ac:dyDescent="0.15">
      <c r="B390" s="341"/>
      <c r="C390" s="368"/>
      <c r="D390" s="369"/>
      <c r="E390" s="370"/>
      <c r="F390" s="302"/>
      <c r="G390" s="303"/>
      <c r="H390" s="302"/>
      <c r="I390" s="304"/>
      <c r="J390" s="139"/>
      <c r="K390" s="155"/>
      <c r="L390" s="184"/>
      <c r="M390" s="379"/>
      <c r="N390" s="184"/>
      <c r="O390" s="379"/>
      <c r="P390" s="380"/>
      <c r="Q390" s="381"/>
      <c r="R390" s="302"/>
      <c r="S390" s="304"/>
      <c r="T390" s="382"/>
      <c r="U390" s="383"/>
      <c r="V390" s="384"/>
      <c r="W390" s="374"/>
      <c r="X390" s="374"/>
      <c r="Y390" s="353"/>
    </row>
    <row r="391" spans="2:29" ht="40.049999999999997" customHeight="1" x14ac:dyDescent="0.15">
      <c r="B391" s="385" t="s">
        <v>414</v>
      </c>
      <c r="C391" s="386"/>
      <c r="D391" s="387"/>
      <c r="E391" s="387"/>
      <c r="F391" s="387"/>
      <c r="G391" s="387"/>
      <c r="H391" s="387"/>
      <c r="I391" s="387"/>
      <c r="J391" s="387"/>
      <c r="K391" s="387"/>
      <c r="L391" s="387"/>
      <c r="M391" s="387"/>
      <c r="N391" s="387"/>
      <c r="O391" s="387"/>
      <c r="P391" s="387"/>
      <c r="Q391" s="387"/>
      <c r="R391" s="387"/>
      <c r="S391" s="387"/>
      <c r="T391" s="387"/>
      <c r="U391" s="387"/>
      <c r="V391" s="387"/>
      <c r="W391" s="387"/>
      <c r="X391" s="387"/>
      <c r="Y391" s="388"/>
    </row>
    <row r="392" spans="2:29" ht="40.049999999999997" customHeight="1" x14ac:dyDescent="0.15">
      <c r="B392" s="385"/>
      <c r="C392" s="389"/>
      <c r="D392" s="390"/>
      <c r="E392" s="390"/>
      <c r="F392" s="390"/>
      <c r="G392" s="390"/>
      <c r="H392" s="390"/>
      <c r="I392" s="390"/>
      <c r="J392" s="390"/>
      <c r="K392" s="390"/>
      <c r="L392" s="390"/>
      <c r="M392" s="390"/>
      <c r="N392" s="390"/>
      <c r="O392" s="390"/>
      <c r="P392" s="390"/>
      <c r="Q392" s="390"/>
      <c r="R392" s="390"/>
      <c r="S392" s="390"/>
      <c r="T392" s="390"/>
      <c r="U392" s="390"/>
      <c r="V392" s="390"/>
      <c r="W392" s="390"/>
      <c r="X392" s="390"/>
      <c r="Y392" s="391"/>
    </row>
    <row r="393" spans="2:29" ht="40.049999999999997" customHeight="1" x14ac:dyDescent="0.15">
      <c r="B393" s="385"/>
      <c r="C393" s="389"/>
      <c r="D393" s="390"/>
      <c r="E393" s="390"/>
      <c r="F393" s="390"/>
      <c r="G393" s="390"/>
      <c r="H393" s="390"/>
      <c r="I393" s="390"/>
      <c r="J393" s="390"/>
      <c r="K393" s="390"/>
      <c r="L393" s="390"/>
      <c r="M393" s="390"/>
      <c r="N393" s="390"/>
      <c r="O393" s="390"/>
      <c r="P393" s="390"/>
      <c r="Q393" s="390"/>
      <c r="R393" s="390"/>
      <c r="S393" s="390"/>
      <c r="T393" s="390"/>
      <c r="U393" s="390"/>
      <c r="V393" s="390"/>
      <c r="W393" s="390"/>
      <c r="X393" s="390"/>
      <c r="Y393" s="391"/>
    </row>
    <row r="394" spans="2:29" ht="40.049999999999997" customHeight="1" x14ac:dyDescent="0.15">
      <c r="B394" s="385"/>
      <c r="C394" s="389"/>
      <c r="D394" s="390"/>
      <c r="E394" s="390"/>
      <c r="F394" s="390"/>
      <c r="G394" s="390"/>
      <c r="H394" s="390"/>
      <c r="I394" s="390"/>
      <c r="J394" s="390"/>
      <c r="K394" s="390"/>
      <c r="L394" s="390"/>
      <c r="M394" s="390"/>
      <c r="N394" s="390"/>
      <c r="O394" s="390"/>
      <c r="P394" s="390"/>
      <c r="Q394" s="390"/>
      <c r="R394" s="390"/>
      <c r="S394" s="390"/>
      <c r="T394" s="390"/>
      <c r="U394" s="390"/>
      <c r="V394" s="390"/>
      <c r="W394" s="390"/>
      <c r="X394" s="390"/>
      <c r="Y394" s="391"/>
    </row>
    <row r="395" spans="2:29" ht="40.049999999999997" customHeight="1" x14ac:dyDescent="0.15">
      <c r="B395" s="385"/>
      <c r="C395" s="389"/>
      <c r="D395" s="390"/>
      <c r="E395" s="390"/>
      <c r="F395" s="390"/>
      <c r="G395" s="390"/>
      <c r="H395" s="390"/>
      <c r="I395" s="390"/>
      <c r="J395" s="390"/>
      <c r="K395" s="390"/>
      <c r="L395" s="390"/>
      <c r="M395" s="390"/>
      <c r="N395" s="390"/>
      <c r="O395" s="390"/>
      <c r="P395" s="390"/>
      <c r="Q395" s="390"/>
      <c r="R395" s="390"/>
      <c r="S395" s="390"/>
      <c r="T395" s="390"/>
      <c r="U395" s="390"/>
      <c r="V395" s="390"/>
      <c r="W395" s="390"/>
      <c r="X395" s="390"/>
      <c r="Y395" s="391"/>
    </row>
    <row r="396" spans="2:29" ht="40.049999999999997" customHeight="1" x14ac:dyDescent="0.15">
      <c r="B396" s="385"/>
      <c r="C396" s="389"/>
      <c r="D396" s="390"/>
      <c r="E396" s="390"/>
      <c r="F396" s="390"/>
      <c r="G396" s="390"/>
      <c r="H396" s="390"/>
      <c r="I396" s="390"/>
      <c r="J396" s="390"/>
      <c r="K396" s="390"/>
      <c r="L396" s="390"/>
      <c r="M396" s="390"/>
      <c r="N396" s="390"/>
      <c r="O396" s="390"/>
      <c r="P396" s="390"/>
      <c r="Q396" s="390"/>
      <c r="R396" s="390"/>
      <c r="S396" s="390"/>
      <c r="T396" s="390"/>
      <c r="U396" s="390"/>
      <c r="V396" s="390"/>
      <c r="W396" s="390"/>
      <c r="X396" s="390"/>
      <c r="Y396" s="391"/>
    </row>
    <row r="397" spans="2:29" ht="40.049999999999997" customHeight="1" x14ac:dyDescent="0.15">
      <c r="B397" s="385"/>
      <c r="C397" s="389"/>
      <c r="D397" s="390"/>
      <c r="E397" s="390"/>
      <c r="F397" s="390"/>
      <c r="G397" s="390"/>
      <c r="H397" s="390"/>
      <c r="I397" s="390"/>
      <c r="J397" s="390"/>
      <c r="K397" s="390"/>
      <c r="L397" s="390"/>
      <c r="M397" s="390"/>
      <c r="N397" s="390"/>
      <c r="O397" s="390"/>
      <c r="P397" s="390"/>
      <c r="Q397" s="390"/>
      <c r="R397" s="390"/>
      <c r="S397" s="390"/>
      <c r="T397" s="390"/>
      <c r="U397" s="390"/>
      <c r="V397" s="390"/>
      <c r="W397" s="390"/>
      <c r="X397" s="390"/>
      <c r="Y397" s="391"/>
    </row>
    <row r="398" spans="2:29" ht="40.049999999999997" customHeight="1" x14ac:dyDescent="0.15">
      <c r="B398" s="385"/>
      <c r="C398" s="392"/>
      <c r="D398" s="1"/>
      <c r="E398" s="1"/>
      <c r="F398" s="2"/>
      <c r="G398" s="393"/>
      <c r="H398" s="393"/>
      <c r="I398" s="393"/>
      <c r="J398" s="393"/>
      <c r="K398" s="393"/>
      <c r="L398" s="1"/>
      <c r="M398" s="392"/>
      <c r="N398" s="392"/>
      <c r="O398" s="1"/>
      <c r="P398" s="394" t="s">
        <v>415</v>
      </c>
      <c r="Q398" s="394"/>
      <c r="R398" s="394"/>
      <c r="S398" s="394"/>
      <c r="T398" s="394"/>
      <c r="U398" s="394"/>
      <c r="V398" s="394"/>
      <c r="W398" s="394"/>
      <c r="X398" s="394"/>
      <c r="Y398" s="395"/>
    </row>
    <row r="399" spans="2:29" ht="45" customHeight="1" x14ac:dyDescent="0.15">
      <c r="B399" s="290"/>
      <c r="C399" s="396"/>
      <c r="D399" s="397"/>
      <c r="E399" s="398"/>
      <c r="F399" s="399"/>
      <c r="G399" s="397"/>
      <c r="H399" s="397"/>
      <c r="I399" s="397"/>
      <c r="J399" s="397"/>
      <c r="K399" s="397"/>
      <c r="L399" s="397"/>
      <c r="M399" s="397"/>
      <c r="N399" s="397"/>
      <c r="O399" s="400"/>
      <c r="P399" s="401"/>
      <c r="Q399" s="401"/>
      <c r="R399" s="401"/>
      <c r="S399" s="401"/>
      <c r="T399" s="401"/>
      <c r="U399" s="401"/>
      <c r="V399" s="401"/>
      <c r="W399" s="401"/>
      <c r="X399" s="401"/>
      <c r="Y399" s="402"/>
    </row>
    <row r="400" spans="2:29" ht="15" customHeight="1" x14ac:dyDescent="0.15">
      <c r="C400" s="3" t="s">
        <v>416</v>
      </c>
    </row>
    <row r="401" spans="2:29" ht="15" customHeight="1" x14ac:dyDescent="0.15">
      <c r="C401" s="3" t="s">
        <v>417</v>
      </c>
    </row>
    <row r="402" spans="2:29" ht="15" customHeight="1" x14ac:dyDescent="0.15">
      <c r="C402" s="3" t="s">
        <v>418</v>
      </c>
    </row>
    <row r="403" spans="2:29" x14ac:dyDescent="0.15">
      <c r="C403" s="3" t="s">
        <v>419</v>
      </c>
    </row>
    <row r="405" spans="2:29" ht="25.05" customHeight="1" x14ac:dyDescent="0.15">
      <c r="B405" s="6" t="s">
        <v>370</v>
      </c>
      <c r="C405" s="3"/>
      <c r="D405" s="3"/>
      <c r="E405" s="3"/>
      <c r="F405" s="3"/>
      <c r="G405" s="3"/>
      <c r="H405" s="3"/>
      <c r="I405" s="3"/>
      <c r="J405" s="3"/>
      <c r="K405" s="3"/>
      <c r="L405" s="3"/>
      <c r="M405" s="3"/>
      <c r="N405" s="314"/>
      <c r="O405" s="315"/>
      <c r="P405" s="316"/>
      <c r="Q405" s="317"/>
      <c r="R405" s="317"/>
      <c r="S405" s="318"/>
      <c r="T405" s="176" t="s">
        <v>371</v>
      </c>
      <c r="U405" s="176"/>
      <c r="V405" s="319"/>
      <c r="W405" s="319"/>
      <c r="X405" s="319"/>
      <c r="Y405" s="319"/>
      <c r="AA405" s="321" t="s">
        <v>372</v>
      </c>
      <c r="AB405" s="3" t="s">
        <v>373</v>
      </c>
      <c r="AC405" s="3" t="s">
        <v>374</v>
      </c>
    </row>
    <row r="406" spans="2:29" ht="20.100000000000001" customHeight="1" x14ac:dyDescent="0.15">
      <c r="B406" s="172" t="s">
        <v>8</v>
      </c>
      <c r="C406" s="172"/>
      <c r="D406" s="322" t="s">
        <v>314</v>
      </c>
      <c r="E406" s="322"/>
      <c r="F406" s="322"/>
      <c r="G406" s="322"/>
      <c r="H406" s="176" t="s">
        <v>9</v>
      </c>
      <c r="I406" s="176"/>
      <c r="J406" s="322" t="s">
        <v>316</v>
      </c>
      <c r="K406" s="322"/>
      <c r="L406" s="322"/>
      <c r="M406" s="322"/>
      <c r="N406" s="176" t="s">
        <v>2</v>
      </c>
      <c r="O406" s="176"/>
      <c r="P406" s="322" t="s">
        <v>317</v>
      </c>
      <c r="Q406" s="322"/>
      <c r="R406" s="322"/>
      <c r="S406" s="322"/>
      <c r="T406" s="176" t="s">
        <v>375</v>
      </c>
      <c r="U406" s="176"/>
      <c r="V406" s="323" t="s">
        <v>373</v>
      </c>
      <c r="W406" s="323"/>
      <c r="X406" s="323"/>
      <c r="Y406" s="323"/>
      <c r="AA406" s="321" t="s">
        <v>376</v>
      </c>
      <c r="AB406" s="3" t="s">
        <v>377</v>
      </c>
      <c r="AC406" s="3" t="s">
        <v>378</v>
      </c>
    </row>
    <row r="407" spans="2:29" ht="20.100000000000001" customHeight="1" x14ac:dyDescent="0.15">
      <c r="B407" s="184" t="s">
        <v>3</v>
      </c>
      <c r="C407" s="184"/>
      <c r="D407" s="324" t="s">
        <v>315</v>
      </c>
      <c r="E407" s="324"/>
      <c r="F407" s="324"/>
      <c r="G407" s="324"/>
      <c r="H407" s="176"/>
      <c r="I407" s="176"/>
      <c r="J407" s="322"/>
      <c r="K407" s="322"/>
      <c r="L407" s="322"/>
      <c r="M407" s="322"/>
      <c r="N407" s="176"/>
      <c r="O407" s="176"/>
      <c r="P407" s="322"/>
      <c r="Q407" s="322"/>
      <c r="R407" s="322"/>
      <c r="S407" s="322"/>
      <c r="T407" s="176" t="s">
        <v>379</v>
      </c>
      <c r="U407" s="176"/>
      <c r="V407" s="323" t="s">
        <v>373</v>
      </c>
      <c r="W407" s="323"/>
      <c r="X407" s="323"/>
      <c r="Y407" s="323"/>
      <c r="AA407" s="321" t="s">
        <v>380</v>
      </c>
      <c r="AC407" s="3" t="s">
        <v>381</v>
      </c>
    </row>
    <row r="408" spans="2:29" ht="20.100000000000001" customHeight="1" x14ac:dyDescent="0.15">
      <c r="B408" s="278" t="s">
        <v>4</v>
      </c>
      <c r="C408" s="278"/>
      <c r="D408" s="325" t="s">
        <v>5</v>
      </c>
      <c r="E408" s="322" t="s">
        <v>382</v>
      </c>
      <c r="F408" s="322"/>
      <c r="G408" s="322"/>
      <c r="H408" s="176" t="s">
        <v>383</v>
      </c>
      <c r="I408" s="176"/>
      <c r="J408" s="176"/>
      <c r="K408" s="326" t="s">
        <v>318</v>
      </c>
      <c r="L408" s="327"/>
      <c r="M408" s="327"/>
      <c r="N408" s="327"/>
      <c r="O408" s="162" t="s">
        <v>384</v>
      </c>
      <c r="P408" s="163"/>
      <c r="Q408" s="328">
        <v>44860</v>
      </c>
      <c r="R408" s="329"/>
      <c r="S408" s="330"/>
      <c r="T408" s="176" t="s">
        <v>95</v>
      </c>
      <c r="U408" s="176"/>
      <c r="V408" s="82" t="s">
        <v>94</v>
      </c>
      <c r="W408" s="331">
        <v>1175</v>
      </c>
      <c r="X408" s="331"/>
      <c r="Y408" s="27" t="s">
        <v>93</v>
      </c>
      <c r="AA408" s="321" t="s">
        <v>385</v>
      </c>
      <c r="AC408" s="3" t="s">
        <v>386</v>
      </c>
    </row>
    <row r="409" spans="2:29" ht="20.100000000000001" customHeight="1" x14ac:dyDescent="0.15">
      <c r="B409" s="278"/>
      <c r="C409" s="278"/>
      <c r="D409" s="325" t="s">
        <v>6</v>
      </c>
      <c r="E409" s="332" t="s">
        <v>387</v>
      </c>
      <c r="F409" s="332"/>
      <c r="G409" s="332"/>
      <c r="H409" s="176" t="s">
        <v>388</v>
      </c>
      <c r="I409" s="176"/>
      <c r="J409" s="176"/>
      <c r="K409" s="326" t="s">
        <v>389</v>
      </c>
      <c r="L409" s="327"/>
      <c r="M409" s="327"/>
      <c r="N409" s="327"/>
      <c r="O409" s="333"/>
      <c r="P409" s="334"/>
      <c r="Q409" s="335"/>
      <c r="R409" s="336"/>
      <c r="S409" s="337"/>
      <c r="T409" s="172" t="s">
        <v>7</v>
      </c>
      <c r="U409" s="172"/>
      <c r="V409" s="338" t="s">
        <v>390</v>
      </c>
      <c r="W409" s="339"/>
      <c r="X409" s="339"/>
      <c r="Y409" s="340"/>
      <c r="AC409" s="3" t="s">
        <v>391</v>
      </c>
    </row>
    <row r="410" spans="2:29" ht="7.05" customHeight="1" x14ac:dyDescent="0.15">
      <c r="B410" s="341" t="s">
        <v>392</v>
      </c>
      <c r="C410" s="342" t="s">
        <v>393</v>
      </c>
      <c r="D410" s="343" t="s">
        <v>394</v>
      </c>
      <c r="E410" s="344"/>
      <c r="F410" s="299" t="s">
        <v>395</v>
      </c>
      <c r="G410" s="300"/>
      <c r="H410" s="299" t="s">
        <v>396</v>
      </c>
      <c r="I410" s="301"/>
      <c r="J410" s="151" t="s">
        <v>397</v>
      </c>
      <c r="K410" s="153"/>
      <c r="L410" s="172" t="s">
        <v>398</v>
      </c>
      <c r="M410" s="345">
        <v>155</v>
      </c>
      <c r="N410" s="172" t="s">
        <v>399</v>
      </c>
      <c r="O410" s="345">
        <v>6</v>
      </c>
      <c r="P410" s="346" t="s">
        <v>400</v>
      </c>
      <c r="Q410" s="347">
        <v>0</v>
      </c>
      <c r="R410" s="299" t="s">
        <v>401</v>
      </c>
      <c r="S410" s="301"/>
      <c r="T410" s="348" t="s">
        <v>157</v>
      </c>
      <c r="U410" s="349"/>
      <c r="V410" s="350" t="s">
        <v>402</v>
      </c>
      <c r="W410" s="351" t="s">
        <v>403</v>
      </c>
      <c r="X410" s="352"/>
      <c r="Y410" s="353">
        <v>0</v>
      </c>
      <c r="AC410" s="3" t="s">
        <v>404</v>
      </c>
    </row>
    <row r="411" spans="2:29" ht="7.05" customHeight="1" x14ac:dyDescent="0.15">
      <c r="B411" s="341"/>
      <c r="C411" s="354"/>
      <c r="D411" s="355"/>
      <c r="E411" s="356"/>
      <c r="F411" s="357"/>
      <c r="G411" s="358"/>
      <c r="H411" s="357"/>
      <c r="I411" s="359"/>
      <c r="J411" s="138"/>
      <c r="K411" s="360"/>
      <c r="L411" s="361"/>
      <c r="M411" s="362"/>
      <c r="N411" s="361"/>
      <c r="O411" s="362"/>
      <c r="P411" s="363"/>
      <c r="Q411" s="364"/>
      <c r="R411" s="357"/>
      <c r="S411" s="359"/>
      <c r="T411" s="365"/>
      <c r="U411" s="366"/>
      <c r="V411" s="367"/>
      <c r="W411" s="352"/>
      <c r="X411" s="352"/>
      <c r="Y411" s="353"/>
      <c r="AC411" s="3" t="s">
        <v>405</v>
      </c>
    </row>
    <row r="412" spans="2:29" ht="7.05" customHeight="1" x14ac:dyDescent="0.15">
      <c r="B412" s="341"/>
      <c r="C412" s="368"/>
      <c r="D412" s="369"/>
      <c r="E412" s="370"/>
      <c r="F412" s="357"/>
      <c r="G412" s="358"/>
      <c r="H412" s="357"/>
      <c r="I412" s="359"/>
      <c r="J412" s="138"/>
      <c r="K412" s="360"/>
      <c r="L412" s="361"/>
      <c r="M412" s="362"/>
      <c r="N412" s="361"/>
      <c r="O412" s="362"/>
      <c r="P412" s="363"/>
      <c r="Q412" s="364"/>
      <c r="R412" s="357"/>
      <c r="S412" s="359"/>
      <c r="T412" s="365"/>
      <c r="U412" s="366"/>
      <c r="V412" s="367"/>
      <c r="W412" s="352"/>
      <c r="X412" s="352"/>
      <c r="Y412" s="353"/>
    </row>
    <row r="413" spans="2:29" ht="7.05" customHeight="1" x14ac:dyDescent="0.15">
      <c r="B413" s="341"/>
      <c r="C413" s="342" t="s">
        <v>406</v>
      </c>
      <c r="D413" s="343" t="s">
        <v>407</v>
      </c>
      <c r="E413" s="344"/>
      <c r="F413" s="357"/>
      <c r="G413" s="358"/>
      <c r="H413" s="357"/>
      <c r="I413" s="359"/>
      <c r="J413" s="138"/>
      <c r="K413" s="360"/>
      <c r="L413" s="361"/>
      <c r="M413" s="371"/>
      <c r="N413" s="361"/>
      <c r="O413" s="371"/>
      <c r="P413" s="363"/>
      <c r="Q413" s="372"/>
      <c r="R413" s="357"/>
      <c r="S413" s="359"/>
      <c r="T413" s="365"/>
      <c r="U413" s="366"/>
      <c r="V413" s="367"/>
      <c r="W413" s="352"/>
      <c r="X413" s="352"/>
      <c r="Y413" s="353"/>
    </row>
    <row r="414" spans="2:29" ht="7.05" customHeight="1" x14ac:dyDescent="0.15">
      <c r="B414" s="341"/>
      <c r="C414" s="354"/>
      <c r="D414" s="355"/>
      <c r="E414" s="356"/>
      <c r="F414" s="357"/>
      <c r="G414" s="358"/>
      <c r="H414" s="357"/>
      <c r="I414" s="359"/>
      <c r="J414" s="151" t="s">
        <v>408</v>
      </c>
      <c r="K414" s="153"/>
      <c r="L414" s="172" t="s">
        <v>398</v>
      </c>
      <c r="M414" s="345">
        <v>26</v>
      </c>
      <c r="N414" s="172" t="s">
        <v>399</v>
      </c>
      <c r="O414" s="347">
        <v>0</v>
      </c>
      <c r="P414" s="346" t="s">
        <v>400</v>
      </c>
      <c r="Q414" s="347">
        <v>0</v>
      </c>
      <c r="R414" s="357"/>
      <c r="S414" s="359"/>
      <c r="T414" s="365"/>
      <c r="U414" s="366"/>
      <c r="V414" s="367"/>
      <c r="W414" s="352"/>
      <c r="X414" s="352"/>
      <c r="Y414" s="353"/>
    </row>
    <row r="415" spans="2:29" ht="7.05" customHeight="1" x14ac:dyDescent="0.15">
      <c r="B415" s="341"/>
      <c r="C415" s="368"/>
      <c r="D415" s="369"/>
      <c r="E415" s="370"/>
      <c r="F415" s="357"/>
      <c r="G415" s="358"/>
      <c r="H415" s="357"/>
      <c r="I415" s="359"/>
      <c r="J415" s="138"/>
      <c r="K415" s="360"/>
      <c r="L415" s="361"/>
      <c r="M415" s="362"/>
      <c r="N415" s="361"/>
      <c r="O415" s="364"/>
      <c r="P415" s="363"/>
      <c r="Q415" s="364"/>
      <c r="R415" s="357"/>
      <c r="S415" s="359"/>
      <c r="T415" s="365"/>
      <c r="U415" s="366"/>
      <c r="V415" s="367"/>
      <c r="W415" s="352"/>
      <c r="X415" s="352"/>
      <c r="Y415" s="353"/>
    </row>
    <row r="416" spans="2:29" ht="7.05" customHeight="1" x14ac:dyDescent="0.15">
      <c r="B416" s="341" t="s">
        <v>409</v>
      </c>
      <c r="C416" s="342" t="s">
        <v>393</v>
      </c>
      <c r="D416" s="343" t="s">
        <v>410</v>
      </c>
      <c r="E416" s="344"/>
      <c r="F416" s="357"/>
      <c r="G416" s="358"/>
      <c r="H416" s="357"/>
      <c r="I416" s="359"/>
      <c r="J416" s="138"/>
      <c r="K416" s="360"/>
      <c r="L416" s="361"/>
      <c r="M416" s="362"/>
      <c r="N416" s="361"/>
      <c r="O416" s="364"/>
      <c r="P416" s="363"/>
      <c r="Q416" s="364"/>
      <c r="R416" s="357"/>
      <c r="S416" s="359"/>
      <c r="T416" s="365"/>
      <c r="U416" s="366"/>
      <c r="V416" s="367"/>
      <c r="W416" s="373" t="s">
        <v>411</v>
      </c>
      <c r="X416" s="374"/>
      <c r="Y416" s="353">
        <v>0</v>
      </c>
    </row>
    <row r="417" spans="2:29" ht="7.05" customHeight="1" x14ac:dyDescent="0.15">
      <c r="B417" s="342"/>
      <c r="C417" s="354"/>
      <c r="D417" s="355"/>
      <c r="E417" s="356"/>
      <c r="F417" s="357"/>
      <c r="G417" s="358"/>
      <c r="H417" s="357"/>
      <c r="I417" s="359"/>
      <c r="J417" s="139"/>
      <c r="K417" s="155"/>
      <c r="L417" s="361"/>
      <c r="M417" s="371"/>
      <c r="N417" s="361"/>
      <c r="O417" s="372"/>
      <c r="P417" s="363"/>
      <c r="Q417" s="372"/>
      <c r="R417" s="357"/>
      <c r="S417" s="359"/>
      <c r="T417" s="365"/>
      <c r="U417" s="366"/>
      <c r="V417" s="367"/>
      <c r="W417" s="374"/>
      <c r="X417" s="374"/>
      <c r="Y417" s="353"/>
    </row>
    <row r="418" spans="2:29" ht="7.05" customHeight="1" x14ac:dyDescent="0.15">
      <c r="B418" s="342"/>
      <c r="C418" s="368"/>
      <c r="D418" s="369"/>
      <c r="E418" s="370"/>
      <c r="F418" s="357"/>
      <c r="G418" s="358"/>
      <c r="H418" s="357"/>
      <c r="I418" s="359"/>
      <c r="J418" s="138" t="s">
        <v>412</v>
      </c>
      <c r="K418" s="360"/>
      <c r="L418" s="172" t="s">
        <v>398</v>
      </c>
      <c r="M418" s="375">
        <v>22</v>
      </c>
      <c r="N418" s="172" t="s">
        <v>399</v>
      </c>
      <c r="O418" s="375">
        <v>0</v>
      </c>
      <c r="P418" s="346" t="s">
        <v>400</v>
      </c>
      <c r="Q418" s="376">
        <v>0</v>
      </c>
      <c r="R418" s="357"/>
      <c r="S418" s="359"/>
      <c r="T418" s="365"/>
      <c r="U418" s="366"/>
      <c r="V418" s="367"/>
      <c r="W418" s="374"/>
      <c r="X418" s="374"/>
      <c r="Y418" s="353"/>
      <c r="AC418" s="320">
        <v>0</v>
      </c>
    </row>
    <row r="419" spans="2:29" ht="7.05" customHeight="1" x14ac:dyDescent="0.15">
      <c r="B419" s="342"/>
      <c r="C419" s="342" t="s">
        <v>406</v>
      </c>
      <c r="D419" s="343" t="s">
        <v>413</v>
      </c>
      <c r="E419" s="344"/>
      <c r="F419" s="357"/>
      <c r="G419" s="358"/>
      <c r="H419" s="357"/>
      <c r="I419" s="359"/>
      <c r="J419" s="138"/>
      <c r="K419" s="360"/>
      <c r="L419" s="361"/>
      <c r="M419" s="377"/>
      <c r="N419" s="361"/>
      <c r="O419" s="377"/>
      <c r="P419" s="363"/>
      <c r="Q419" s="378"/>
      <c r="R419" s="357"/>
      <c r="S419" s="359"/>
      <c r="T419" s="365"/>
      <c r="U419" s="366"/>
      <c r="V419" s="367"/>
      <c r="W419" s="374"/>
      <c r="X419" s="374"/>
      <c r="Y419" s="353"/>
    </row>
    <row r="420" spans="2:29" ht="7.05" customHeight="1" x14ac:dyDescent="0.15">
      <c r="B420" s="342"/>
      <c r="C420" s="354"/>
      <c r="D420" s="355"/>
      <c r="E420" s="356"/>
      <c r="F420" s="357"/>
      <c r="G420" s="358"/>
      <c r="H420" s="357"/>
      <c r="I420" s="359"/>
      <c r="J420" s="138"/>
      <c r="K420" s="360"/>
      <c r="L420" s="361"/>
      <c r="M420" s="377"/>
      <c r="N420" s="361"/>
      <c r="O420" s="377"/>
      <c r="P420" s="363"/>
      <c r="Q420" s="378"/>
      <c r="R420" s="357"/>
      <c r="S420" s="359"/>
      <c r="T420" s="365"/>
      <c r="U420" s="366"/>
      <c r="V420" s="367"/>
      <c r="W420" s="374"/>
      <c r="X420" s="374"/>
      <c r="Y420" s="353"/>
    </row>
    <row r="421" spans="2:29" ht="7.05" customHeight="1" x14ac:dyDescent="0.15">
      <c r="B421" s="341"/>
      <c r="C421" s="368"/>
      <c r="D421" s="369"/>
      <c r="E421" s="370"/>
      <c r="F421" s="302"/>
      <c r="G421" s="303"/>
      <c r="H421" s="302"/>
      <c r="I421" s="304"/>
      <c r="J421" s="139"/>
      <c r="K421" s="155"/>
      <c r="L421" s="184"/>
      <c r="M421" s="379"/>
      <c r="N421" s="184"/>
      <c r="O421" s="379"/>
      <c r="P421" s="380"/>
      <c r="Q421" s="381"/>
      <c r="R421" s="302"/>
      <c r="S421" s="304"/>
      <c r="T421" s="382"/>
      <c r="U421" s="383"/>
      <c r="V421" s="384"/>
      <c r="W421" s="374"/>
      <c r="X421" s="374"/>
      <c r="Y421" s="353"/>
    </row>
    <row r="422" spans="2:29" ht="40.049999999999997" customHeight="1" x14ac:dyDescent="0.15">
      <c r="B422" s="385" t="s">
        <v>414</v>
      </c>
      <c r="C422" s="386"/>
      <c r="D422" s="387"/>
      <c r="E422" s="387"/>
      <c r="F422" s="387"/>
      <c r="G422" s="387"/>
      <c r="H422" s="387"/>
      <c r="I422" s="387"/>
      <c r="J422" s="387"/>
      <c r="K422" s="387"/>
      <c r="L422" s="387"/>
      <c r="M422" s="387"/>
      <c r="N422" s="387"/>
      <c r="O422" s="387"/>
      <c r="P422" s="387"/>
      <c r="Q422" s="387"/>
      <c r="R422" s="387"/>
      <c r="S422" s="387"/>
      <c r="T422" s="387"/>
      <c r="U422" s="387"/>
      <c r="V422" s="387"/>
      <c r="W422" s="387"/>
      <c r="X422" s="387"/>
      <c r="Y422" s="388"/>
    </row>
    <row r="423" spans="2:29" ht="40.049999999999997" customHeight="1" x14ac:dyDescent="0.15">
      <c r="B423" s="385"/>
      <c r="C423" s="389"/>
      <c r="D423" s="390"/>
      <c r="E423" s="390"/>
      <c r="F423" s="390"/>
      <c r="G423" s="390"/>
      <c r="H423" s="390"/>
      <c r="I423" s="390"/>
      <c r="J423" s="390"/>
      <c r="K423" s="390"/>
      <c r="L423" s="390"/>
      <c r="M423" s="390"/>
      <c r="N423" s="390"/>
      <c r="O423" s="390"/>
      <c r="P423" s="390"/>
      <c r="Q423" s="390"/>
      <c r="R423" s="390"/>
      <c r="S423" s="390"/>
      <c r="T423" s="390"/>
      <c r="U423" s="390"/>
      <c r="V423" s="390"/>
      <c r="W423" s="390"/>
      <c r="X423" s="390"/>
      <c r="Y423" s="391"/>
    </row>
    <row r="424" spans="2:29" ht="40.049999999999997" customHeight="1" x14ac:dyDescent="0.15">
      <c r="B424" s="385"/>
      <c r="C424" s="389"/>
      <c r="D424" s="390"/>
      <c r="E424" s="390"/>
      <c r="F424" s="390"/>
      <c r="G424" s="390"/>
      <c r="H424" s="390"/>
      <c r="I424" s="390"/>
      <c r="J424" s="390"/>
      <c r="K424" s="390"/>
      <c r="L424" s="390"/>
      <c r="M424" s="390"/>
      <c r="N424" s="390"/>
      <c r="O424" s="390"/>
      <c r="P424" s="390"/>
      <c r="Q424" s="390"/>
      <c r="R424" s="390"/>
      <c r="S424" s="390"/>
      <c r="T424" s="390"/>
      <c r="U424" s="390"/>
      <c r="V424" s="390"/>
      <c r="W424" s="390"/>
      <c r="X424" s="390"/>
      <c r="Y424" s="391"/>
    </row>
    <row r="425" spans="2:29" ht="40.049999999999997" customHeight="1" x14ac:dyDescent="0.15">
      <c r="B425" s="385"/>
      <c r="C425" s="389"/>
      <c r="D425" s="390"/>
      <c r="E425" s="390"/>
      <c r="F425" s="390"/>
      <c r="G425" s="390"/>
      <c r="H425" s="390"/>
      <c r="I425" s="390"/>
      <c r="J425" s="390"/>
      <c r="K425" s="390"/>
      <c r="L425" s="390"/>
      <c r="M425" s="390"/>
      <c r="N425" s="390"/>
      <c r="O425" s="390"/>
      <c r="P425" s="390"/>
      <c r="Q425" s="390"/>
      <c r="R425" s="390"/>
      <c r="S425" s="390"/>
      <c r="T425" s="390"/>
      <c r="U425" s="390"/>
      <c r="V425" s="390"/>
      <c r="W425" s="390"/>
      <c r="X425" s="390"/>
      <c r="Y425" s="391"/>
    </row>
    <row r="426" spans="2:29" ht="40.049999999999997" customHeight="1" x14ac:dyDescent="0.15">
      <c r="B426" s="385"/>
      <c r="C426" s="389"/>
      <c r="D426" s="390"/>
      <c r="E426" s="390"/>
      <c r="F426" s="390"/>
      <c r="G426" s="390"/>
      <c r="H426" s="390"/>
      <c r="I426" s="390"/>
      <c r="J426" s="390"/>
      <c r="K426" s="390"/>
      <c r="L426" s="390"/>
      <c r="M426" s="390"/>
      <c r="N426" s="390"/>
      <c r="O426" s="390"/>
      <c r="P426" s="390"/>
      <c r="Q426" s="390"/>
      <c r="R426" s="390"/>
      <c r="S426" s="390"/>
      <c r="T426" s="390"/>
      <c r="U426" s="390"/>
      <c r="V426" s="390"/>
      <c r="W426" s="390"/>
      <c r="X426" s="390"/>
      <c r="Y426" s="391"/>
    </row>
    <row r="427" spans="2:29" ht="40.049999999999997" customHeight="1" x14ac:dyDescent="0.15">
      <c r="B427" s="385"/>
      <c r="C427" s="389"/>
      <c r="D427" s="390"/>
      <c r="E427" s="390"/>
      <c r="F427" s="390"/>
      <c r="G427" s="390"/>
      <c r="H427" s="390"/>
      <c r="I427" s="390"/>
      <c r="J427" s="390"/>
      <c r="K427" s="390"/>
      <c r="L427" s="390"/>
      <c r="M427" s="390"/>
      <c r="N427" s="390"/>
      <c r="O427" s="390"/>
      <c r="P427" s="390"/>
      <c r="Q427" s="390"/>
      <c r="R427" s="390"/>
      <c r="S427" s="390"/>
      <c r="T427" s="390"/>
      <c r="U427" s="390"/>
      <c r="V427" s="390"/>
      <c r="W427" s="390"/>
      <c r="X427" s="390"/>
      <c r="Y427" s="391"/>
    </row>
    <row r="428" spans="2:29" ht="40.049999999999997" customHeight="1" x14ac:dyDescent="0.15">
      <c r="B428" s="385"/>
      <c r="C428" s="389"/>
      <c r="D428" s="390"/>
      <c r="E428" s="390"/>
      <c r="F428" s="390"/>
      <c r="G428" s="390"/>
      <c r="H428" s="390"/>
      <c r="I428" s="390"/>
      <c r="J428" s="390"/>
      <c r="K428" s="390"/>
      <c r="L428" s="390"/>
      <c r="M428" s="390"/>
      <c r="N428" s="390"/>
      <c r="O428" s="390"/>
      <c r="P428" s="390"/>
      <c r="Q428" s="390"/>
      <c r="R428" s="390"/>
      <c r="S428" s="390"/>
      <c r="T428" s="390"/>
      <c r="U428" s="390"/>
      <c r="V428" s="390"/>
      <c r="W428" s="390"/>
      <c r="X428" s="390"/>
      <c r="Y428" s="391"/>
    </row>
    <row r="429" spans="2:29" ht="40.049999999999997" customHeight="1" x14ac:dyDescent="0.15">
      <c r="B429" s="385"/>
      <c r="C429" s="392"/>
      <c r="D429" s="1"/>
      <c r="E429" s="1"/>
      <c r="F429" s="2"/>
      <c r="G429" s="393"/>
      <c r="H429" s="393"/>
      <c r="I429" s="393"/>
      <c r="J429" s="393"/>
      <c r="K429" s="393"/>
      <c r="L429" s="1"/>
      <c r="M429" s="392"/>
      <c r="N429" s="392"/>
      <c r="O429" s="1"/>
      <c r="P429" s="394" t="s">
        <v>415</v>
      </c>
      <c r="Q429" s="394"/>
      <c r="R429" s="394"/>
      <c r="S429" s="394"/>
      <c r="T429" s="394"/>
      <c r="U429" s="394"/>
      <c r="V429" s="394"/>
      <c r="W429" s="394"/>
      <c r="X429" s="394"/>
      <c r="Y429" s="395"/>
    </row>
    <row r="430" spans="2:29" ht="45" customHeight="1" x14ac:dyDescent="0.15">
      <c r="B430" s="290"/>
      <c r="C430" s="396"/>
      <c r="D430" s="397"/>
      <c r="E430" s="398"/>
      <c r="F430" s="399"/>
      <c r="G430" s="397"/>
      <c r="H430" s="397"/>
      <c r="I430" s="397"/>
      <c r="J430" s="397"/>
      <c r="K430" s="397"/>
      <c r="L430" s="397"/>
      <c r="M430" s="397"/>
      <c r="N430" s="397"/>
      <c r="O430" s="400"/>
      <c r="P430" s="401"/>
      <c r="Q430" s="401"/>
      <c r="R430" s="401"/>
      <c r="S430" s="401"/>
      <c r="T430" s="401"/>
      <c r="U430" s="401"/>
      <c r="V430" s="401"/>
      <c r="W430" s="401"/>
      <c r="X430" s="401"/>
      <c r="Y430" s="402"/>
    </row>
    <row r="431" spans="2:29" ht="15" customHeight="1" x14ac:dyDescent="0.15">
      <c r="C431" s="3" t="s">
        <v>416</v>
      </c>
    </row>
    <row r="432" spans="2:29" ht="15" customHeight="1" x14ac:dyDescent="0.15">
      <c r="C432" s="3" t="s">
        <v>417</v>
      </c>
    </row>
    <row r="433" spans="2:29" ht="15" customHeight="1" x14ac:dyDescent="0.15">
      <c r="C433" s="3" t="s">
        <v>418</v>
      </c>
    </row>
    <row r="434" spans="2:29" x14ac:dyDescent="0.15">
      <c r="C434" s="3" t="s">
        <v>419</v>
      </c>
    </row>
    <row r="436" spans="2:29" ht="25.05" customHeight="1" x14ac:dyDescent="0.15">
      <c r="B436" s="6" t="s">
        <v>370</v>
      </c>
      <c r="C436" s="3"/>
      <c r="D436" s="3"/>
      <c r="E436" s="3"/>
      <c r="F436" s="3"/>
      <c r="G436" s="3"/>
      <c r="H436" s="3"/>
      <c r="I436" s="3"/>
      <c r="J436" s="3"/>
      <c r="K436" s="3"/>
      <c r="L436" s="3"/>
      <c r="M436" s="3"/>
      <c r="N436" s="314"/>
      <c r="O436" s="315"/>
      <c r="P436" s="316"/>
      <c r="Q436" s="317"/>
      <c r="R436" s="317"/>
      <c r="S436" s="318"/>
      <c r="T436" s="176" t="s">
        <v>371</v>
      </c>
      <c r="U436" s="176"/>
      <c r="V436" s="319"/>
      <c r="W436" s="319"/>
      <c r="X436" s="319"/>
      <c r="Y436" s="319"/>
      <c r="AA436" s="321" t="s">
        <v>372</v>
      </c>
      <c r="AB436" s="3" t="s">
        <v>373</v>
      </c>
      <c r="AC436" s="3" t="s">
        <v>374</v>
      </c>
    </row>
    <row r="437" spans="2:29" ht="20.100000000000001" customHeight="1" x14ac:dyDescent="0.15">
      <c r="B437" s="172" t="s">
        <v>8</v>
      </c>
      <c r="C437" s="172"/>
      <c r="D437" s="322" t="s">
        <v>314</v>
      </c>
      <c r="E437" s="322"/>
      <c r="F437" s="322"/>
      <c r="G437" s="322"/>
      <c r="H437" s="176" t="s">
        <v>9</v>
      </c>
      <c r="I437" s="176"/>
      <c r="J437" s="322" t="s">
        <v>316</v>
      </c>
      <c r="K437" s="322"/>
      <c r="L437" s="322"/>
      <c r="M437" s="322"/>
      <c r="N437" s="176" t="s">
        <v>2</v>
      </c>
      <c r="O437" s="176"/>
      <c r="P437" s="322" t="s">
        <v>317</v>
      </c>
      <c r="Q437" s="322"/>
      <c r="R437" s="322"/>
      <c r="S437" s="322"/>
      <c r="T437" s="176" t="s">
        <v>375</v>
      </c>
      <c r="U437" s="176"/>
      <c r="V437" s="323" t="s">
        <v>373</v>
      </c>
      <c r="W437" s="323"/>
      <c r="X437" s="323"/>
      <c r="Y437" s="323"/>
      <c r="AA437" s="321" t="s">
        <v>376</v>
      </c>
      <c r="AB437" s="3" t="s">
        <v>377</v>
      </c>
      <c r="AC437" s="3" t="s">
        <v>378</v>
      </c>
    </row>
    <row r="438" spans="2:29" ht="20.100000000000001" customHeight="1" x14ac:dyDescent="0.15">
      <c r="B438" s="184" t="s">
        <v>3</v>
      </c>
      <c r="C438" s="184"/>
      <c r="D438" s="324" t="s">
        <v>315</v>
      </c>
      <c r="E438" s="324"/>
      <c r="F438" s="324"/>
      <c r="G438" s="324"/>
      <c r="H438" s="176"/>
      <c r="I438" s="176"/>
      <c r="J438" s="322"/>
      <c r="K438" s="322"/>
      <c r="L438" s="322"/>
      <c r="M438" s="322"/>
      <c r="N438" s="176"/>
      <c r="O438" s="176"/>
      <c r="P438" s="322"/>
      <c r="Q438" s="322"/>
      <c r="R438" s="322"/>
      <c r="S438" s="322"/>
      <c r="T438" s="176" t="s">
        <v>379</v>
      </c>
      <c r="U438" s="176"/>
      <c r="V438" s="323" t="s">
        <v>373</v>
      </c>
      <c r="W438" s="323"/>
      <c r="X438" s="323"/>
      <c r="Y438" s="323"/>
      <c r="AA438" s="321" t="s">
        <v>380</v>
      </c>
      <c r="AC438" s="3" t="s">
        <v>381</v>
      </c>
    </row>
    <row r="439" spans="2:29" ht="20.100000000000001" customHeight="1" x14ac:dyDescent="0.15">
      <c r="B439" s="278" t="s">
        <v>4</v>
      </c>
      <c r="C439" s="278"/>
      <c r="D439" s="325" t="s">
        <v>5</v>
      </c>
      <c r="E439" s="322" t="s">
        <v>382</v>
      </c>
      <c r="F439" s="322"/>
      <c r="G439" s="322"/>
      <c r="H439" s="176" t="s">
        <v>383</v>
      </c>
      <c r="I439" s="176"/>
      <c r="J439" s="176"/>
      <c r="K439" s="326" t="s">
        <v>318</v>
      </c>
      <c r="L439" s="327"/>
      <c r="M439" s="327"/>
      <c r="N439" s="327"/>
      <c r="O439" s="162" t="s">
        <v>384</v>
      </c>
      <c r="P439" s="163"/>
      <c r="Q439" s="328">
        <v>44860</v>
      </c>
      <c r="R439" s="329"/>
      <c r="S439" s="330"/>
      <c r="T439" s="176" t="s">
        <v>95</v>
      </c>
      <c r="U439" s="176"/>
      <c r="V439" s="82" t="s">
        <v>94</v>
      </c>
      <c r="W439" s="331">
        <v>1175</v>
      </c>
      <c r="X439" s="331"/>
      <c r="Y439" s="27" t="s">
        <v>93</v>
      </c>
      <c r="AA439" s="321" t="s">
        <v>385</v>
      </c>
      <c r="AC439" s="3" t="s">
        <v>386</v>
      </c>
    </row>
    <row r="440" spans="2:29" ht="20.100000000000001" customHeight="1" x14ac:dyDescent="0.15">
      <c r="B440" s="278"/>
      <c r="C440" s="278"/>
      <c r="D440" s="325" t="s">
        <v>6</v>
      </c>
      <c r="E440" s="332" t="s">
        <v>387</v>
      </c>
      <c r="F440" s="332"/>
      <c r="G440" s="332"/>
      <c r="H440" s="176" t="s">
        <v>388</v>
      </c>
      <c r="I440" s="176"/>
      <c r="J440" s="176"/>
      <c r="K440" s="326" t="s">
        <v>389</v>
      </c>
      <c r="L440" s="327"/>
      <c r="M440" s="327"/>
      <c r="N440" s="327"/>
      <c r="O440" s="333"/>
      <c r="P440" s="334"/>
      <c r="Q440" s="335"/>
      <c r="R440" s="336"/>
      <c r="S440" s="337"/>
      <c r="T440" s="172" t="s">
        <v>7</v>
      </c>
      <c r="U440" s="172"/>
      <c r="V440" s="338" t="s">
        <v>390</v>
      </c>
      <c r="W440" s="339"/>
      <c r="X440" s="339"/>
      <c r="Y440" s="340"/>
      <c r="AC440" s="3" t="s">
        <v>391</v>
      </c>
    </row>
    <row r="441" spans="2:29" ht="7.05" customHeight="1" x14ac:dyDescent="0.15">
      <c r="B441" s="341" t="s">
        <v>392</v>
      </c>
      <c r="C441" s="342" t="s">
        <v>393</v>
      </c>
      <c r="D441" s="343" t="s">
        <v>394</v>
      </c>
      <c r="E441" s="344"/>
      <c r="F441" s="299" t="s">
        <v>395</v>
      </c>
      <c r="G441" s="300"/>
      <c r="H441" s="299" t="s">
        <v>396</v>
      </c>
      <c r="I441" s="301"/>
      <c r="J441" s="151" t="s">
        <v>397</v>
      </c>
      <c r="K441" s="153"/>
      <c r="L441" s="172" t="s">
        <v>398</v>
      </c>
      <c r="M441" s="345">
        <v>155</v>
      </c>
      <c r="N441" s="172" t="s">
        <v>399</v>
      </c>
      <c r="O441" s="345">
        <v>6</v>
      </c>
      <c r="P441" s="346" t="s">
        <v>400</v>
      </c>
      <c r="Q441" s="347">
        <v>0</v>
      </c>
      <c r="R441" s="299" t="s">
        <v>401</v>
      </c>
      <c r="S441" s="301"/>
      <c r="T441" s="348" t="s">
        <v>157</v>
      </c>
      <c r="U441" s="349"/>
      <c r="V441" s="350" t="s">
        <v>402</v>
      </c>
      <c r="W441" s="351" t="s">
        <v>403</v>
      </c>
      <c r="X441" s="352"/>
      <c r="Y441" s="353">
        <v>0</v>
      </c>
      <c r="AC441" s="3" t="s">
        <v>404</v>
      </c>
    </row>
    <row r="442" spans="2:29" ht="7.05" customHeight="1" x14ac:dyDescent="0.15">
      <c r="B442" s="341"/>
      <c r="C442" s="354"/>
      <c r="D442" s="355"/>
      <c r="E442" s="356"/>
      <c r="F442" s="357"/>
      <c r="G442" s="358"/>
      <c r="H442" s="357"/>
      <c r="I442" s="359"/>
      <c r="J442" s="138"/>
      <c r="K442" s="360"/>
      <c r="L442" s="361"/>
      <c r="M442" s="362"/>
      <c r="N442" s="361"/>
      <c r="O442" s="362"/>
      <c r="P442" s="363"/>
      <c r="Q442" s="364"/>
      <c r="R442" s="357"/>
      <c r="S442" s="359"/>
      <c r="T442" s="365"/>
      <c r="U442" s="366"/>
      <c r="V442" s="367"/>
      <c r="W442" s="352"/>
      <c r="X442" s="352"/>
      <c r="Y442" s="353"/>
      <c r="AC442" s="3" t="s">
        <v>405</v>
      </c>
    </row>
    <row r="443" spans="2:29" ht="7.05" customHeight="1" x14ac:dyDescent="0.15">
      <c r="B443" s="341"/>
      <c r="C443" s="368"/>
      <c r="D443" s="369"/>
      <c r="E443" s="370"/>
      <c r="F443" s="357"/>
      <c r="G443" s="358"/>
      <c r="H443" s="357"/>
      <c r="I443" s="359"/>
      <c r="J443" s="138"/>
      <c r="K443" s="360"/>
      <c r="L443" s="361"/>
      <c r="M443" s="362"/>
      <c r="N443" s="361"/>
      <c r="O443" s="362"/>
      <c r="P443" s="363"/>
      <c r="Q443" s="364"/>
      <c r="R443" s="357"/>
      <c r="S443" s="359"/>
      <c r="T443" s="365"/>
      <c r="U443" s="366"/>
      <c r="V443" s="367"/>
      <c r="W443" s="352"/>
      <c r="X443" s="352"/>
      <c r="Y443" s="353"/>
    </row>
    <row r="444" spans="2:29" ht="7.05" customHeight="1" x14ac:dyDescent="0.15">
      <c r="B444" s="341"/>
      <c r="C444" s="342" t="s">
        <v>406</v>
      </c>
      <c r="D444" s="343" t="s">
        <v>407</v>
      </c>
      <c r="E444" s="344"/>
      <c r="F444" s="357"/>
      <c r="G444" s="358"/>
      <c r="H444" s="357"/>
      <c r="I444" s="359"/>
      <c r="J444" s="138"/>
      <c r="K444" s="360"/>
      <c r="L444" s="361"/>
      <c r="M444" s="371"/>
      <c r="N444" s="361"/>
      <c r="O444" s="371"/>
      <c r="P444" s="363"/>
      <c r="Q444" s="372"/>
      <c r="R444" s="357"/>
      <c r="S444" s="359"/>
      <c r="T444" s="365"/>
      <c r="U444" s="366"/>
      <c r="V444" s="367"/>
      <c r="W444" s="352"/>
      <c r="X444" s="352"/>
      <c r="Y444" s="353"/>
    </row>
    <row r="445" spans="2:29" ht="7.05" customHeight="1" x14ac:dyDescent="0.15">
      <c r="B445" s="341"/>
      <c r="C445" s="354"/>
      <c r="D445" s="355"/>
      <c r="E445" s="356"/>
      <c r="F445" s="357"/>
      <c r="G445" s="358"/>
      <c r="H445" s="357"/>
      <c r="I445" s="359"/>
      <c r="J445" s="151" t="s">
        <v>408</v>
      </c>
      <c r="K445" s="153"/>
      <c r="L445" s="172" t="s">
        <v>398</v>
      </c>
      <c r="M445" s="345">
        <v>26</v>
      </c>
      <c r="N445" s="172" t="s">
        <v>399</v>
      </c>
      <c r="O445" s="347">
        <v>0</v>
      </c>
      <c r="P445" s="346" t="s">
        <v>400</v>
      </c>
      <c r="Q445" s="347">
        <v>0</v>
      </c>
      <c r="R445" s="357"/>
      <c r="S445" s="359"/>
      <c r="T445" s="365"/>
      <c r="U445" s="366"/>
      <c r="V445" s="367"/>
      <c r="W445" s="352"/>
      <c r="X445" s="352"/>
      <c r="Y445" s="353"/>
    </row>
    <row r="446" spans="2:29" ht="7.05" customHeight="1" x14ac:dyDescent="0.15">
      <c r="B446" s="341"/>
      <c r="C446" s="368"/>
      <c r="D446" s="369"/>
      <c r="E446" s="370"/>
      <c r="F446" s="357"/>
      <c r="G446" s="358"/>
      <c r="H446" s="357"/>
      <c r="I446" s="359"/>
      <c r="J446" s="138"/>
      <c r="K446" s="360"/>
      <c r="L446" s="361"/>
      <c r="M446" s="362"/>
      <c r="N446" s="361"/>
      <c r="O446" s="364"/>
      <c r="P446" s="363"/>
      <c r="Q446" s="364"/>
      <c r="R446" s="357"/>
      <c r="S446" s="359"/>
      <c r="T446" s="365"/>
      <c r="U446" s="366"/>
      <c r="V446" s="367"/>
      <c r="W446" s="352"/>
      <c r="X446" s="352"/>
      <c r="Y446" s="353"/>
    </row>
    <row r="447" spans="2:29" ht="7.05" customHeight="1" x14ac:dyDescent="0.15">
      <c r="B447" s="341" t="s">
        <v>409</v>
      </c>
      <c r="C447" s="342" t="s">
        <v>393</v>
      </c>
      <c r="D447" s="343" t="s">
        <v>410</v>
      </c>
      <c r="E447" s="344"/>
      <c r="F447" s="357"/>
      <c r="G447" s="358"/>
      <c r="H447" s="357"/>
      <c r="I447" s="359"/>
      <c r="J447" s="138"/>
      <c r="K447" s="360"/>
      <c r="L447" s="361"/>
      <c r="M447" s="362"/>
      <c r="N447" s="361"/>
      <c r="O447" s="364"/>
      <c r="P447" s="363"/>
      <c r="Q447" s="364"/>
      <c r="R447" s="357"/>
      <c r="S447" s="359"/>
      <c r="T447" s="365"/>
      <c r="U447" s="366"/>
      <c r="V447" s="367"/>
      <c r="W447" s="373" t="s">
        <v>411</v>
      </c>
      <c r="X447" s="374"/>
      <c r="Y447" s="353">
        <v>0</v>
      </c>
    </row>
    <row r="448" spans="2:29" ht="7.05" customHeight="1" x14ac:dyDescent="0.15">
      <c r="B448" s="342"/>
      <c r="C448" s="354"/>
      <c r="D448" s="355"/>
      <c r="E448" s="356"/>
      <c r="F448" s="357"/>
      <c r="G448" s="358"/>
      <c r="H448" s="357"/>
      <c r="I448" s="359"/>
      <c r="J448" s="139"/>
      <c r="K448" s="155"/>
      <c r="L448" s="361"/>
      <c r="M448" s="371"/>
      <c r="N448" s="361"/>
      <c r="O448" s="372"/>
      <c r="P448" s="363"/>
      <c r="Q448" s="372"/>
      <c r="R448" s="357"/>
      <c r="S448" s="359"/>
      <c r="T448" s="365"/>
      <c r="U448" s="366"/>
      <c r="V448" s="367"/>
      <c r="W448" s="374"/>
      <c r="X448" s="374"/>
      <c r="Y448" s="353"/>
    </row>
    <row r="449" spans="2:29" ht="7.05" customHeight="1" x14ac:dyDescent="0.15">
      <c r="B449" s="342"/>
      <c r="C449" s="368"/>
      <c r="D449" s="369"/>
      <c r="E449" s="370"/>
      <c r="F449" s="357"/>
      <c r="G449" s="358"/>
      <c r="H449" s="357"/>
      <c r="I449" s="359"/>
      <c r="J449" s="138" t="s">
        <v>412</v>
      </c>
      <c r="K449" s="360"/>
      <c r="L449" s="172" t="s">
        <v>398</v>
      </c>
      <c r="M449" s="375">
        <v>22</v>
      </c>
      <c r="N449" s="172" t="s">
        <v>399</v>
      </c>
      <c r="O449" s="375">
        <v>0</v>
      </c>
      <c r="P449" s="346" t="s">
        <v>400</v>
      </c>
      <c r="Q449" s="376">
        <v>0</v>
      </c>
      <c r="R449" s="357"/>
      <c r="S449" s="359"/>
      <c r="T449" s="365"/>
      <c r="U449" s="366"/>
      <c r="V449" s="367"/>
      <c r="W449" s="374"/>
      <c r="X449" s="374"/>
      <c r="Y449" s="353"/>
      <c r="AC449" s="320">
        <v>0</v>
      </c>
    </row>
    <row r="450" spans="2:29" ht="7.05" customHeight="1" x14ac:dyDescent="0.15">
      <c r="B450" s="342"/>
      <c r="C450" s="342" t="s">
        <v>406</v>
      </c>
      <c r="D450" s="343" t="s">
        <v>413</v>
      </c>
      <c r="E450" s="344"/>
      <c r="F450" s="357"/>
      <c r="G450" s="358"/>
      <c r="H450" s="357"/>
      <c r="I450" s="359"/>
      <c r="J450" s="138"/>
      <c r="K450" s="360"/>
      <c r="L450" s="361"/>
      <c r="M450" s="377"/>
      <c r="N450" s="361"/>
      <c r="O450" s="377"/>
      <c r="P450" s="363"/>
      <c r="Q450" s="378"/>
      <c r="R450" s="357"/>
      <c r="S450" s="359"/>
      <c r="T450" s="365"/>
      <c r="U450" s="366"/>
      <c r="V450" s="367"/>
      <c r="W450" s="374"/>
      <c r="X450" s="374"/>
      <c r="Y450" s="353"/>
    </row>
    <row r="451" spans="2:29" ht="7.05" customHeight="1" x14ac:dyDescent="0.15">
      <c r="B451" s="342"/>
      <c r="C451" s="354"/>
      <c r="D451" s="355"/>
      <c r="E451" s="356"/>
      <c r="F451" s="357"/>
      <c r="G451" s="358"/>
      <c r="H451" s="357"/>
      <c r="I451" s="359"/>
      <c r="J451" s="138"/>
      <c r="K451" s="360"/>
      <c r="L451" s="361"/>
      <c r="M451" s="377"/>
      <c r="N451" s="361"/>
      <c r="O451" s="377"/>
      <c r="P451" s="363"/>
      <c r="Q451" s="378"/>
      <c r="R451" s="357"/>
      <c r="S451" s="359"/>
      <c r="T451" s="365"/>
      <c r="U451" s="366"/>
      <c r="V451" s="367"/>
      <c r="W451" s="374"/>
      <c r="X451" s="374"/>
      <c r="Y451" s="353"/>
    </row>
    <row r="452" spans="2:29" ht="7.05" customHeight="1" x14ac:dyDescent="0.15">
      <c r="B452" s="341"/>
      <c r="C452" s="368"/>
      <c r="D452" s="369"/>
      <c r="E452" s="370"/>
      <c r="F452" s="302"/>
      <c r="G452" s="303"/>
      <c r="H452" s="302"/>
      <c r="I452" s="304"/>
      <c r="J452" s="139"/>
      <c r="K452" s="155"/>
      <c r="L452" s="184"/>
      <c r="M452" s="379"/>
      <c r="N452" s="184"/>
      <c r="O452" s="379"/>
      <c r="P452" s="380"/>
      <c r="Q452" s="381"/>
      <c r="R452" s="302"/>
      <c r="S452" s="304"/>
      <c r="T452" s="382"/>
      <c r="U452" s="383"/>
      <c r="V452" s="384"/>
      <c r="W452" s="374"/>
      <c r="X452" s="374"/>
      <c r="Y452" s="353"/>
    </row>
    <row r="453" spans="2:29" ht="40.049999999999997" customHeight="1" x14ac:dyDescent="0.15">
      <c r="B453" s="385" t="s">
        <v>414</v>
      </c>
      <c r="C453" s="386"/>
      <c r="D453" s="387"/>
      <c r="E453" s="387"/>
      <c r="F453" s="387"/>
      <c r="G453" s="387"/>
      <c r="H453" s="387"/>
      <c r="I453" s="387"/>
      <c r="J453" s="387"/>
      <c r="K453" s="387"/>
      <c r="L453" s="387"/>
      <c r="M453" s="387"/>
      <c r="N453" s="387"/>
      <c r="O453" s="387"/>
      <c r="P453" s="387"/>
      <c r="Q453" s="387"/>
      <c r="R453" s="387"/>
      <c r="S453" s="387"/>
      <c r="T453" s="387"/>
      <c r="U453" s="387"/>
      <c r="V453" s="387"/>
      <c r="W453" s="387"/>
      <c r="X453" s="387"/>
      <c r="Y453" s="388"/>
    </row>
    <row r="454" spans="2:29" ht="40.049999999999997" customHeight="1" x14ac:dyDescent="0.15">
      <c r="B454" s="385"/>
      <c r="C454" s="389"/>
      <c r="D454" s="390"/>
      <c r="E454" s="390"/>
      <c r="F454" s="390"/>
      <c r="G454" s="390"/>
      <c r="H454" s="390"/>
      <c r="I454" s="390"/>
      <c r="J454" s="390"/>
      <c r="K454" s="390"/>
      <c r="L454" s="390"/>
      <c r="M454" s="390"/>
      <c r="N454" s="390"/>
      <c r="O454" s="390"/>
      <c r="P454" s="390"/>
      <c r="Q454" s="390"/>
      <c r="R454" s="390"/>
      <c r="S454" s="390"/>
      <c r="T454" s="390"/>
      <c r="U454" s="390"/>
      <c r="V454" s="390"/>
      <c r="W454" s="390"/>
      <c r="X454" s="390"/>
      <c r="Y454" s="391"/>
    </row>
    <row r="455" spans="2:29" ht="40.049999999999997" customHeight="1" x14ac:dyDescent="0.15">
      <c r="B455" s="385"/>
      <c r="C455" s="389"/>
      <c r="D455" s="390"/>
      <c r="E455" s="390"/>
      <c r="F455" s="390"/>
      <c r="G455" s="390"/>
      <c r="H455" s="390"/>
      <c r="I455" s="390"/>
      <c r="J455" s="390"/>
      <c r="K455" s="390"/>
      <c r="L455" s="390"/>
      <c r="M455" s="390"/>
      <c r="N455" s="390"/>
      <c r="O455" s="390"/>
      <c r="P455" s="390"/>
      <c r="Q455" s="390"/>
      <c r="R455" s="390"/>
      <c r="S455" s="390"/>
      <c r="T455" s="390"/>
      <c r="U455" s="390"/>
      <c r="V455" s="390"/>
      <c r="W455" s="390"/>
      <c r="X455" s="390"/>
      <c r="Y455" s="391"/>
    </row>
    <row r="456" spans="2:29" ht="40.049999999999997" customHeight="1" x14ac:dyDescent="0.15">
      <c r="B456" s="385"/>
      <c r="C456" s="389"/>
      <c r="D456" s="390"/>
      <c r="E456" s="390"/>
      <c r="F456" s="390"/>
      <c r="G456" s="390"/>
      <c r="H456" s="390"/>
      <c r="I456" s="390"/>
      <c r="J456" s="390"/>
      <c r="K456" s="390"/>
      <c r="L456" s="390"/>
      <c r="M456" s="390"/>
      <c r="N456" s="390"/>
      <c r="O456" s="390"/>
      <c r="P456" s="390"/>
      <c r="Q456" s="390"/>
      <c r="R456" s="390"/>
      <c r="S456" s="390"/>
      <c r="T456" s="390"/>
      <c r="U456" s="390"/>
      <c r="V456" s="390"/>
      <c r="W456" s="390"/>
      <c r="X456" s="390"/>
      <c r="Y456" s="391"/>
    </row>
    <row r="457" spans="2:29" ht="40.049999999999997" customHeight="1" x14ac:dyDescent="0.15">
      <c r="B457" s="385"/>
      <c r="C457" s="389"/>
      <c r="D457" s="390"/>
      <c r="E457" s="390"/>
      <c r="F457" s="390"/>
      <c r="G457" s="390"/>
      <c r="H457" s="390"/>
      <c r="I457" s="390"/>
      <c r="J457" s="390"/>
      <c r="K457" s="390"/>
      <c r="L457" s="390"/>
      <c r="M457" s="390"/>
      <c r="N457" s="390"/>
      <c r="O457" s="390"/>
      <c r="P457" s="390"/>
      <c r="Q457" s="390"/>
      <c r="R457" s="390"/>
      <c r="S457" s="390"/>
      <c r="T457" s="390"/>
      <c r="U457" s="390"/>
      <c r="V457" s="390"/>
      <c r="W457" s="390"/>
      <c r="X457" s="390"/>
      <c r="Y457" s="391"/>
    </row>
    <row r="458" spans="2:29" ht="40.049999999999997" customHeight="1" x14ac:dyDescent="0.15">
      <c r="B458" s="385"/>
      <c r="C458" s="389"/>
      <c r="D458" s="390"/>
      <c r="E458" s="390"/>
      <c r="F458" s="390"/>
      <c r="G458" s="390"/>
      <c r="H458" s="390"/>
      <c r="I458" s="390"/>
      <c r="J458" s="390"/>
      <c r="K458" s="390"/>
      <c r="L458" s="390"/>
      <c r="M458" s="390"/>
      <c r="N458" s="390"/>
      <c r="O458" s="390"/>
      <c r="P458" s="390"/>
      <c r="Q458" s="390"/>
      <c r="R458" s="390"/>
      <c r="S458" s="390"/>
      <c r="T458" s="390"/>
      <c r="U458" s="390"/>
      <c r="V458" s="390"/>
      <c r="W458" s="390"/>
      <c r="X458" s="390"/>
      <c r="Y458" s="391"/>
    </row>
    <row r="459" spans="2:29" ht="40.049999999999997" customHeight="1" x14ac:dyDescent="0.15">
      <c r="B459" s="385"/>
      <c r="C459" s="389"/>
      <c r="D459" s="390"/>
      <c r="E459" s="390"/>
      <c r="F459" s="390"/>
      <c r="G459" s="390"/>
      <c r="H459" s="390"/>
      <c r="I459" s="390"/>
      <c r="J459" s="390"/>
      <c r="K459" s="390"/>
      <c r="L459" s="390"/>
      <c r="M459" s="390"/>
      <c r="N459" s="390"/>
      <c r="O459" s="390"/>
      <c r="P459" s="390"/>
      <c r="Q459" s="390"/>
      <c r="R459" s="390"/>
      <c r="S459" s="390"/>
      <c r="T459" s="390"/>
      <c r="U459" s="390"/>
      <c r="V459" s="390"/>
      <c r="W459" s="390"/>
      <c r="X459" s="390"/>
      <c r="Y459" s="391"/>
    </row>
    <row r="460" spans="2:29" ht="40.049999999999997" customHeight="1" x14ac:dyDescent="0.15">
      <c r="B460" s="385"/>
      <c r="C460" s="392"/>
      <c r="D460" s="1"/>
      <c r="E460" s="1"/>
      <c r="F460" s="2"/>
      <c r="G460" s="393"/>
      <c r="H460" s="393"/>
      <c r="I460" s="393"/>
      <c r="J460" s="393"/>
      <c r="K460" s="393"/>
      <c r="L460" s="1"/>
      <c r="M460" s="392"/>
      <c r="N460" s="392"/>
      <c r="O460" s="1"/>
      <c r="P460" s="394" t="s">
        <v>415</v>
      </c>
      <c r="Q460" s="394"/>
      <c r="R460" s="394"/>
      <c r="S460" s="394"/>
      <c r="T460" s="394"/>
      <c r="U460" s="394"/>
      <c r="V460" s="394"/>
      <c r="W460" s="394"/>
      <c r="X460" s="394"/>
      <c r="Y460" s="395"/>
    </row>
    <row r="461" spans="2:29" ht="45" customHeight="1" x14ac:dyDescent="0.15">
      <c r="B461" s="290"/>
      <c r="C461" s="396"/>
      <c r="D461" s="397"/>
      <c r="E461" s="398"/>
      <c r="F461" s="399"/>
      <c r="G461" s="397"/>
      <c r="H461" s="397"/>
      <c r="I461" s="397"/>
      <c r="J461" s="397"/>
      <c r="K461" s="397"/>
      <c r="L461" s="397"/>
      <c r="M461" s="397"/>
      <c r="N461" s="397"/>
      <c r="O461" s="400"/>
      <c r="P461" s="401"/>
      <c r="Q461" s="401"/>
      <c r="R461" s="401"/>
      <c r="S461" s="401"/>
      <c r="T461" s="401"/>
      <c r="U461" s="401"/>
      <c r="V461" s="401"/>
      <c r="W461" s="401"/>
      <c r="X461" s="401"/>
      <c r="Y461" s="402"/>
    </row>
    <row r="462" spans="2:29" ht="15" customHeight="1" x14ac:dyDescent="0.15">
      <c r="C462" s="3" t="s">
        <v>416</v>
      </c>
    </row>
    <row r="463" spans="2:29" ht="15" customHeight="1" x14ac:dyDescent="0.15">
      <c r="C463" s="3" t="s">
        <v>417</v>
      </c>
    </row>
    <row r="464" spans="2:29" ht="15" customHeight="1" x14ac:dyDescent="0.15">
      <c r="C464" s="3" t="s">
        <v>418</v>
      </c>
    </row>
    <row r="465" spans="2:29" x14ac:dyDescent="0.15">
      <c r="C465" s="3" t="s">
        <v>419</v>
      </c>
    </row>
    <row r="467" spans="2:29" ht="25.05" customHeight="1" x14ac:dyDescent="0.15">
      <c r="B467" s="6" t="s">
        <v>370</v>
      </c>
      <c r="C467" s="3"/>
      <c r="D467" s="3"/>
      <c r="E467" s="3"/>
      <c r="F467" s="3"/>
      <c r="G467" s="3"/>
      <c r="H467" s="3"/>
      <c r="I467" s="3"/>
      <c r="J467" s="3"/>
      <c r="K467" s="3"/>
      <c r="L467" s="3"/>
      <c r="M467" s="3"/>
      <c r="N467" s="314"/>
      <c r="O467" s="315"/>
      <c r="P467" s="316"/>
      <c r="Q467" s="317"/>
      <c r="R467" s="317"/>
      <c r="S467" s="318"/>
      <c r="T467" s="176" t="s">
        <v>371</v>
      </c>
      <c r="U467" s="176"/>
      <c r="V467" s="319"/>
      <c r="W467" s="319"/>
      <c r="X467" s="319"/>
      <c r="Y467" s="319"/>
      <c r="AA467" s="321" t="s">
        <v>372</v>
      </c>
      <c r="AB467" s="3" t="s">
        <v>373</v>
      </c>
      <c r="AC467" s="3" t="s">
        <v>374</v>
      </c>
    </row>
    <row r="468" spans="2:29" ht="20.100000000000001" customHeight="1" x14ac:dyDescent="0.15">
      <c r="B468" s="172" t="s">
        <v>8</v>
      </c>
      <c r="C468" s="172"/>
      <c r="D468" s="322" t="s">
        <v>314</v>
      </c>
      <c r="E468" s="322"/>
      <c r="F468" s="322"/>
      <c r="G468" s="322"/>
      <c r="H468" s="176" t="s">
        <v>9</v>
      </c>
      <c r="I468" s="176"/>
      <c r="J468" s="322" t="s">
        <v>316</v>
      </c>
      <c r="K468" s="322"/>
      <c r="L468" s="322"/>
      <c r="M468" s="322"/>
      <c r="N468" s="176" t="s">
        <v>2</v>
      </c>
      <c r="O468" s="176"/>
      <c r="P468" s="322" t="s">
        <v>317</v>
      </c>
      <c r="Q468" s="322"/>
      <c r="R468" s="322"/>
      <c r="S468" s="322"/>
      <c r="T468" s="176" t="s">
        <v>375</v>
      </c>
      <c r="U468" s="176"/>
      <c r="V468" s="323" t="s">
        <v>373</v>
      </c>
      <c r="W468" s="323"/>
      <c r="X468" s="323"/>
      <c r="Y468" s="323"/>
      <c r="AA468" s="321" t="s">
        <v>376</v>
      </c>
      <c r="AB468" s="3" t="s">
        <v>377</v>
      </c>
      <c r="AC468" s="3" t="s">
        <v>378</v>
      </c>
    </row>
    <row r="469" spans="2:29" ht="20.100000000000001" customHeight="1" x14ac:dyDescent="0.15">
      <c r="B469" s="184" t="s">
        <v>3</v>
      </c>
      <c r="C469" s="184"/>
      <c r="D469" s="324" t="s">
        <v>315</v>
      </c>
      <c r="E469" s="324"/>
      <c r="F469" s="324"/>
      <c r="G469" s="324"/>
      <c r="H469" s="176"/>
      <c r="I469" s="176"/>
      <c r="J469" s="322"/>
      <c r="K469" s="322"/>
      <c r="L469" s="322"/>
      <c r="M469" s="322"/>
      <c r="N469" s="176"/>
      <c r="O469" s="176"/>
      <c r="P469" s="322"/>
      <c r="Q469" s="322"/>
      <c r="R469" s="322"/>
      <c r="S469" s="322"/>
      <c r="T469" s="176" t="s">
        <v>379</v>
      </c>
      <c r="U469" s="176"/>
      <c r="V469" s="323" t="s">
        <v>373</v>
      </c>
      <c r="W469" s="323"/>
      <c r="X469" s="323"/>
      <c r="Y469" s="323"/>
      <c r="AA469" s="321" t="s">
        <v>380</v>
      </c>
      <c r="AC469" s="3" t="s">
        <v>381</v>
      </c>
    </row>
    <row r="470" spans="2:29" ht="20.100000000000001" customHeight="1" x14ac:dyDescent="0.15">
      <c r="B470" s="278" t="s">
        <v>4</v>
      </c>
      <c r="C470" s="278"/>
      <c r="D470" s="325" t="s">
        <v>5</v>
      </c>
      <c r="E470" s="322" t="s">
        <v>382</v>
      </c>
      <c r="F470" s="322"/>
      <c r="G470" s="322"/>
      <c r="H470" s="176" t="s">
        <v>383</v>
      </c>
      <c r="I470" s="176"/>
      <c r="J470" s="176"/>
      <c r="K470" s="326" t="s">
        <v>318</v>
      </c>
      <c r="L470" s="327"/>
      <c r="M470" s="327"/>
      <c r="N470" s="327"/>
      <c r="O470" s="162" t="s">
        <v>384</v>
      </c>
      <c r="P470" s="163"/>
      <c r="Q470" s="328">
        <v>44860</v>
      </c>
      <c r="R470" s="329"/>
      <c r="S470" s="330"/>
      <c r="T470" s="176" t="s">
        <v>95</v>
      </c>
      <c r="U470" s="176"/>
      <c r="V470" s="82" t="s">
        <v>94</v>
      </c>
      <c r="W470" s="331">
        <v>1175</v>
      </c>
      <c r="X470" s="331"/>
      <c r="Y470" s="27" t="s">
        <v>93</v>
      </c>
      <c r="AA470" s="321" t="s">
        <v>385</v>
      </c>
      <c r="AC470" s="3" t="s">
        <v>386</v>
      </c>
    </row>
    <row r="471" spans="2:29" ht="20.100000000000001" customHeight="1" x14ac:dyDescent="0.15">
      <c r="B471" s="278"/>
      <c r="C471" s="278"/>
      <c r="D471" s="325" t="s">
        <v>6</v>
      </c>
      <c r="E471" s="332" t="s">
        <v>387</v>
      </c>
      <c r="F471" s="332"/>
      <c r="G471" s="332"/>
      <c r="H471" s="176" t="s">
        <v>388</v>
      </c>
      <c r="I471" s="176"/>
      <c r="J471" s="176"/>
      <c r="K471" s="326" t="s">
        <v>389</v>
      </c>
      <c r="L471" s="327"/>
      <c r="M471" s="327"/>
      <c r="N471" s="327"/>
      <c r="O471" s="333"/>
      <c r="P471" s="334"/>
      <c r="Q471" s="335"/>
      <c r="R471" s="336"/>
      <c r="S471" s="337"/>
      <c r="T471" s="172" t="s">
        <v>7</v>
      </c>
      <c r="U471" s="172"/>
      <c r="V471" s="338" t="s">
        <v>390</v>
      </c>
      <c r="W471" s="339"/>
      <c r="X471" s="339"/>
      <c r="Y471" s="340"/>
      <c r="AC471" s="3" t="s">
        <v>391</v>
      </c>
    </row>
    <row r="472" spans="2:29" ht="7.05" customHeight="1" x14ac:dyDescent="0.15">
      <c r="B472" s="341" t="s">
        <v>392</v>
      </c>
      <c r="C472" s="342" t="s">
        <v>393</v>
      </c>
      <c r="D472" s="343" t="s">
        <v>394</v>
      </c>
      <c r="E472" s="344"/>
      <c r="F472" s="299" t="s">
        <v>395</v>
      </c>
      <c r="G472" s="300"/>
      <c r="H472" s="299" t="s">
        <v>396</v>
      </c>
      <c r="I472" s="301"/>
      <c r="J472" s="151" t="s">
        <v>397</v>
      </c>
      <c r="K472" s="153"/>
      <c r="L472" s="172" t="s">
        <v>398</v>
      </c>
      <c r="M472" s="345">
        <v>155</v>
      </c>
      <c r="N472" s="172" t="s">
        <v>399</v>
      </c>
      <c r="O472" s="345">
        <v>6</v>
      </c>
      <c r="P472" s="346" t="s">
        <v>400</v>
      </c>
      <c r="Q472" s="347">
        <v>0</v>
      </c>
      <c r="R472" s="299" t="s">
        <v>401</v>
      </c>
      <c r="S472" s="301"/>
      <c r="T472" s="348" t="s">
        <v>157</v>
      </c>
      <c r="U472" s="349"/>
      <c r="V472" s="350" t="s">
        <v>402</v>
      </c>
      <c r="W472" s="351" t="s">
        <v>403</v>
      </c>
      <c r="X472" s="352"/>
      <c r="Y472" s="353">
        <v>0</v>
      </c>
      <c r="AC472" s="3" t="s">
        <v>404</v>
      </c>
    </row>
    <row r="473" spans="2:29" ht="7.05" customHeight="1" x14ac:dyDescent="0.15">
      <c r="B473" s="341"/>
      <c r="C473" s="354"/>
      <c r="D473" s="355"/>
      <c r="E473" s="356"/>
      <c r="F473" s="357"/>
      <c r="G473" s="358"/>
      <c r="H473" s="357"/>
      <c r="I473" s="359"/>
      <c r="J473" s="138"/>
      <c r="K473" s="360"/>
      <c r="L473" s="361"/>
      <c r="M473" s="362"/>
      <c r="N473" s="361"/>
      <c r="O473" s="362"/>
      <c r="P473" s="363"/>
      <c r="Q473" s="364"/>
      <c r="R473" s="357"/>
      <c r="S473" s="359"/>
      <c r="T473" s="365"/>
      <c r="U473" s="366"/>
      <c r="V473" s="367"/>
      <c r="W473" s="352"/>
      <c r="X473" s="352"/>
      <c r="Y473" s="353"/>
      <c r="AC473" s="3" t="s">
        <v>405</v>
      </c>
    </row>
    <row r="474" spans="2:29" ht="7.05" customHeight="1" x14ac:dyDescent="0.15">
      <c r="B474" s="341"/>
      <c r="C474" s="368"/>
      <c r="D474" s="369"/>
      <c r="E474" s="370"/>
      <c r="F474" s="357"/>
      <c r="G474" s="358"/>
      <c r="H474" s="357"/>
      <c r="I474" s="359"/>
      <c r="J474" s="138"/>
      <c r="K474" s="360"/>
      <c r="L474" s="361"/>
      <c r="M474" s="362"/>
      <c r="N474" s="361"/>
      <c r="O474" s="362"/>
      <c r="P474" s="363"/>
      <c r="Q474" s="364"/>
      <c r="R474" s="357"/>
      <c r="S474" s="359"/>
      <c r="T474" s="365"/>
      <c r="U474" s="366"/>
      <c r="V474" s="367"/>
      <c r="W474" s="352"/>
      <c r="X474" s="352"/>
      <c r="Y474" s="353"/>
    </row>
    <row r="475" spans="2:29" ht="7.05" customHeight="1" x14ac:dyDescent="0.15">
      <c r="B475" s="341"/>
      <c r="C475" s="342" t="s">
        <v>406</v>
      </c>
      <c r="D475" s="343" t="s">
        <v>407</v>
      </c>
      <c r="E475" s="344"/>
      <c r="F475" s="357"/>
      <c r="G475" s="358"/>
      <c r="H475" s="357"/>
      <c r="I475" s="359"/>
      <c r="J475" s="138"/>
      <c r="K475" s="360"/>
      <c r="L475" s="361"/>
      <c r="M475" s="371"/>
      <c r="N475" s="361"/>
      <c r="O475" s="371"/>
      <c r="P475" s="363"/>
      <c r="Q475" s="372"/>
      <c r="R475" s="357"/>
      <c r="S475" s="359"/>
      <c r="T475" s="365"/>
      <c r="U475" s="366"/>
      <c r="V475" s="367"/>
      <c r="W475" s="352"/>
      <c r="X475" s="352"/>
      <c r="Y475" s="353"/>
    </row>
    <row r="476" spans="2:29" ht="7.05" customHeight="1" x14ac:dyDescent="0.15">
      <c r="B476" s="341"/>
      <c r="C476" s="354"/>
      <c r="D476" s="355"/>
      <c r="E476" s="356"/>
      <c r="F476" s="357"/>
      <c r="G476" s="358"/>
      <c r="H476" s="357"/>
      <c r="I476" s="359"/>
      <c r="J476" s="151" t="s">
        <v>408</v>
      </c>
      <c r="K476" s="153"/>
      <c r="L476" s="172" t="s">
        <v>398</v>
      </c>
      <c r="M476" s="345">
        <v>26</v>
      </c>
      <c r="N476" s="172" t="s">
        <v>399</v>
      </c>
      <c r="O476" s="347">
        <v>0</v>
      </c>
      <c r="P476" s="346" t="s">
        <v>400</v>
      </c>
      <c r="Q476" s="347">
        <v>0</v>
      </c>
      <c r="R476" s="357"/>
      <c r="S476" s="359"/>
      <c r="T476" s="365"/>
      <c r="U476" s="366"/>
      <c r="V476" s="367"/>
      <c r="W476" s="352"/>
      <c r="X476" s="352"/>
      <c r="Y476" s="353"/>
    </row>
    <row r="477" spans="2:29" ht="7.05" customHeight="1" x14ac:dyDescent="0.15">
      <c r="B477" s="341"/>
      <c r="C477" s="368"/>
      <c r="D477" s="369"/>
      <c r="E477" s="370"/>
      <c r="F477" s="357"/>
      <c r="G477" s="358"/>
      <c r="H477" s="357"/>
      <c r="I477" s="359"/>
      <c r="J477" s="138"/>
      <c r="K477" s="360"/>
      <c r="L477" s="361"/>
      <c r="M477" s="362"/>
      <c r="N477" s="361"/>
      <c r="O477" s="364"/>
      <c r="P477" s="363"/>
      <c r="Q477" s="364"/>
      <c r="R477" s="357"/>
      <c r="S477" s="359"/>
      <c r="T477" s="365"/>
      <c r="U477" s="366"/>
      <c r="V477" s="367"/>
      <c r="W477" s="352"/>
      <c r="X477" s="352"/>
      <c r="Y477" s="353"/>
    </row>
    <row r="478" spans="2:29" ht="7.05" customHeight="1" x14ac:dyDescent="0.15">
      <c r="B478" s="341" t="s">
        <v>409</v>
      </c>
      <c r="C478" s="342" t="s">
        <v>393</v>
      </c>
      <c r="D478" s="343" t="s">
        <v>410</v>
      </c>
      <c r="E478" s="344"/>
      <c r="F478" s="357"/>
      <c r="G478" s="358"/>
      <c r="H478" s="357"/>
      <c r="I478" s="359"/>
      <c r="J478" s="138"/>
      <c r="K478" s="360"/>
      <c r="L478" s="361"/>
      <c r="M478" s="362"/>
      <c r="N478" s="361"/>
      <c r="O478" s="364"/>
      <c r="P478" s="363"/>
      <c r="Q478" s="364"/>
      <c r="R478" s="357"/>
      <c r="S478" s="359"/>
      <c r="T478" s="365"/>
      <c r="U478" s="366"/>
      <c r="V478" s="367"/>
      <c r="W478" s="373" t="s">
        <v>411</v>
      </c>
      <c r="X478" s="374"/>
      <c r="Y478" s="353">
        <v>0</v>
      </c>
    </row>
    <row r="479" spans="2:29" ht="7.05" customHeight="1" x14ac:dyDescent="0.15">
      <c r="B479" s="342"/>
      <c r="C479" s="354"/>
      <c r="D479" s="355"/>
      <c r="E479" s="356"/>
      <c r="F479" s="357"/>
      <c r="G479" s="358"/>
      <c r="H479" s="357"/>
      <c r="I479" s="359"/>
      <c r="J479" s="139"/>
      <c r="K479" s="155"/>
      <c r="L479" s="361"/>
      <c r="M479" s="371"/>
      <c r="N479" s="361"/>
      <c r="O479" s="372"/>
      <c r="P479" s="363"/>
      <c r="Q479" s="372"/>
      <c r="R479" s="357"/>
      <c r="S479" s="359"/>
      <c r="T479" s="365"/>
      <c r="U479" s="366"/>
      <c r="V479" s="367"/>
      <c r="W479" s="374"/>
      <c r="X479" s="374"/>
      <c r="Y479" s="353"/>
    </row>
    <row r="480" spans="2:29" ht="7.05" customHeight="1" x14ac:dyDescent="0.15">
      <c r="B480" s="342"/>
      <c r="C480" s="368"/>
      <c r="D480" s="369"/>
      <c r="E480" s="370"/>
      <c r="F480" s="357"/>
      <c r="G480" s="358"/>
      <c r="H480" s="357"/>
      <c r="I480" s="359"/>
      <c r="J480" s="138" t="s">
        <v>412</v>
      </c>
      <c r="K480" s="360"/>
      <c r="L480" s="172" t="s">
        <v>398</v>
      </c>
      <c r="M480" s="375">
        <v>22</v>
      </c>
      <c r="N480" s="172" t="s">
        <v>399</v>
      </c>
      <c r="O480" s="375">
        <v>0</v>
      </c>
      <c r="P480" s="346" t="s">
        <v>400</v>
      </c>
      <c r="Q480" s="376">
        <v>0</v>
      </c>
      <c r="R480" s="357"/>
      <c r="S480" s="359"/>
      <c r="T480" s="365"/>
      <c r="U480" s="366"/>
      <c r="V480" s="367"/>
      <c r="W480" s="374"/>
      <c r="X480" s="374"/>
      <c r="Y480" s="353"/>
      <c r="AC480" s="320">
        <v>0</v>
      </c>
    </row>
    <row r="481" spans="2:25" ht="7.05" customHeight="1" x14ac:dyDescent="0.15">
      <c r="B481" s="342"/>
      <c r="C481" s="342" t="s">
        <v>406</v>
      </c>
      <c r="D481" s="343" t="s">
        <v>413</v>
      </c>
      <c r="E481" s="344"/>
      <c r="F481" s="357"/>
      <c r="G481" s="358"/>
      <c r="H481" s="357"/>
      <c r="I481" s="359"/>
      <c r="J481" s="138"/>
      <c r="K481" s="360"/>
      <c r="L481" s="361"/>
      <c r="M481" s="377"/>
      <c r="N481" s="361"/>
      <c r="O481" s="377"/>
      <c r="P481" s="363"/>
      <c r="Q481" s="378"/>
      <c r="R481" s="357"/>
      <c r="S481" s="359"/>
      <c r="T481" s="365"/>
      <c r="U481" s="366"/>
      <c r="V481" s="367"/>
      <c r="W481" s="374"/>
      <c r="X481" s="374"/>
      <c r="Y481" s="353"/>
    </row>
    <row r="482" spans="2:25" ht="7.05" customHeight="1" x14ac:dyDescent="0.15">
      <c r="B482" s="342"/>
      <c r="C482" s="354"/>
      <c r="D482" s="355"/>
      <c r="E482" s="356"/>
      <c r="F482" s="357"/>
      <c r="G482" s="358"/>
      <c r="H482" s="357"/>
      <c r="I482" s="359"/>
      <c r="J482" s="138"/>
      <c r="K482" s="360"/>
      <c r="L482" s="361"/>
      <c r="M482" s="377"/>
      <c r="N482" s="361"/>
      <c r="O482" s="377"/>
      <c r="P482" s="363"/>
      <c r="Q482" s="378"/>
      <c r="R482" s="357"/>
      <c r="S482" s="359"/>
      <c r="T482" s="365"/>
      <c r="U482" s="366"/>
      <c r="V482" s="367"/>
      <c r="W482" s="374"/>
      <c r="X482" s="374"/>
      <c r="Y482" s="353"/>
    </row>
    <row r="483" spans="2:25" ht="7.05" customHeight="1" x14ac:dyDescent="0.15">
      <c r="B483" s="341"/>
      <c r="C483" s="368"/>
      <c r="D483" s="369"/>
      <c r="E483" s="370"/>
      <c r="F483" s="302"/>
      <c r="G483" s="303"/>
      <c r="H483" s="302"/>
      <c r="I483" s="304"/>
      <c r="J483" s="139"/>
      <c r="K483" s="155"/>
      <c r="L483" s="184"/>
      <c r="M483" s="379"/>
      <c r="N483" s="184"/>
      <c r="O483" s="379"/>
      <c r="P483" s="380"/>
      <c r="Q483" s="381"/>
      <c r="R483" s="302"/>
      <c r="S483" s="304"/>
      <c r="T483" s="382"/>
      <c r="U483" s="383"/>
      <c r="V483" s="384"/>
      <c r="W483" s="374"/>
      <c r="X483" s="374"/>
      <c r="Y483" s="353"/>
    </row>
    <row r="484" spans="2:25" ht="40.049999999999997" customHeight="1" x14ac:dyDescent="0.15">
      <c r="B484" s="385" t="s">
        <v>414</v>
      </c>
      <c r="C484" s="386"/>
      <c r="D484" s="387"/>
      <c r="E484" s="387"/>
      <c r="F484" s="387"/>
      <c r="G484" s="387"/>
      <c r="H484" s="387"/>
      <c r="I484" s="387"/>
      <c r="J484" s="387"/>
      <c r="K484" s="387"/>
      <c r="L484" s="387"/>
      <c r="M484" s="387"/>
      <c r="N484" s="387"/>
      <c r="O484" s="387"/>
      <c r="P484" s="387"/>
      <c r="Q484" s="387"/>
      <c r="R484" s="387"/>
      <c r="S484" s="387"/>
      <c r="T484" s="387"/>
      <c r="U484" s="387"/>
      <c r="V484" s="387"/>
      <c r="W484" s="387"/>
      <c r="X484" s="387"/>
      <c r="Y484" s="388"/>
    </row>
    <row r="485" spans="2:25" ht="40.049999999999997" customHeight="1" x14ac:dyDescent="0.15">
      <c r="B485" s="385"/>
      <c r="C485" s="389"/>
      <c r="D485" s="390"/>
      <c r="E485" s="390"/>
      <c r="F485" s="390"/>
      <c r="G485" s="390"/>
      <c r="H485" s="390"/>
      <c r="I485" s="390"/>
      <c r="J485" s="390"/>
      <c r="K485" s="390"/>
      <c r="L485" s="390"/>
      <c r="M485" s="390"/>
      <c r="N485" s="390"/>
      <c r="O485" s="390"/>
      <c r="P485" s="390"/>
      <c r="Q485" s="390"/>
      <c r="R485" s="390"/>
      <c r="S485" s="390"/>
      <c r="T485" s="390"/>
      <c r="U485" s="390"/>
      <c r="V485" s="390"/>
      <c r="W485" s="390"/>
      <c r="X485" s="390"/>
      <c r="Y485" s="391"/>
    </row>
    <row r="486" spans="2:25" ht="40.049999999999997" customHeight="1" x14ac:dyDescent="0.15">
      <c r="B486" s="385"/>
      <c r="C486" s="389"/>
      <c r="D486" s="390"/>
      <c r="E486" s="390"/>
      <c r="F486" s="390"/>
      <c r="G486" s="390"/>
      <c r="H486" s="390"/>
      <c r="I486" s="390"/>
      <c r="J486" s="390"/>
      <c r="K486" s="390"/>
      <c r="L486" s="390"/>
      <c r="M486" s="390"/>
      <c r="N486" s="390"/>
      <c r="O486" s="390"/>
      <c r="P486" s="390"/>
      <c r="Q486" s="390"/>
      <c r="R486" s="390"/>
      <c r="S486" s="390"/>
      <c r="T486" s="390"/>
      <c r="U486" s="390"/>
      <c r="V486" s="390"/>
      <c r="W486" s="390"/>
      <c r="X486" s="390"/>
      <c r="Y486" s="391"/>
    </row>
    <row r="487" spans="2:25" ht="40.049999999999997" customHeight="1" x14ac:dyDescent="0.15">
      <c r="B487" s="385"/>
      <c r="C487" s="389"/>
      <c r="D487" s="390"/>
      <c r="E487" s="390"/>
      <c r="F487" s="390"/>
      <c r="G487" s="390"/>
      <c r="H487" s="390"/>
      <c r="I487" s="390"/>
      <c r="J487" s="390"/>
      <c r="K487" s="390"/>
      <c r="L487" s="390"/>
      <c r="M487" s="390"/>
      <c r="N487" s="390"/>
      <c r="O487" s="390"/>
      <c r="P487" s="390"/>
      <c r="Q487" s="390"/>
      <c r="R487" s="390"/>
      <c r="S487" s="390"/>
      <c r="T487" s="390"/>
      <c r="U487" s="390"/>
      <c r="V487" s="390"/>
      <c r="W487" s="390"/>
      <c r="X487" s="390"/>
      <c r="Y487" s="391"/>
    </row>
    <row r="488" spans="2:25" ht="40.049999999999997" customHeight="1" x14ac:dyDescent="0.15">
      <c r="B488" s="385"/>
      <c r="C488" s="389"/>
      <c r="D488" s="390"/>
      <c r="E488" s="390"/>
      <c r="F488" s="390"/>
      <c r="G488" s="390"/>
      <c r="H488" s="390"/>
      <c r="I488" s="390"/>
      <c r="J488" s="390"/>
      <c r="K488" s="390"/>
      <c r="L488" s="390"/>
      <c r="M488" s="390"/>
      <c r="N488" s="390"/>
      <c r="O488" s="390"/>
      <c r="P488" s="390"/>
      <c r="Q488" s="390"/>
      <c r="R488" s="390"/>
      <c r="S488" s="390"/>
      <c r="T488" s="390"/>
      <c r="U488" s="390"/>
      <c r="V488" s="390"/>
      <c r="W488" s="390"/>
      <c r="X488" s="390"/>
      <c r="Y488" s="391"/>
    </row>
    <row r="489" spans="2:25" ht="40.049999999999997" customHeight="1" x14ac:dyDescent="0.15">
      <c r="B489" s="385"/>
      <c r="C489" s="389"/>
      <c r="D489" s="390"/>
      <c r="E489" s="390"/>
      <c r="F489" s="390"/>
      <c r="G489" s="390"/>
      <c r="H489" s="390"/>
      <c r="I489" s="390"/>
      <c r="J489" s="390"/>
      <c r="K489" s="390"/>
      <c r="L489" s="390"/>
      <c r="M489" s="390"/>
      <c r="N489" s="390"/>
      <c r="O489" s="390"/>
      <c r="P489" s="390"/>
      <c r="Q489" s="390"/>
      <c r="R489" s="390"/>
      <c r="S489" s="390"/>
      <c r="T489" s="390"/>
      <c r="U489" s="390"/>
      <c r="V489" s="390"/>
      <c r="W489" s="390"/>
      <c r="X489" s="390"/>
      <c r="Y489" s="391"/>
    </row>
    <row r="490" spans="2:25" ht="40.049999999999997" customHeight="1" x14ac:dyDescent="0.15">
      <c r="B490" s="385"/>
      <c r="C490" s="389"/>
      <c r="D490" s="390"/>
      <c r="E490" s="390"/>
      <c r="F490" s="390"/>
      <c r="G490" s="390"/>
      <c r="H490" s="390"/>
      <c r="I490" s="390"/>
      <c r="J490" s="390"/>
      <c r="K490" s="390"/>
      <c r="L490" s="390"/>
      <c r="M490" s="390"/>
      <c r="N490" s="390"/>
      <c r="O490" s="390"/>
      <c r="P490" s="390"/>
      <c r="Q490" s="390"/>
      <c r="R490" s="390"/>
      <c r="S490" s="390"/>
      <c r="T490" s="390"/>
      <c r="U490" s="390"/>
      <c r="V490" s="390"/>
      <c r="W490" s="390"/>
      <c r="X490" s="390"/>
      <c r="Y490" s="391"/>
    </row>
    <row r="491" spans="2:25" ht="40.049999999999997" customHeight="1" x14ac:dyDescent="0.15">
      <c r="B491" s="385"/>
      <c r="C491" s="392"/>
      <c r="D491" s="1"/>
      <c r="E491" s="1"/>
      <c r="F491" s="2"/>
      <c r="G491" s="393"/>
      <c r="H491" s="393"/>
      <c r="I491" s="393"/>
      <c r="J491" s="393"/>
      <c r="K491" s="393"/>
      <c r="L491" s="1"/>
      <c r="M491" s="392"/>
      <c r="N491" s="392"/>
      <c r="O491" s="1"/>
      <c r="P491" s="394" t="s">
        <v>415</v>
      </c>
      <c r="Q491" s="394"/>
      <c r="R491" s="394"/>
      <c r="S491" s="394"/>
      <c r="T491" s="394"/>
      <c r="U491" s="394"/>
      <c r="V491" s="394"/>
      <c r="W491" s="394"/>
      <c r="X491" s="394"/>
      <c r="Y491" s="395"/>
    </row>
    <row r="492" spans="2:25" ht="45" customHeight="1" x14ac:dyDescent="0.15">
      <c r="B492" s="290"/>
      <c r="C492" s="396"/>
      <c r="D492" s="397"/>
      <c r="E492" s="398"/>
      <c r="F492" s="399"/>
      <c r="G492" s="397"/>
      <c r="H492" s="397"/>
      <c r="I492" s="397"/>
      <c r="J492" s="397"/>
      <c r="K492" s="397"/>
      <c r="L492" s="397"/>
      <c r="M492" s="397"/>
      <c r="N492" s="397"/>
      <c r="O492" s="400"/>
      <c r="P492" s="401"/>
      <c r="Q492" s="401"/>
      <c r="R492" s="401"/>
      <c r="S492" s="401"/>
      <c r="T492" s="401"/>
      <c r="U492" s="401"/>
      <c r="V492" s="401"/>
      <c r="W492" s="401"/>
      <c r="X492" s="401"/>
      <c r="Y492" s="402"/>
    </row>
    <row r="493" spans="2:25" ht="15" customHeight="1" x14ac:dyDescent="0.15">
      <c r="C493" s="3" t="s">
        <v>416</v>
      </c>
    </row>
    <row r="494" spans="2:25" ht="15" customHeight="1" x14ac:dyDescent="0.15">
      <c r="C494" s="3" t="s">
        <v>417</v>
      </c>
    </row>
    <row r="495" spans="2:25" ht="15" customHeight="1" x14ac:dyDescent="0.15">
      <c r="C495" s="3" t="s">
        <v>418</v>
      </c>
    </row>
    <row r="496" spans="2:25" x14ac:dyDescent="0.15">
      <c r="C496" s="3" t="s">
        <v>419</v>
      </c>
    </row>
    <row r="498" spans="2:29" ht="25.05" customHeight="1" x14ac:dyDescent="0.15">
      <c r="B498" s="6" t="s">
        <v>370</v>
      </c>
      <c r="C498" s="3"/>
      <c r="D498" s="3"/>
      <c r="E498" s="3"/>
      <c r="F498" s="3"/>
      <c r="G498" s="3"/>
      <c r="H498" s="3"/>
      <c r="I498" s="3"/>
      <c r="J498" s="3"/>
      <c r="K498" s="3"/>
      <c r="L498" s="3"/>
      <c r="M498" s="3"/>
      <c r="N498" s="314"/>
      <c r="O498" s="315"/>
      <c r="P498" s="316"/>
      <c r="Q498" s="317"/>
      <c r="R498" s="317"/>
      <c r="S498" s="318"/>
      <c r="T498" s="176" t="s">
        <v>371</v>
      </c>
      <c r="U498" s="176"/>
      <c r="V498" s="319"/>
      <c r="W498" s="319"/>
      <c r="X498" s="319"/>
      <c r="Y498" s="319"/>
      <c r="AA498" s="321" t="s">
        <v>372</v>
      </c>
      <c r="AB498" s="3" t="s">
        <v>373</v>
      </c>
      <c r="AC498" s="3" t="s">
        <v>374</v>
      </c>
    </row>
    <row r="499" spans="2:29" ht="20.100000000000001" customHeight="1" x14ac:dyDescent="0.15">
      <c r="B499" s="172" t="s">
        <v>8</v>
      </c>
      <c r="C499" s="172"/>
      <c r="D499" s="322" t="s">
        <v>314</v>
      </c>
      <c r="E499" s="322"/>
      <c r="F499" s="322"/>
      <c r="G499" s="322"/>
      <c r="H499" s="176" t="s">
        <v>9</v>
      </c>
      <c r="I499" s="176"/>
      <c r="J499" s="322" t="s">
        <v>316</v>
      </c>
      <c r="K499" s="322"/>
      <c r="L499" s="322"/>
      <c r="M499" s="322"/>
      <c r="N499" s="176" t="s">
        <v>2</v>
      </c>
      <c r="O499" s="176"/>
      <c r="P499" s="322" t="s">
        <v>317</v>
      </c>
      <c r="Q499" s="322"/>
      <c r="R499" s="322"/>
      <c r="S499" s="322"/>
      <c r="T499" s="176" t="s">
        <v>375</v>
      </c>
      <c r="U499" s="176"/>
      <c r="V499" s="323" t="s">
        <v>373</v>
      </c>
      <c r="W499" s="323"/>
      <c r="X499" s="323"/>
      <c r="Y499" s="323"/>
      <c r="AA499" s="321" t="s">
        <v>376</v>
      </c>
      <c r="AB499" s="3" t="s">
        <v>377</v>
      </c>
      <c r="AC499" s="3" t="s">
        <v>378</v>
      </c>
    </row>
    <row r="500" spans="2:29" ht="20.100000000000001" customHeight="1" x14ac:dyDescent="0.15">
      <c r="B500" s="184" t="s">
        <v>3</v>
      </c>
      <c r="C500" s="184"/>
      <c r="D500" s="324" t="s">
        <v>315</v>
      </c>
      <c r="E500" s="324"/>
      <c r="F500" s="324"/>
      <c r="G500" s="324"/>
      <c r="H500" s="176"/>
      <c r="I500" s="176"/>
      <c r="J500" s="322"/>
      <c r="K500" s="322"/>
      <c r="L500" s="322"/>
      <c r="M500" s="322"/>
      <c r="N500" s="176"/>
      <c r="O500" s="176"/>
      <c r="P500" s="322"/>
      <c r="Q500" s="322"/>
      <c r="R500" s="322"/>
      <c r="S500" s="322"/>
      <c r="T500" s="176" t="s">
        <v>379</v>
      </c>
      <c r="U500" s="176"/>
      <c r="V500" s="323" t="s">
        <v>373</v>
      </c>
      <c r="W500" s="323"/>
      <c r="X500" s="323"/>
      <c r="Y500" s="323"/>
      <c r="AA500" s="321" t="s">
        <v>380</v>
      </c>
      <c r="AC500" s="3" t="s">
        <v>381</v>
      </c>
    </row>
    <row r="501" spans="2:29" ht="20.100000000000001" customHeight="1" x14ac:dyDescent="0.15">
      <c r="B501" s="278" t="s">
        <v>4</v>
      </c>
      <c r="C501" s="278"/>
      <c r="D501" s="325" t="s">
        <v>5</v>
      </c>
      <c r="E501" s="322" t="s">
        <v>382</v>
      </c>
      <c r="F501" s="322"/>
      <c r="G501" s="322"/>
      <c r="H501" s="176" t="s">
        <v>383</v>
      </c>
      <c r="I501" s="176"/>
      <c r="J501" s="176"/>
      <c r="K501" s="326" t="s">
        <v>318</v>
      </c>
      <c r="L501" s="327"/>
      <c r="M501" s="327"/>
      <c r="N501" s="327"/>
      <c r="O501" s="162" t="s">
        <v>384</v>
      </c>
      <c r="P501" s="163"/>
      <c r="Q501" s="328">
        <v>44860</v>
      </c>
      <c r="R501" s="329"/>
      <c r="S501" s="330"/>
      <c r="T501" s="176" t="s">
        <v>95</v>
      </c>
      <c r="U501" s="176"/>
      <c r="V501" s="82" t="s">
        <v>94</v>
      </c>
      <c r="W501" s="331">
        <v>1175</v>
      </c>
      <c r="X501" s="331"/>
      <c r="Y501" s="27" t="s">
        <v>93</v>
      </c>
      <c r="AA501" s="321" t="s">
        <v>385</v>
      </c>
      <c r="AC501" s="3" t="s">
        <v>386</v>
      </c>
    </row>
    <row r="502" spans="2:29" ht="20.100000000000001" customHeight="1" x14ac:dyDescent="0.15">
      <c r="B502" s="278"/>
      <c r="C502" s="278"/>
      <c r="D502" s="325" t="s">
        <v>6</v>
      </c>
      <c r="E502" s="332" t="s">
        <v>387</v>
      </c>
      <c r="F502" s="332"/>
      <c r="G502" s="332"/>
      <c r="H502" s="176" t="s">
        <v>388</v>
      </c>
      <c r="I502" s="176"/>
      <c r="J502" s="176"/>
      <c r="K502" s="326" t="s">
        <v>389</v>
      </c>
      <c r="L502" s="327"/>
      <c r="M502" s="327"/>
      <c r="N502" s="327"/>
      <c r="O502" s="333"/>
      <c r="P502" s="334"/>
      <c r="Q502" s="335"/>
      <c r="R502" s="336"/>
      <c r="S502" s="337"/>
      <c r="T502" s="172" t="s">
        <v>7</v>
      </c>
      <c r="U502" s="172"/>
      <c r="V502" s="338" t="s">
        <v>390</v>
      </c>
      <c r="W502" s="339"/>
      <c r="X502" s="339"/>
      <c r="Y502" s="340"/>
      <c r="AC502" s="3" t="s">
        <v>391</v>
      </c>
    </row>
    <row r="503" spans="2:29" ht="7.05" customHeight="1" x14ac:dyDescent="0.15">
      <c r="B503" s="341" t="s">
        <v>392</v>
      </c>
      <c r="C503" s="342" t="s">
        <v>393</v>
      </c>
      <c r="D503" s="343" t="s">
        <v>394</v>
      </c>
      <c r="E503" s="344"/>
      <c r="F503" s="299" t="s">
        <v>395</v>
      </c>
      <c r="G503" s="300"/>
      <c r="H503" s="299" t="s">
        <v>396</v>
      </c>
      <c r="I503" s="301"/>
      <c r="J503" s="151" t="s">
        <v>397</v>
      </c>
      <c r="K503" s="153"/>
      <c r="L503" s="172" t="s">
        <v>398</v>
      </c>
      <c r="M503" s="345">
        <v>155</v>
      </c>
      <c r="N503" s="172" t="s">
        <v>399</v>
      </c>
      <c r="O503" s="345">
        <v>6</v>
      </c>
      <c r="P503" s="346" t="s">
        <v>400</v>
      </c>
      <c r="Q503" s="347">
        <v>0</v>
      </c>
      <c r="R503" s="299" t="s">
        <v>401</v>
      </c>
      <c r="S503" s="301"/>
      <c r="T503" s="348" t="s">
        <v>157</v>
      </c>
      <c r="U503" s="349"/>
      <c r="V503" s="350" t="s">
        <v>402</v>
      </c>
      <c r="W503" s="351" t="s">
        <v>403</v>
      </c>
      <c r="X503" s="352"/>
      <c r="Y503" s="353">
        <v>0</v>
      </c>
      <c r="AC503" s="3" t="s">
        <v>404</v>
      </c>
    </row>
    <row r="504" spans="2:29" ht="7.05" customHeight="1" x14ac:dyDescent="0.15">
      <c r="B504" s="341"/>
      <c r="C504" s="354"/>
      <c r="D504" s="355"/>
      <c r="E504" s="356"/>
      <c r="F504" s="357"/>
      <c r="G504" s="358"/>
      <c r="H504" s="357"/>
      <c r="I504" s="359"/>
      <c r="J504" s="138"/>
      <c r="K504" s="360"/>
      <c r="L504" s="361"/>
      <c r="M504" s="362"/>
      <c r="N504" s="361"/>
      <c r="O504" s="362"/>
      <c r="P504" s="363"/>
      <c r="Q504" s="364"/>
      <c r="R504" s="357"/>
      <c r="S504" s="359"/>
      <c r="T504" s="365"/>
      <c r="U504" s="366"/>
      <c r="V504" s="367"/>
      <c r="W504" s="352"/>
      <c r="X504" s="352"/>
      <c r="Y504" s="353"/>
      <c r="AC504" s="3" t="s">
        <v>405</v>
      </c>
    </row>
    <row r="505" spans="2:29" ht="7.05" customHeight="1" x14ac:dyDescent="0.15">
      <c r="B505" s="341"/>
      <c r="C505" s="368"/>
      <c r="D505" s="369"/>
      <c r="E505" s="370"/>
      <c r="F505" s="357"/>
      <c r="G505" s="358"/>
      <c r="H505" s="357"/>
      <c r="I505" s="359"/>
      <c r="J505" s="138"/>
      <c r="K505" s="360"/>
      <c r="L505" s="361"/>
      <c r="M505" s="362"/>
      <c r="N505" s="361"/>
      <c r="O505" s="362"/>
      <c r="P505" s="363"/>
      <c r="Q505" s="364"/>
      <c r="R505" s="357"/>
      <c r="S505" s="359"/>
      <c r="T505" s="365"/>
      <c r="U505" s="366"/>
      <c r="V505" s="367"/>
      <c r="W505" s="352"/>
      <c r="X505" s="352"/>
      <c r="Y505" s="353"/>
    </row>
    <row r="506" spans="2:29" ht="7.05" customHeight="1" x14ac:dyDescent="0.15">
      <c r="B506" s="341"/>
      <c r="C506" s="342" t="s">
        <v>406</v>
      </c>
      <c r="D506" s="343" t="s">
        <v>407</v>
      </c>
      <c r="E506" s="344"/>
      <c r="F506" s="357"/>
      <c r="G506" s="358"/>
      <c r="H506" s="357"/>
      <c r="I506" s="359"/>
      <c r="J506" s="138"/>
      <c r="K506" s="360"/>
      <c r="L506" s="361"/>
      <c r="M506" s="371"/>
      <c r="N506" s="361"/>
      <c r="O506" s="371"/>
      <c r="P506" s="363"/>
      <c r="Q506" s="372"/>
      <c r="R506" s="357"/>
      <c r="S506" s="359"/>
      <c r="T506" s="365"/>
      <c r="U506" s="366"/>
      <c r="V506" s="367"/>
      <c r="W506" s="352"/>
      <c r="X506" s="352"/>
      <c r="Y506" s="353"/>
    </row>
    <row r="507" spans="2:29" ht="7.05" customHeight="1" x14ac:dyDescent="0.15">
      <c r="B507" s="341"/>
      <c r="C507" s="354"/>
      <c r="D507" s="355"/>
      <c r="E507" s="356"/>
      <c r="F507" s="357"/>
      <c r="G507" s="358"/>
      <c r="H507" s="357"/>
      <c r="I507" s="359"/>
      <c r="J507" s="151" t="s">
        <v>408</v>
      </c>
      <c r="K507" s="153"/>
      <c r="L507" s="172" t="s">
        <v>398</v>
      </c>
      <c r="M507" s="345">
        <v>26</v>
      </c>
      <c r="N507" s="172" t="s">
        <v>399</v>
      </c>
      <c r="O507" s="347">
        <v>0</v>
      </c>
      <c r="P507" s="346" t="s">
        <v>400</v>
      </c>
      <c r="Q507" s="347">
        <v>0</v>
      </c>
      <c r="R507" s="357"/>
      <c r="S507" s="359"/>
      <c r="T507" s="365"/>
      <c r="U507" s="366"/>
      <c r="V507" s="367"/>
      <c r="W507" s="352"/>
      <c r="X507" s="352"/>
      <c r="Y507" s="353"/>
    </row>
    <row r="508" spans="2:29" ht="7.05" customHeight="1" x14ac:dyDescent="0.15">
      <c r="B508" s="341"/>
      <c r="C508" s="368"/>
      <c r="D508" s="369"/>
      <c r="E508" s="370"/>
      <c r="F508" s="357"/>
      <c r="G508" s="358"/>
      <c r="H508" s="357"/>
      <c r="I508" s="359"/>
      <c r="J508" s="138"/>
      <c r="K508" s="360"/>
      <c r="L508" s="361"/>
      <c r="M508" s="362"/>
      <c r="N508" s="361"/>
      <c r="O508" s="364"/>
      <c r="P508" s="363"/>
      <c r="Q508" s="364"/>
      <c r="R508" s="357"/>
      <c r="S508" s="359"/>
      <c r="T508" s="365"/>
      <c r="U508" s="366"/>
      <c r="V508" s="367"/>
      <c r="W508" s="352"/>
      <c r="X508" s="352"/>
      <c r="Y508" s="353"/>
    </row>
    <row r="509" spans="2:29" ht="7.05" customHeight="1" x14ac:dyDescent="0.15">
      <c r="B509" s="341" t="s">
        <v>409</v>
      </c>
      <c r="C509" s="342" t="s">
        <v>393</v>
      </c>
      <c r="D509" s="343" t="s">
        <v>410</v>
      </c>
      <c r="E509" s="344"/>
      <c r="F509" s="357"/>
      <c r="G509" s="358"/>
      <c r="H509" s="357"/>
      <c r="I509" s="359"/>
      <c r="J509" s="138"/>
      <c r="K509" s="360"/>
      <c r="L509" s="361"/>
      <c r="M509" s="362"/>
      <c r="N509" s="361"/>
      <c r="O509" s="364"/>
      <c r="P509" s="363"/>
      <c r="Q509" s="364"/>
      <c r="R509" s="357"/>
      <c r="S509" s="359"/>
      <c r="T509" s="365"/>
      <c r="U509" s="366"/>
      <c r="V509" s="367"/>
      <c r="W509" s="373" t="s">
        <v>411</v>
      </c>
      <c r="X509" s="374"/>
      <c r="Y509" s="353">
        <v>0</v>
      </c>
    </row>
    <row r="510" spans="2:29" ht="7.05" customHeight="1" x14ac:dyDescent="0.15">
      <c r="B510" s="342"/>
      <c r="C510" s="354"/>
      <c r="D510" s="355"/>
      <c r="E510" s="356"/>
      <c r="F510" s="357"/>
      <c r="G510" s="358"/>
      <c r="H510" s="357"/>
      <c r="I510" s="359"/>
      <c r="J510" s="139"/>
      <c r="K510" s="155"/>
      <c r="L510" s="361"/>
      <c r="M510" s="371"/>
      <c r="N510" s="361"/>
      <c r="O510" s="372"/>
      <c r="P510" s="363"/>
      <c r="Q510" s="372"/>
      <c r="R510" s="357"/>
      <c r="S510" s="359"/>
      <c r="T510" s="365"/>
      <c r="U510" s="366"/>
      <c r="V510" s="367"/>
      <c r="W510" s="374"/>
      <c r="X510" s="374"/>
      <c r="Y510" s="353"/>
    </row>
    <row r="511" spans="2:29" ht="7.05" customHeight="1" x14ac:dyDescent="0.15">
      <c r="B511" s="342"/>
      <c r="C511" s="368"/>
      <c r="D511" s="369"/>
      <c r="E511" s="370"/>
      <c r="F511" s="357"/>
      <c r="G511" s="358"/>
      <c r="H511" s="357"/>
      <c r="I511" s="359"/>
      <c r="J511" s="138" t="s">
        <v>412</v>
      </c>
      <c r="K511" s="360"/>
      <c r="L511" s="172" t="s">
        <v>398</v>
      </c>
      <c r="M511" s="375">
        <v>22</v>
      </c>
      <c r="N511" s="172" t="s">
        <v>399</v>
      </c>
      <c r="O511" s="375">
        <v>0</v>
      </c>
      <c r="P511" s="346" t="s">
        <v>400</v>
      </c>
      <c r="Q511" s="376">
        <v>0</v>
      </c>
      <c r="R511" s="357"/>
      <c r="S511" s="359"/>
      <c r="T511" s="365"/>
      <c r="U511" s="366"/>
      <c r="V511" s="367"/>
      <c r="W511" s="374"/>
      <c r="X511" s="374"/>
      <c r="Y511" s="353"/>
      <c r="AC511" s="320">
        <v>0</v>
      </c>
    </row>
    <row r="512" spans="2:29" ht="7.05" customHeight="1" x14ac:dyDescent="0.15">
      <c r="B512" s="342"/>
      <c r="C512" s="342" t="s">
        <v>406</v>
      </c>
      <c r="D512" s="343" t="s">
        <v>413</v>
      </c>
      <c r="E512" s="344"/>
      <c r="F512" s="357"/>
      <c r="G512" s="358"/>
      <c r="H512" s="357"/>
      <c r="I512" s="359"/>
      <c r="J512" s="138"/>
      <c r="K512" s="360"/>
      <c r="L512" s="361"/>
      <c r="M512" s="377"/>
      <c r="N512" s="361"/>
      <c r="O512" s="377"/>
      <c r="P512" s="363"/>
      <c r="Q512" s="378"/>
      <c r="R512" s="357"/>
      <c r="S512" s="359"/>
      <c r="T512" s="365"/>
      <c r="U512" s="366"/>
      <c r="V512" s="367"/>
      <c r="W512" s="374"/>
      <c r="X512" s="374"/>
      <c r="Y512" s="353"/>
    </row>
    <row r="513" spans="2:25" ht="7.05" customHeight="1" x14ac:dyDescent="0.15">
      <c r="B513" s="342"/>
      <c r="C513" s="354"/>
      <c r="D513" s="355"/>
      <c r="E513" s="356"/>
      <c r="F513" s="357"/>
      <c r="G513" s="358"/>
      <c r="H513" s="357"/>
      <c r="I513" s="359"/>
      <c r="J513" s="138"/>
      <c r="K513" s="360"/>
      <c r="L513" s="361"/>
      <c r="M513" s="377"/>
      <c r="N513" s="361"/>
      <c r="O513" s="377"/>
      <c r="P513" s="363"/>
      <c r="Q513" s="378"/>
      <c r="R513" s="357"/>
      <c r="S513" s="359"/>
      <c r="T513" s="365"/>
      <c r="U513" s="366"/>
      <c r="V513" s="367"/>
      <c r="W513" s="374"/>
      <c r="X513" s="374"/>
      <c r="Y513" s="353"/>
    </row>
    <row r="514" spans="2:25" ht="7.05" customHeight="1" x14ac:dyDescent="0.15">
      <c r="B514" s="341"/>
      <c r="C514" s="368"/>
      <c r="D514" s="369"/>
      <c r="E514" s="370"/>
      <c r="F514" s="302"/>
      <c r="G514" s="303"/>
      <c r="H514" s="302"/>
      <c r="I514" s="304"/>
      <c r="J514" s="139"/>
      <c r="K514" s="155"/>
      <c r="L514" s="184"/>
      <c r="M514" s="379"/>
      <c r="N514" s="184"/>
      <c r="O514" s="379"/>
      <c r="P514" s="380"/>
      <c r="Q514" s="381"/>
      <c r="R514" s="302"/>
      <c r="S514" s="304"/>
      <c r="T514" s="382"/>
      <c r="U514" s="383"/>
      <c r="V514" s="384"/>
      <c r="W514" s="374"/>
      <c r="X514" s="374"/>
      <c r="Y514" s="353"/>
    </row>
    <row r="515" spans="2:25" ht="40.049999999999997" customHeight="1" x14ac:dyDescent="0.15">
      <c r="B515" s="385" t="s">
        <v>414</v>
      </c>
      <c r="C515" s="386"/>
      <c r="D515" s="387"/>
      <c r="E515" s="387"/>
      <c r="F515" s="387"/>
      <c r="G515" s="387"/>
      <c r="H515" s="387"/>
      <c r="I515" s="387"/>
      <c r="J515" s="387"/>
      <c r="K515" s="387"/>
      <c r="L515" s="387"/>
      <c r="M515" s="387"/>
      <c r="N515" s="387"/>
      <c r="O515" s="387"/>
      <c r="P515" s="387"/>
      <c r="Q515" s="387"/>
      <c r="R515" s="387"/>
      <c r="S515" s="387"/>
      <c r="T515" s="387"/>
      <c r="U515" s="387"/>
      <c r="V515" s="387"/>
      <c r="W515" s="387"/>
      <c r="X515" s="387"/>
      <c r="Y515" s="388"/>
    </row>
    <row r="516" spans="2:25" ht="40.049999999999997" customHeight="1" x14ac:dyDescent="0.15">
      <c r="B516" s="385"/>
      <c r="C516" s="389"/>
      <c r="D516" s="390"/>
      <c r="E516" s="390"/>
      <c r="F516" s="390"/>
      <c r="G516" s="390"/>
      <c r="H516" s="390"/>
      <c r="I516" s="390"/>
      <c r="J516" s="390"/>
      <c r="K516" s="390"/>
      <c r="L516" s="390"/>
      <c r="M516" s="390"/>
      <c r="N516" s="390"/>
      <c r="O516" s="390"/>
      <c r="P516" s="390"/>
      <c r="Q516" s="390"/>
      <c r="R516" s="390"/>
      <c r="S516" s="390"/>
      <c r="T516" s="390"/>
      <c r="U516" s="390"/>
      <c r="V516" s="390"/>
      <c r="W516" s="390"/>
      <c r="X516" s="390"/>
      <c r="Y516" s="391"/>
    </row>
    <row r="517" spans="2:25" ht="40.049999999999997" customHeight="1" x14ac:dyDescent="0.15">
      <c r="B517" s="385"/>
      <c r="C517" s="389"/>
      <c r="D517" s="390"/>
      <c r="E517" s="390"/>
      <c r="F517" s="390"/>
      <c r="G517" s="390"/>
      <c r="H517" s="390"/>
      <c r="I517" s="390"/>
      <c r="J517" s="390"/>
      <c r="K517" s="390"/>
      <c r="L517" s="390"/>
      <c r="M517" s="390"/>
      <c r="N517" s="390"/>
      <c r="O517" s="390"/>
      <c r="P517" s="390"/>
      <c r="Q517" s="390"/>
      <c r="R517" s="390"/>
      <c r="S517" s="390"/>
      <c r="T517" s="390"/>
      <c r="U517" s="390"/>
      <c r="V517" s="390"/>
      <c r="W517" s="390"/>
      <c r="X517" s="390"/>
      <c r="Y517" s="391"/>
    </row>
    <row r="518" spans="2:25" ht="40.049999999999997" customHeight="1" x14ac:dyDescent="0.15">
      <c r="B518" s="385"/>
      <c r="C518" s="389"/>
      <c r="D518" s="390"/>
      <c r="E518" s="390"/>
      <c r="F518" s="390"/>
      <c r="G518" s="390"/>
      <c r="H518" s="390"/>
      <c r="I518" s="390"/>
      <c r="J518" s="390"/>
      <c r="K518" s="390"/>
      <c r="L518" s="390"/>
      <c r="M518" s="390"/>
      <c r="N518" s="390"/>
      <c r="O518" s="390"/>
      <c r="P518" s="390"/>
      <c r="Q518" s="390"/>
      <c r="R518" s="390"/>
      <c r="S518" s="390"/>
      <c r="T518" s="390"/>
      <c r="U518" s="390"/>
      <c r="V518" s="390"/>
      <c r="W518" s="390"/>
      <c r="X518" s="390"/>
      <c r="Y518" s="391"/>
    </row>
    <row r="519" spans="2:25" ht="40.049999999999997" customHeight="1" x14ac:dyDescent="0.15">
      <c r="B519" s="385"/>
      <c r="C519" s="389"/>
      <c r="D519" s="390"/>
      <c r="E519" s="390"/>
      <c r="F519" s="390"/>
      <c r="G519" s="390"/>
      <c r="H519" s="390"/>
      <c r="I519" s="390"/>
      <c r="J519" s="390"/>
      <c r="K519" s="390"/>
      <c r="L519" s="390"/>
      <c r="M519" s="390"/>
      <c r="N519" s="390"/>
      <c r="O519" s="390"/>
      <c r="P519" s="390"/>
      <c r="Q519" s="390"/>
      <c r="R519" s="390"/>
      <c r="S519" s="390"/>
      <c r="T519" s="390"/>
      <c r="U519" s="390"/>
      <c r="V519" s="390"/>
      <c r="W519" s="390"/>
      <c r="X519" s="390"/>
      <c r="Y519" s="391"/>
    </row>
    <row r="520" spans="2:25" ht="40.049999999999997" customHeight="1" x14ac:dyDescent="0.15">
      <c r="B520" s="385"/>
      <c r="C520" s="389"/>
      <c r="D520" s="390"/>
      <c r="E520" s="390"/>
      <c r="F520" s="390"/>
      <c r="G520" s="390"/>
      <c r="H520" s="390"/>
      <c r="I520" s="390"/>
      <c r="J520" s="390"/>
      <c r="K520" s="390"/>
      <c r="L520" s="390"/>
      <c r="M520" s="390"/>
      <c r="N520" s="390"/>
      <c r="O520" s="390"/>
      <c r="P520" s="390"/>
      <c r="Q520" s="390"/>
      <c r="R520" s="390"/>
      <c r="S520" s="390"/>
      <c r="T520" s="390"/>
      <c r="U520" s="390"/>
      <c r="V520" s="390"/>
      <c r="W520" s="390"/>
      <c r="X520" s="390"/>
      <c r="Y520" s="391"/>
    </row>
    <row r="521" spans="2:25" ht="40.049999999999997" customHeight="1" x14ac:dyDescent="0.15">
      <c r="B521" s="385"/>
      <c r="C521" s="389"/>
      <c r="D521" s="390"/>
      <c r="E521" s="390"/>
      <c r="F521" s="390"/>
      <c r="G521" s="390"/>
      <c r="H521" s="390"/>
      <c r="I521" s="390"/>
      <c r="J521" s="390"/>
      <c r="K521" s="390"/>
      <c r="L521" s="390"/>
      <c r="M521" s="390"/>
      <c r="N521" s="390"/>
      <c r="O521" s="390"/>
      <c r="P521" s="390"/>
      <c r="Q521" s="390"/>
      <c r="R521" s="390"/>
      <c r="S521" s="390"/>
      <c r="T521" s="390"/>
      <c r="U521" s="390"/>
      <c r="V521" s="390"/>
      <c r="W521" s="390"/>
      <c r="X521" s="390"/>
      <c r="Y521" s="391"/>
    </row>
    <row r="522" spans="2:25" ht="40.049999999999997" customHeight="1" x14ac:dyDescent="0.15">
      <c r="B522" s="385"/>
      <c r="C522" s="392"/>
      <c r="D522" s="1"/>
      <c r="E522" s="1"/>
      <c r="F522" s="2"/>
      <c r="G522" s="393"/>
      <c r="H522" s="393"/>
      <c r="I522" s="393"/>
      <c r="J522" s="393"/>
      <c r="K522" s="393"/>
      <c r="L522" s="1"/>
      <c r="M522" s="392"/>
      <c r="N522" s="392"/>
      <c r="O522" s="1"/>
      <c r="P522" s="394" t="s">
        <v>415</v>
      </c>
      <c r="Q522" s="394"/>
      <c r="R522" s="394"/>
      <c r="S522" s="394"/>
      <c r="T522" s="394"/>
      <c r="U522" s="394"/>
      <c r="V522" s="394"/>
      <c r="W522" s="394"/>
      <c r="X522" s="394"/>
      <c r="Y522" s="395"/>
    </row>
    <row r="523" spans="2:25" ht="45" customHeight="1" x14ac:dyDescent="0.15">
      <c r="B523" s="290"/>
      <c r="C523" s="396"/>
      <c r="D523" s="397"/>
      <c r="E523" s="398"/>
      <c r="F523" s="399"/>
      <c r="G523" s="397"/>
      <c r="H523" s="397"/>
      <c r="I523" s="397"/>
      <c r="J523" s="397"/>
      <c r="K523" s="397"/>
      <c r="L523" s="397"/>
      <c r="M523" s="397"/>
      <c r="N523" s="397"/>
      <c r="O523" s="400"/>
      <c r="P523" s="401"/>
      <c r="Q523" s="401"/>
      <c r="R523" s="401"/>
      <c r="S523" s="401"/>
      <c r="T523" s="401"/>
      <c r="U523" s="401"/>
      <c r="V523" s="401"/>
      <c r="W523" s="401"/>
      <c r="X523" s="401"/>
      <c r="Y523" s="402"/>
    </row>
    <row r="524" spans="2:25" ht="15" customHeight="1" x14ac:dyDescent="0.15">
      <c r="C524" s="3" t="s">
        <v>416</v>
      </c>
    </row>
    <row r="525" spans="2:25" ht="15" customHeight="1" x14ac:dyDescent="0.15">
      <c r="C525" s="3" t="s">
        <v>417</v>
      </c>
    </row>
    <row r="526" spans="2:25" ht="15" customHeight="1" x14ac:dyDescent="0.15">
      <c r="C526" s="3" t="s">
        <v>418</v>
      </c>
    </row>
    <row r="527" spans="2:25" x14ac:dyDescent="0.15">
      <c r="C527" s="3" t="s">
        <v>419</v>
      </c>
    </row>
    <row r="528" spans="2:25" x14ac:dyDescent="0.15">
      <c r="C528" s="3"/>
    </row>
  </sheetData>
  <mergeCells count="1224">
    <mergeCell ref="B515:B523"/>
    <mergeCell ref="C515:Y521"/>
    <mergeCell ref="P522:Y523"/>
    <mergeCell ref="W509:X514"/>
    <mergeCell ref="Y509:Y514"/>
    <mergeCell ref="J511:K514"/>
    <mergeCell ref="L511:L514"/>
    <mergeCell ref="M511:M514"/>
    <mergeCell ref="N511:N514"/>
    <mergeCell ref="O511:O514"/>
    <mergeCell ref="P511:P514"/>
    <mergeCell ref="Q511:Q514"/>
    <mergeCell ref="N507:N510"/>
    <mergeCell ref="O507:O510"/>
    <mergeCell ref="P507:P510"/>
    <mergeCell ref="Q507:Q510"/>
    <mergeCell ref="B509:B514"/>
    <mergeCell ref="C509:C511"/>
    <mergeCell ref="D509:E511"/>
    <mergeCell ref="C512:C514"/>
    <mergeCell ref="D512:E514"/>
    <mergeCell ref="R503:S514"/>
    <mergeCell ref="T503:U514"/>
    <mergeCell ref="V503:V514"/>
    <mergeCell ref="W503:X508"/>
    <mergeCell ref="Y503:Y508"/>
    <mergeCell ref="C506:C508"/>
    <mergeCell ref="D506:E508"/>
    <mergeCell ref="J507:K510"/>
    <mergeCell ref="L507:L510"/>
    <mergeCell ref="M507:M510"/>
    <mergeCell ref="L503:L506"/>
    <mergeCell ref="M503:M506"/>
    <mergeCell ref="N503:N506"/>
    <mergeCell ref="O503:O506"/>
    <mergeCell ref="P503:P506"/>
    <mergeCell ref="Q503:Q506"/>
    <mergeCell ref="B503:B508"/>
    <mergeCell ref="C503:C505"/>
    <mergeCell ref="D503:E505"/>
    <mergeCell ref="F503:G514"/>
    <mergeCell ref="H503:I514"/>
    <mergeCell ref="J503:K506"/>
    <mergeCell ref="T501:U501"/>
    <mergeCell ref="W501:X501"/>
    <mergeCell ref="E502:G502"/>
    <mergeCell ref="H502:J502"/>
    <mergeCell ref="K502:N502"/>
    <mergeCell ref="T502:U502"/>
    <mergeCell ref="V502:Y502"/>
    <mergeCell ref="B501:C502"/>
    <mergeCell ref="E501:G501"/>
    <mergeCell ref="H501:J501"/>
    <mergeCell ref="K501:N501"/>
    <mergeCell ref="O501:P502"/>
    <mergeCell ref="Q501:S502"/>
    <mergeCell ref="T499:U499"/>
    <mergeCell ref="V499:Y499"/>
    <mergeCell ref="B500:C500"/>
    <mergeCell ref="D500:G500"/>
    <mergeCell ref="T500:U500"/>
    <mergeCell ref="V500:Y500"/>
    <mergeCell ref="B499:C499"/>
    <mergeCell ref="D499:G499"/>
    <mergeCell ref="H499:I500"/>
    <mergeCell ref="J499:M500"/>
    <mergeCell ref="N499:O500"/>
    <mergeCell ref="P499:S500"/>
    <mergeCell ref="B484:B492"/>
    <mergeCell ref="C484:Y490"/>
    <mergeCell ref="P491:Y492"/>
    <mergeCell ref="N498:O498"/>
    <mergeCell ref="P498:S498"/>
    <mergeCell ref="T498:U498"/>
    <mergeCell ref="V498:Y498"/>
    <mergeCell ref="W478:X483"/>
    <mergeCell ref="Y478:Y483"/>
    <mergeCell ref="J480:K483"/>
    <mergeCell ref="L480:L483"/>
    <mergeCell ref="M480:M483"/>
    <mergeCell ref="N480:N483"/>
    <mergeCell ref="O480:O483"/>
    <mergeCell ref="P480:P483"/>
    <mergeCell ref="Q480:Q483"/>
    <mergeCell ref="N476:N479"/>
    <mergeCell ref="O476:O479"/>
    <mergeCell ref="P476:P479"/>
    <mergeCell ref="Q476:Q479"/>
    <mergeCell ref="B478:B483"/>
    <mergeCell ref="C478:C480"/>
    <mergeCell ref="D478:E480"/>
    <mergeCell ref="C481:C483"/>
    <mergeCell ref="D481:E483"/>
    <mergeCell ref="R472:S483"/>
    <mergeCell ref="T472:U483"/>
    <mergeCell ref="V472:V483"/>
    <mergeCell ref="W472:X477"/>
    <mergeCell ref="Y472:Y477"/>
    <mergeCell ref="C475:C477"/>
    <mergeCell ref="D475:E477"/>
    <mergeCell ref="J476:K479"/>
    <mergeCell ref="L476:L479"/>
    <mergeCell ref="M476:M479"/>
    <mergeCell ref="L472:L475"/>
    <mergeCell ref="M472:M475"/>
    <mergeCell ref="N472:N475"/>
    <mergeCell ref="O472:O475"/>
    <mergeCell ref="P472:P475"/>
    <mergeCell ref="Q472:Q475"/>
    <mergeCell ref="B472:B477"/>
    <mergeCell ref="C472:C474"/>
    <mergeCell ref="D472:E474"/>
    <mergeCell ref="F472:G483"/>
    <mergeCell ref="H472:I483"/>
    <mergeCell ref="J472:K475"/>
    <mergeCell ref="T470:U470"/>
    <mergeCell ref="W470:X470"/>
    <mergeCell ref="E471:G471"/>
    <mergeCell ref="H471:J471"/>
    <mergeCell ref="K471:N471"/>
    <mergeCell ref="T471:U471"/>
    <mergeCell ref="V471:Y471"/>
    <mergeCell ref="B470:C471"/>
    <mergeCell ref="E470:G470"/>
    <mergeCell ref="H470:J470"/>
    <mergeCell ref="K470:N470"/>
    <mergeCell ref="O470:P471"/>
    <mergeCell ref="Q470:S471"/>
    <mergeCell ref="T468:U468"/>
    <mergeCell ref="V468:Y468"/>
    <mergeCell ref="B469:C469"/>
    <mergeCell ref="D469:G469"/>
    <mergeCell ref="T469:U469"/>
    <mergeCell ref="V469:Y469"/>
    <mergeCell ref="B468:C468"/>
    <mergeCell ref="D468:G468"/>
    <mergeCell ref="H468:I469"/>
    <mergeCell ref="J468:M469"/>
    <mergeCell ref="N468:O469"/>
    <mergeCell ref="P468:S469"/>
    <mergeCell ref="B453:B461"/>
    <mergeCell ref="C453:Y459"/>
    <mergeCell ref="P460:Y461"/>
    <mergeCell ref="N467:O467"/>
    <mergeCell ref="P467:S467"/>
    <mergeCell ref="T467:U467"/>
    <mergeCell ref="V467:Y467"/>
    <mergeCell ref="W447:X452"/>
    <mergeCell ref="Y447:Y452"/>
    <mergeCell ref="J449:K452"/>
    <mergeCell ref="L449:L452"/>
    <mergeCell ref="M449:M452"/>
    <mergeCell ref="N449:N452"/>
    <mergeCell ref="O449:O452"/>
    <mergeCell ref="P449:P452"/>
    <mergeCell ref="Q449:Q452"/>
    <mergeCell ref="N445:N448"/>
    <mergeCell ref="O445:O448"/>
    <mergeCell ref="P445:P448"/>
    <mergeCell ref="Q445:Q448"/>
    <mergeCell ref="B447:B452"/>
    <mergeCell ref="C447:C449"/>
    <mergeCell ref="D447:E449"/>
    <mergeCell ref="C450:C452"/>
    <mergeCell ref="D450:E452"/>
    <mergeCell ref="R441:S452"/>
    <mergeCell ref="T441:U452"/>
    <mergeCell ref="V441:V452"/>
    <mergeCell ref="W441:X446"/>
    <mergeCell ref="Y441:Y446"/>
    <mergeCell ref="C444:C446"/>
    <mergeCell ref="D444:E446"/>
    <mergeCell ref="J445:K448"/>
    <mergeCell ref="L445:L448"/>
    <mergeCell ref="M445:M448"/>
    <mergeCell ref="L441:L444"/>
    <mergeCell ref="M441:M444"/>
    <mergeCell ref="N441:N444"/>
    <mergeCell ref="O441:O444"/>
    <mergeCell ref="P441:P444"/>
    <mergeCell ref="Q441:Q444"/>
    <mergeCell ref="B441:B446"/>
    <mergeCell ref="C441:C443"/>
    <mergeCell ref="D441:E443"/>
    <mergeCell ref="F441:G452"/>
    <mergeCell ref="H441:I452"/>
    <mergeCell ref="J441:K444"/>
    <mergeCell ref="T439:U439"/>
    <mergeCell ref="W439:X439"/>
    <mergeCell ref="E440:G440"/>
    <mergeCell ref="H440:J440"/>
    <mergeCell ref="K440:N440"/>
    <mergeCell ref="T440:U440"/>
    <mergeCell ref="V440:Y440"/>
    <mergeCell ref="B439:C440"/>
    <mergeCell ref="E439:G439"/>
    <mergeCell ref="H439:J439"/>
    <mergeCell ref="K439:N439"/>
    <mergeCell ref="O439:P440"/>
    <mergeCell ref="Q439:S440"/>
    <mergeCell ref="T437:U437"/>
    <mergeCell ref="V437:Y437"/>
    <mergeCell ref="B438:C438"/>
    <mergeCell ref="D438:G438"/>
    <mergeCell ref="T438:U438"/>
    <mergeCell ref="V438:Y438"/>
    <mergeCell ref="B437:C437"/>
    <mergeCell ref="D437:G437"/>
    <mergeCell ref="H437:I438"/>
    <mergeCell ref="J437:M438"/>
    <mergeCell ref="N437:O438"/>
    <mergeCell ref="P437:S438"/>
    <mergeCell ref="B422:B430"/>
    <mergeCell ref="C422:Y428"/>
    <mergeCell ref="P429:Y430"/>
    <mergeCell ref="N436:O436"/>
    <mergeCell ref="P436:S436"/>
    <mergeCell ref="T436:U436"/>
    <mergeCell ref="V436:Y436"/>
    <mergeCell ref="W416:X421"/>
    <mergeCell ref="Y416:Y421"/>
    <mergeCell ref="J418:K421"/>
    <mergeCell ref="L418:L421"/>
    <mergeCell ref="M418:M421"/>
    <mergeCell ref="N418:N421"/>
    <mergeCell ref="O418:O421"/>
    <mergeCell ref="P418:P421"/>
    <mergeCell ref="Q418:Q421"/>
    <mergeCell ref="N414:N417"/>
    <mergeCell ref="O414:O417"/>
    <mergeCell ref="P414:P417"/>
    <mergeCell ref="Q414:Q417"/>
    <mergeCell ref="B416:B421"/>
    <mergeCell ref="C416:C418"/>
    <mergeCell ref="D416:E418"/>
    <mergeCell ref="C419:C421"/>
    <mergeCell ref="D419:E421"/>
    <mergeCell ref="R410:S421"/>
    <mergeCell ref="T410:U421"/>
    <mergeCell ref="V410:V421"/>
    <mergeCell ref="W410:X415"/>
    <mergeCell ref="Y410:Y415"/>
    <mergeCell ref="C413:C415"/>
    <mergeCell ref="D413:E415"/>
    <mergeCell ref="J414:K417"/>
    <mergeCell ref="L414:L417"/>
    <mergeCell ref="M414:M417"/>
    <mergeCell ref="L410:L413"/>
    <mergeCell ref="M410:M413"/>
    <mergeCell ref="N410:N413"/>
    <mergeCell ref="O410:O413"/>
    <mergeCell ref="P410:P413"/>
    <mergeCell ref="Q410:Q413"/>
    <mergeCell ref="B410:B415"/>
    <mergeCell ref="C410:C412"/>
    <mergeCell ref="D410:E412"/>
    <mergeCell ref="F410:G421"/>
    <mergeCell ref="H410:I421"/>
    <mergeCell ref="J410:K413"/>
    <mergeCell ref="T408:U408"/>
    <mergeCell ref="W408:X408"/>
    <mergeCell ref="E409:G409"/>
    <mergeCell ref="H409:J409"/>
    <mergeCell ref="K409:N409"/>
    <mergeCell ref="T409:U409"/>
    <mergeCell ref="V409:Y409"/>
    <mergeCell ref="B408:C409"/>
    <mergeCell ref="E408:G408"/>
    <mergeCell ref="H408:J408"/>
    <mergeCell ref="K408:N408"/>
    <mergeCell ref="O408:P409"/>
    <mergeCell ref="Q408:S409"/>
    <mergeCell ref="T406:U406"/>
    <mergeCell ref="V406:Y406"/>
    <mergeCell ref="B407:C407"/>
    <mergeCell ref="D407:G407"/>
    <mergeCell ref="T407:U407"/>
    <mergeCell ref="V407:Y407"/>
    <mergeCell ref="B406:C406"/>
    <mergeCell ref="D406:G406"/>
    <mergeCell ref="H406:I407"/>
    <mergeCell ref="J406:M407"/>
    <mergeCell ref="N406:O407"/>
    <mergeCell ref="P406:S407"/>
    <mergeCell ref="B391:B399"/>
    <mergeCell ref="C391:Y397"/>
    <mergeCell ref="P398:Y399"/>
    <mergeCell ref="N405:O405"/>
    <mergeCell ref="P405:S405"/>
    <mergeCell ref="T405:U405"/>
    <mergeCell ref="V405:Y405"/>
    <mergeCell ref="W385:X390"/>
    <mergeCell ref="Y385:Y390"/>
    <mergeCell ref="J387:K390"/>
    <mergeCell ref="L387:L390"/>
    <mergeCell ref="M387:M390"/>
    <mergeCell ref="N387:N390"/>
    <mergeCell ref="O387:O390"/>
    <mergeCell ref="P387:P390"/>
    <mergeCell ref="Q387:Q390"/>
    <mergeCell ref="N383:N386"/>
    <mergeCell ref="O383:O386"/>
    <mergeCell ref="P383:P386"/>
    <mergeCell ref="Q383:Q386"/>
    <mergeCell ref="B385:B390"/>
    <mergeCell ref="C385:C387"/>
    <mergeCell ref="D385:E387"/>
    <mergeCell ref="C388:C390"/>
    <mergeCell ref="D388:E390"/>
    <mergeCell ref="R379:S390"/>
    <mergeCell ref="T379:U390"/>
    <mergeCell ref="V379:V390"/>
    <mergeCell ref="W379:X384"/>
    <mergeCell ref="Y379:Y384"/>
    <mergeCell ref="C382:C384"/>
    <mergeCell ref="D382:E384"/>
    <mergeCell ref="J383:K386"/>
    <mergeCell ref="L383:L386"/>
    <mergeCell ref="M383:M386"/>
    <mergeCell ref="L379:L382"/>
    <mergeCell ref="M379:M382"/>
    <mergeCell ref="N379:N382"/>
    <mergeCell ref="O379:O382"/>
    <mergeCell ref="P379:P382"/>
    <mergeCell ref="Q379:Q382"/>
    <mergeCell ref="B379:B384"/>
    <mergeCell ref="C379:C381"/>
    <mergeCell ref="D379:E381"/>
    <mergeCell ref="F379:G390"/>
    <mergeCell ref="H379:I390"/>
    <mergeCell ref="J379:K382"/>
    <mergeCell ref="T377:U377"/>
    <mergeCell ref="W377:X377"/>
    <mergeCell ref="E378:G378"/>
    <mergeCell ref="H378:J378"/>
    <mergeCell ref="K378:N378"/>
    <mergeCell ref="T378:U378"/>
    <mergeCell ref="V378:Y378"/>
    <mergeCell ref="B377:C378"/>
    <mergeCell ref="E377:G377"/>
    <mergeCell ref="H377:J377"/>
    <mergeCell ref="K377:N377"/>
    <mergeCell ref="O377:P378"/>
    <mergeCell ref="Q377:S378"/>
    <mergeCell ref="T375:U375"/>
    <mergeCell ref="V375:Y375"/>
    <mergeCell ref="B376:C376"/>
    <mergeCell ref="D376:G376"/>
    <mergeCell ref="T376:U376"/>
    <mergeCell ref="V376:Y376"/>
    <mergeCell ref="B375:C375"/>
    <mergeCell ref="D375:G375"/>
    <mergeCell ref="H375:I376"/>
    <mergeCell ref="J375:M376"/>
    <mergeCell ref="N375:O376"/>
    <mergeCell ref="P375:S376"/>
    <mergeCell ref="B360:B368"/>
    <mergeCell ref="C360:Y366"/>
    <mergeCell ref="P367:Y368"/>
    <mergeCell ref="N374:O374"/>
    <mergeCell ref="P374:S374"/>
    <mergeCell ref="T374:U374"/>
    <mergeCell ref="V374:Y374"/>
    <mergeCell ref="W354:X359"/>
    <mergeCell ref="Y354:Y359"/>
    <mergeCell ref="J356:K359"/>
    <mergeCell ref="L356:L359"/>
    <mergeCell ref="M356:M359"/>
    <mergeCell ref="N356:N359"/>
    <mergeCell ref="O356:O359"/>
    <mergeCell ref="P356:P359"/>
    <mergeCell ref="Q356:Q359"/>
    <mergeCell ref="N352:N355"/>
    <mergeCell ref="O352:O355"/>
    <mergeCell ref="P352:P355"/>
    <mergeCell ref="Q352:Q355"/>
    <mergeCell ref="B354:B359"/>
    <mergeCell ref="C354:C356"/>
    <mergeCell ref="D354:E356"/>
    <mergeCell ref="C357:C359"/>
    <mergeCell ref="D357:E359"/>
    <mergeCell ref="R348:S359"/>
    <mergeCell ref="T348:U359"/>
    <mergeCell ref="V348:V359"/>
    <mergeCell ref="W348:X353"/>
    <mergeCell ref="Y348:Y353"/>
    <mergeCell ref="C351:C353"/>
    <mergeCell ref="D351:E353"/>
    <mergeCell ref="J352:K355"/>
    <mergeCell ref="L352:L355"/>
    <mergeCell ref="M352:M355"/>
    <mergeCell ref="L348:L351"/>
    <mergeCell ref="M348:M351"/>
    <mergeCell ref="N348:N351"/>
    <mergeCell ref="O348:O351"/>
    <mergeCell ref="P348:P351"/>
    <mergeCell ref="Q348:Q351"/>
    <mergeCell ref="B348:B353"/>
    <mergeCell ref="C348:C350"/>
    <mergeCell ref="D348:E350"/>
    <mergeCell ref="F348:G359"/>
    <mergeCell ref="H348:I359"/>
    <mergeCell ref="J348:K351"/>
    <mergeCell ref="T346:U346"/>
    <mergeCell ref="W346:X346"/>
    <mergeCell ref="E347:G347"/>
    <mergeCell ref="H347:J347"/>
    <mergeCell ref="K347:N347"/>
    <mergeCell ref="T347:U347"/>
    <mergeCell ref="V347:Y347"/>
    <mergeCell ref="B346:C347"/>
    <mergeCell ref="E346:G346"/>
    <mergeCell ref="H346:J346"/>
    <mergeCell ref="K346:N346"/>
    <mergeCell ref="O346:P347"/>
    <mergeCell ref="Q346:S347"/>
    <mergeCell ref="T344:U344"/>
    <mergeCell ref="V344:Y344"/>
    <mergeCell ref="B345:C345"/>
    <mergeCell ref="D345:G345"/>
    <mergeCell ref="T345:U345"/>
    <mergeCell ref="V345:Y345"/>
    <mergeCell ref="B344:C344"/>
    <mergeCell ref="D344:G344"/>
    <mergeCell ref="H344:I345"/>
    <mergeCell ref="J344:M345"/>
    <mergeCell ref="N344:O345"/>
    <mergeCell ref="P344:S345"/>
    <mergeCell ref="B329:B337"/>
    <mergeCell ref="C329:Y335"/>
    <mergeCell ref="P336:Y337"/>
    <mergeCell ref="N343:O343"/>
    <mergeCell ref="P343:S343"/>
    <mergeCell ref="T343:U343"/>
    <mergeCell ref="V343:Y343"/>
    <mergeCell ref="W323:X328"/>
    <mergeCell ref="Y323:Y328"/>
    <mergeCell ref="J325:K328"/>
    <mergeCell ref="L325:L328"/>
    <mergeCell ref="M325:M328"/>
    <mergeCell ref="N325:N328"/>
    <mergeCell ref="O325:O328"/>
    <mergeCell ref="P325:P328"/>
    <mergeCell ref="Q325:Q328"/>
    <mergeCell ref="N321:N324"/>
    <mergeCell ref="O321:O324"/>
    <mergeCell ref="P321:P324"/>
    <mergeCell ref="Q321:Q324"/>
    <mergeCell ref="B323:B328"/>
    <mergeCell ref="C323:C325"/>
    <mergeCell ref="D323:E325"/>
    <mergeCell ref="C326:C328"/>
    <mergeCell ref="D326:E328"/>
    <mergeCell ref="R317:S328"/>
    <mergeCell ref="T317:U328"/>
    <mergeCell ref="V317:V328"/>
    <mergeCell ref="W317:X322"/>
    <mergeCell ref="Y317:Y322"/>
    <mergeCell ref="C320:C322"/>
    <mergeCell ref="D320:E322"/>
    <mergeCell ref="J321:K324"/>
    <mergeCell ref="L321:L324"/>
    <mergeCell ref="M321:M324"/>
    <mergeCell ref="L317:L320"/>
    <mergeCell ref="M317:M320"/>
    <mergeCell ref="N317:N320"/>
    <mergeCell ref="O317:O320"/>
    <mergeCell ref="P317:P320"/>
    <mergeCell ref="Q317:Q320"/>
    <mergeCell ref="B317:B322"/>
    <mergeCell ref="C317:C319"/>
    <mergeCell ref="D317:E319"/>
    <mergeCell ref="F317:G328"/>
    <mergeCell ref="H317:I328"/>
    <mergeCell ref="J317:K320"/>
    <mergeCell ref="T315:U315"/>
    <mergeCell ref="W315:X315"/>
    <mergeCell ref="E316:G316"/>
    <mergeCell ref="H316:J316"/>
    <mergeCell ref="K316:N316"/>
    <mergeCell ref="T316:U316"/>
    <mergeCell ref="V316:Y316"/>
    <mergeCell ref="B315:C316"/>
    <mergeCell ref="E315:G315"/>
    <mergeCell ref="H315:J315"/>
    <mergeCell ref="K315:N315"/>
    <mergeCell ref="O315:P316"/>
    <mergeCell ref="Q315:S316"/>
    <mergeCell ref="T313:U313"/>
    <mergeCell ref="V313:Y313"/>
    <mergeCell ref="B314:C314"/>
    <mergeCell ref="D314:G314"/>
    <mergeCell ref="T314:U314"/>
    <mergeCell ref="V314:Y314"/>
    <mergeCell ref="B313:C313"/>
    <mergeCell ref="D313:G313"/>
    <mergeCell ref="H313:I314"/>
    <mergeCell ref="J313:M314"/>
    <mergeCell ref="N313:O314"/>
    <mergeCell ref="P313:S314"/>
    <mergeCell ref="B298:B306"/>
    <mergeCell ref="C298:Y304"/>
    <mergeCell ref="P305:Y306"/>
    <mergeCell ref="N312:O312"/>
    <mergeCell ref="P312:S312"/>
    <mergeCell ref="T312:U312"/>
    <mergeCell ref="V312:Y312"/>
    <mergeCell ref="W292:X297"/>
    <mergeCell ref="Y292:Y297"/>
    <mergeCell ref="J294:K297"/>
    <mergeCell ref="L294:L297"/>
    <mergeCell ref="M294:M297"/>
    <mergeCell ref="N294:N297"/>
    <mergeCell ref="O294:O297"/>
    <mergeCell ref="P294:P297"/>
    <mergeCell ref="Q294:Q297"/>
    <mergeCell ref="N290:N293"/>
    <mergeCell ref="O290:O293"/>
    <mergeCell ref="P290:P293"/>
    <mergeCell ref="Q290:Q293"/>
    <mergeCell ref="B292:B297"/>
    <mergeCell ref="C292:C294"/>
    <mergeCell ref="D292:E294"/>
    <mergeCell ref="C295:C297"/>
    <mergeCell ref="D295:E297"/>
    <mergeCell ref="R286:S297"/>
    <mergeCell ref="T286:U297"/>
    <mergeCell ref="V286:V297"/>
    <mergeCell ref="W286:X291"/>
    <mergeCell ref="Y286:Y291"/>
    <mergeCell ref="C289:C291"/>
    <mergeCell ref="D289:E291"/>
    <mergeCell ref="J290:K293"/>
    <mergeCell ref="L290:L293"/>
    <mergeCell ref="M290:M293"/>
    <mergeCell ref="L286:L289"/>
    <mergeCell ref="M286:M289"/>
    <mergeCell ref="N286:N289"/>
    <mergeCell ref="O286:O289"/>
    <mergeCell ref="P286:P289"/>
    <mergeCell ref="Q286:Q289"/>
    <mergeCell ref="B286:B291"/>
    <mergeCell ref="C286:C288"/>
    <mergeCell ref="D286:E288"/>
    <mergeCell ref="F286:G297"/>
    <mergeCell ref="H286:I297"/>
    <mergeCell ref="J286:K289"/>
    <mergeCell ref="T284:U284"/>
    <mergeCell ref="W284:X284"/>
    <mergeCell ref="E285:G285"/>
    <mergeCell ref="H285:J285"/>
    <mergeCell ref="K285:N285"/>
    <mergeCell ref="T285:U285"/>
    <mergeCell ref="V285:Y285"/>
    <mergeCell ref="B284:C285"/>
    <mergeCell ref="E284:G284"/>
    <mergeCell ref="H284:J284"/>
    <mergeCell ref="K284:N284"/>
    <mergeCell ref="O284:P285"/>
    <mergeCell ref="Q284:S285"/>
    <mergeCell ref="T282:U282"/>
    <mergeCell ref="V282:Y282"/>
    <mergeCell ref="B283:C283"/>
    <mergeCell ref="D283:G283"/>
    <mergeCell ref="T283:U283"/>
    <mergeCell ref="V283:Y283"/>
    <mergeCell ref="B282:C282"/>
    <mergeCell ref="D282:G282"/>
    <mergeCell ref="H282:I283"/>
    <mergeCell ref="J282:M283"/>
    <mergeCell ref="N282:O283"/>
    <mergeCell ref="P282:S283"/>
    <mergeCell ref="B267:B275"/>
    <mergeCell ref="C267:Y273"/>
    <mergeCell ref="P274:Y275"/>
    <mergeCell ref="N281:O281"/>
    <mergeCell ref="P281:S281"/>
    <mergeCell ref="T281:U281"/>
    <mergeCell ref="V281:Y281"/>
    <mergeCell ref="W261:X266"/>
    <mergeCell ref="Y261:Y266"/>
    <mergeCell ref="J263:K266"/>
    <mergeCell ref="L263:L266"/>
    <mergeCell ref="M263:M266"/>
    <mergeCell ref="N263:N266"/>
    <mergeCell ref="O263:O266"/>
    <mergeCell ref="P263:P266"/>
    <mergeCell ref="Q263:Q266"/>
    <mergeCell ref="N259:N262"/>
    <mergeCell ref="O259:O262"/>
    <mergeCell ref="P259:P262"/>
    <mergeCell ref="Q259:Q262"/>
    <mergeCell ref="B261:B266"/>
    <mergeCell ref="C261:C263"/>
    <mergeCell ref="D261:E263"/>
    <mergeCell ref="C264:C266"/>
    <mergeCell ref="D264:E266"/>
    <mergeCell ref="R255:S266"/>
    <mergeCell ref="T255:U266"/>
    <mergeCell ref="V255:V266"/>
    <mergeCell ref="W255:X260"/>
    <mergeCell ref="Y255:Y260"/>
    <mergeCell ref="C258:C260"/>
    <mergeCell ref="D258:E260"/>
    <mergeCell ref="J259:K262"/>
    <mergeCell ref="L259:L262"/>
    <mergeCell ref="M259:M262"/>
    <mergeCell ref="L255:L258"/>
    <mergeCell ref="M255:M258"/>
    <mergeCell ref="N255:N258"/>
    <mergeCell ref="O255:O258"/>
    <mergeCell ref="P255:P258"/>
    <mergeCell ref="Q255:Q258"/>
    <mergeCell ref="B255:B260"/>
    <mergeCell ref="C255:C257"/>
    <mergeCell ref="D255:E257"/>
    <mergeCell ref="F255:G266"/>
    <mergeCell ref="H255:I266"/>
    <mergeCell ref="J255:K258"/>
    <mergeCell ref="T253:U253"/>
    <mergeCell ref="W253:X253"/>
    <mergeCell ref="E254:G254"/>
    <mergeCell ref="H254:J254"/>
    <mergeCell ref="K254:N254"/>
    <mergeCell ref="T254:U254"/>
    <mergeCell ref="V254:Y254"/>
    <mergeCell ref="B253:C254"/>
    <mergeCell ref="E253:G253"/>
    <mergeCell ref="H253:J253"/>
    <mergeCell ref="K253:N253"/>
    <mergeCell ref="O253:P254"/>
    <mergeCell ref="Q253:S254"/>
    <mergeCell ref="T251:U251"/>
    <mergeCell ref="V251:Y251"/>
    <mergeCell ref="B252:C252"/>
    <mergeCell ref="D252:G252"/>
    <mergeCell ref="T252:U252"/>
    <mergeCell ref="V252:Y252"/>
    <mergeCell ref="B251:C251"/>
    <mergeCell ref="D251:G251"/>
    <mergeCell ref="H251:I252"/>
    <mergeCell ref="J251:M252"/>
    <mergeCell ref="N251:O252"/>
    <mergeCell ref="P251:S252"/>
    <mergeCell ref="B236:B244"/>
    <mergeCell ref="C236:Y242"/>
    <mergeCell ref="P243:Y244"/>
    <mergeCell ref="N250:O250"/>
    <mergeCell ref="P250:S250"/>
    <mergeCell ref="T250:U250"/>
    <mergeCell ref="V250:Y250"/>
    <mergeCell ref="W230:X235"/>
    <mergeCell ref="Y230:Y235"/>
    <mergeCell ref="J232:K235"/>
    <mergeCell ref="L232:L235"/>
    <mergeCell ref="M232:M235"/>
    <mergeCell ref="N232:N235"/>
    <mergeCell ref="O232:O235"/>
    <mergeCell ref="P232:P235"/>
    <mergeCell ref="Q232:Q235"/>
    <mergeCell ref="N228:N231"/>
    <mergeCell ref="O228:O231"/>
    <mergeCell ref="P228:P231"/>
    <mergeCell ref="Q228:Q231"/>
    <mergeCell ref="B230:B235"/>
    <mergeCell ref="C230:C232"/>
    <mergeCell ref="D230:E232"/>
    <mergeCell ref="C233:C235"/>
    <mergeCell ref="D233:E235"/>
    <mergeCell ref="R224:S235"/>
    <mergeCell ref="T224:U235"/>
    <mergeCell ref="V224:V235"/>
    <mergeCell ref="W224:X229"/>
    <mergeCell ref="Y224:Y229"/>
    <mergeCell ref="C227:C229"/>
    <mergeCell ref="D227:E229"/>
    <mergeCell ref="J228:K231"/>
    <mergeCell ref="L228:L231"/>
    <mergeCell ref="M228:M231"/>
    <mergeCell ref="L224:L227"/>
    <mergeCell ref="M224:M227"/>
    <mergeCell ref="N224:N227"/>
    <mergeCell ref="O224:O227"/>
    <mergeCell ref="P224:P227"/>
    <mergeCell ref="Q224:Q227"/>
    <mergeCell ref="B224:B229"/>
    <mergeCell ref="C224:C226"/>
    <mergeCell ref="D224:E226"/>
    <mergeCell ref="F224:G235"/>
    <mergeCell ref="H224:I235"/>
    <mergeCell ref="J224:K227"/>
    <mergeCell ref="T222:U222"/>
    <mergeCell ref="W222:X222"/>
    <mergeCell ref="E223:G223"/>
    <mergeCell ref="H223:J223"/>
    <mergeCell ref="K223:N223"/>
    <mergeCell ref="T223:U223"/>
    <mergeCell ref="V223:Y223"/>
    <mergeCell ref="B222:C223"/>
    <mergeCell ref="E222:G222"/>
    <mergeCell ref="H222:J222"/>
    <mergeCell ref="K222:N222"/>
    <mergeCell ref="O222:P223"/>
    <mergeCell ref="Q222:S223"/>
    <mergeCell ref="T220:U220"/>
    <mergeCell ref="V220:Y220"/>
    <mergeCell ref="B221:C221"/>
    <mergeCell ref="D221:G221"/>
    <mergeCell ref="T221:U221"/>
    <mergeCell ref="V221:Y221"/>
    <mergeCell ref="B220:C220"/>
    <mergeCell ref="D220:G220"/>
    <mergeCell ref="H220:I221"/>
    <mergeCell ref="J220:M221"/>
    <mergeCell ref="N220:O221"/>
    <mergeCell ref="P220:S221"/>
    <mergeCell ref="B205:B213"/>
    <mergeCell ref="C205:Y211"/>
    <mergeCell ref="P212:Y213"/>
    <mergeCell ref="N219:O219"/>
    <mergeCell ref="P219:S219"/>
    <mergeCell ref="T219:U219"/>
    <mergeCell ref="V219:Y219"/>
    <mergeCell ref="W199:X204"/>
    <mergeCell ref="Y199:Y204"/>
    <mergeCell ref="J201:K204"/>
    <mergeCell ref="L201:L204"/>
    <mergeCell ref="M201:M204"/>
    <mergeCell ref="N201:N204"/>
    <mergeCell ref="O201:O204"/>
    <mergeCell ref="P201:P204"/>
    <mergeCell ref="Q201:Q204"/>
    <mergeCell ref="N197:N200"/>
    <mergeCell ref="O197:O200"/>
    <mergeCell ref="P197:P200"/>
    <mergeCell ref="Q197:Q200"/>
    <mergeCell ref="B199:B204"/>
    <mergeCell ref="C199:C201"/>
    <mergeCell ref="D199:E201"/>
    <mergeCell ref="C202:C204"/>
    <mergeCell ref="D202:E204"/>
    <mergeCell ref="R193:S204"/>
    <mergeCell ref="T193:U204"/>
    <mergeCell ref="V193:V204"/>
    <mergeCell ref="W193:X198"/>
    <mergeCell ref="Y193:Y198"/>
    <mergeCell ref="C196:C198"/>
    <mergeCell ref="D196:E198"/>
    <mergeCell ref="J197:K200"/>
    <mergeCell ref="L197:L200"/>
    <mergeCell ref="M197:M200"/>
    <mergeCell ref="L193:L196"/>
    <mergeCell ref="M193:M196"/>
    <mergeCell ref="N193:N196"/>
    <mergeCell ref="O193:O196"/>
    <mergeCell ref="P193:P196"/>
    <mergeCell ref="Q193:Q196"/>
    <mergeCell ref="B193:B198"/>
    <mergeCell ref="C193:C195"/>
    <mergeCell ref="D193:E195"/>
    <mergeCell ref="F193:G204"/>
    <mergeCell ref="H193:I204"/>
    <mergeCell ref="J193:K196"/>
    <mergeCell ref="T191:U191"/>
    <mergeCell ref="W191:X191"/>
    <mergeCell ref="E192:G192"/>
    <mergeCell ref="H192:J192"/>
    <mergeCell ref="K192:N192"/>
    <mergeCell ref="T192:U192"/>
    <mergeCell ref="V192:Y192"/>
    <mergeCell ref="B191:C192"/>
    <mergeCell ref="E191:G191"/>
    <mergeCell ref="H191:J191"/>
    <mergeCell ref="K191:N191"/>
    <mergeCell ref="O191:P192"/>
    <mergeCell ref="Q191:S192"/>
    <mergeCell ref="T189:U189"/>
    <mergeCell ref="V189:Y189"/>
    <mergeCell ref="B190:C190"/>
    <mergeCell ref="D190:G190"/>
    <mergeCell ref="T190:U190"/>
    <mergeCell ref="V190:Y190"/>
    <mergeCell ref="B189:C189"/>
    <mergeCell ref="D189:G189"/>
    <mergeCell ref="H189:I190"/>
    <mergeCell ref="J189:M190"/>
    <mergeCell ref="N189:O190"/>
    <mergeCell ref="P189:S190"/>
    <mergeCell ref="B174:B182"/>
    <mergeCell ref="C174:Y180"/>
    <mergeCell ref="P181:Y182"/>
    <mergeCell ref="N188:O188"/>
    <mergeCell ref="P188:S188"/>
    <mergeCell ref="T188:U188"/>
    <mergeCell ref="V188:Y188"/>
    <mergeCell ref="W168:X173"/>
    <mergeCell ref="Y168:Y173"/>
    <mergeCell ref="J170:K173"/>
    <mergeCell ref="L170:L173"/>
    <mergeCell ref="M170:M173"/>
    <mergeCell ref="N170:N173"/>
    <mergeCell ref="O170:O173"/>
    <mergeCell ref="P170:P173"/>
    <mergeCell ref="Q170:Q173"/>
    <mergeCell ref="N166:N169"/>
    <mergeCell ref="O166:O169"/>
    <mergeCell ref="P166:P169"/>
    <mergeCell ref="Q166:Q169"/>
    <mergeCell ref="B168:B173"/>
    <mergeCell ref="C168:C170"/>
    <mergeCell ref="D168:E170"/>
    <mergeCell ref="C171:C173"/>
    <mergeCell ref="D171:E173"/>
    <mergeCell ref="R162:S173"/>
    <mergeCell ref="T162:U173"/>
    <mergeCell ref="V162:V173"/>
    <mergeCell ref="W162:X167"/>
    <mergeCell ref="Y162:Y167"/>
    <mergeCell ref="C165:C167"/>
    <mergeCell ref="D165:E167"/>
    <mergeCell ref="J166:K169"/>
    <mergeCell ref="L166:L169"/>
    <mergeCell ref="M166:M169"/>
    <mergeCell ref="L162:L165"/>
    <mergeCell ref="M162:M165"/>
    <mergeCell ref="N162:N165"/>
    <mergeCell ref="O162:O165"/>
    <mergeCell ref="P162:P165"/>
    <mergeCell ref="Q162:Q165"/>
    <mergeCell ref="B162:B167"/>
    <mergeCell ref="C162:C164"/>
    <mergeCell ref="D162:E164"/>
    <mergeCell ref="F162:G173"/>
    <mergeCell ref="H162:I173"/>
    <mergeCell ref="J162:K165"/>
    <mergeCell ref="T160:U160"/>
    <mergeCell ref="W160:X160"/>
    <mergeCell ref="E161:G161"/>
    <mergeCell ref="H161:J161"/>
    <mergeCell ref="K161:N161"/>
    <mergeCell ref="T161:U161"/>
    <mergeCell ref="V161:Y161"/>
    <mergeCell ref="B160:C161"/>
    <mergeCell ref="E160:G160"/>
    <mergeCell ref="H160:J160"/>
    <mergeCell ref="K160:N160"/>
    <mergeCell ref="O160:P161"/>
    <mergeCell ref="Q160:S161"/>
    <mergeCell ref="T158:U158"/>
    <mergeCell ref="V158:Y158"/>
    <mergeCell ref="B159:C159"/>
    <mergeCell ref="D159:G159"/>
    <mergeCell ref="T159:U159"/>
    <mergeCell ref="V159:Y159"/>
    <mergeCell ref="B158:C158"/>
    <mergeCell ref="D158:G158"/>
    <mergeCell ref="H158:I159"/>
    <mergeCell ref="J158:M159"/>
    <mergeCell ref="N158:O159"/>
    <mergeCell ref="P158:S159"/>
    <mergeCell ref="B143:B151"/>
    <mergeCell ref="C143:Y149"/>
    <mergeCell ref="P150:Y151"/>
    <mergeCell ref="N157:O157"/>
    <mergeCell ref="P157:S157"/>
    <mergeCell ref="T157:U157"/>
    <mergeCell ref="V157:Y157"/>
    <mergeCell ref="W137:X142"/>
    <mergeCell ref="Y137:Y142"/>
    <mergeCell ref="J139:K142"/>
    <mergeCell ref="L139:L142"/>
    <mergeCell ref="M139:M142"/>
    <mergeCell ref="N139:N142"/>
    <mergeCell ref="O139:O142"/>
    <mergeCell ref="P139:P142"/>
    <mergeCell ref="Q139:Q142"/>
    <mergeCell ref="N135:N138"/>
    <mergeCell ref="O135:O138"/>
    <mergeCell ref="P135:P138"/>
    <mergeCell ref="Q135:Q138"/>
    <mergeCell ref="B137:B142"/>
    <mergeCell ref="C137:C139"/>
    <mergeCell ref="D137:E139"/>
    <mergeCell ref="C140:C142"/>
    <mergeCell ref="D140:E142"/>
    <mergeCell ref="R131:S142"/>
    <mergeCell ref="T131:U142"/>
    <mergeCell ref="V131:V142"/>
    <mergeCell ref="W131:X136"/>
    <mergeCell ref="Y131:Y136"/>
    <mergeCell ref="C134:C136"/>
    <mergeCell ref="D134:E136"/>
    <mergeCell ref="J135:K138"/>
    <mergeCell ref="L135:L138"/>
    <mergeCell ref="M135:M138"/>
    <mergeCell ref="L131:L134"/>
    <mergeCell ref="M131:M134"/>
    <mergeCell ref="N131:N134"/>
    <mergeCell ref="O131:O134"/>
    <mergeCell ref="P131:P134"/>
    <mergeCell ref="Q131:Q134"/>
    <mergeCell ref="B131:B136"/>
    <mergeCell ref="C131:C133"/>
    <mergeCell ref="D131:E133"/>
    <mergeCell ref="F131:G142"/>
    <mergeCell ref="H131:I142"/>
    <mergeCell ref="J131:K134"/>
    <mergeCell ref="T129:U129"/>
    <mergeCell ref="W129:X129"/>
    <mergeCell ref="E130:G130"/>
    <mergeCell ref="H130:J130"/>
    <mergeCell ref="K130:N130"/>
    <mergeCell ref="T130:U130"/>
    <mergeCell ref="V130:Y130"/>
    <mergeCell ref="B129:C130"/>
    <mergeCell ref="E129:G129"/>
    <mergeCell ref="H129:J129"/>
    <mergeCell ref="K129:N129"/>
    <mergeCell ref="O129:P130"/>
    <mergeCell ref="Q129:S130"/>
    <mergeCell ref="T127:U127"/>
    <mergeCell ref="V127:Y127"/>
    <mergeCell ref="B128:C128"/>
    <mergeCell ref="D128:G128"/>
    <mergeCell ref="T128:U128"/>
    <mergeCell ref="V128:Y128"/>
    <mergeCell ref="B127:C127"/>
    <mergeCell ref="D127:G127"/>
    <mergeCell ref="H127:I128"/>
    <mergeCell ref="J127:M128"/>
    <mergeCell ref="N127:O128"/>
    <mergeCell ref="P127:S128"/>
    <mergeCell ref="B112:B120"/>
    <mergeCell ref="C112:Y118"/>
    <mergeCell ref="P119:Y120"/>
    <mergeCell ref="N126:O126"/>
    <mergeCell ref="P126:S126"/>
    <mergeCell ref="T126:U126"/>
    <mergeCell ref="V126:Y126"/>
    <mergeCell ref="W106:X111"/>
    <mergeCell ref="Y106:Y111"/>
    <mergeCell ref="J108:K111"/>
    <mergeCell ref="L108:L111"/>
    <mergeCell ref="M108:M111"/>
    <mergeCell ref="N108:N111"/>
    <mergeCell ref="O108:O111"/>
    <mergeCell ref="P108:P111"/>
    <mergeCell ref="Q108:Q111"/>
    <mergeCell ref="N104:N107"/>
    <mergeCell ref="O104:O107"/>
    <mergeCell ref="P104:P107"/>
    <mergeCell ref="Q104:Q107"/>
    <mergeCell ref="B106:B111"/>
    <mergeCell ref="C106:C108"/>
    <mergeCell ref="D106:E108"/>
    <mergeCell ref="C109:C111"/>
    <mergeCell ref="D109:E111"/>
    <mergeCell ref="R100:S111"/>
    <mergeCell ref="T100:U111"/>
    <mergeCell ref="V100:V111"/>
    <mergeCell ref="W100:X105"/>
    <mergeCell ref="Y100:Y105"/>
    <mergeCell ref="C103:C105"/>
    <mergeCell ref="D103:E105"/>
    <mergeCell ref="J104:K107"/>
    <mergeCell ref="L104:L107"/>
    <mergeCell ref="M104:M107"/>
    <mergeCell ref="L100:L103"/>
    <mergeCell ref="M100:M103"/>
    <mergeCell ref="N100:N103"/>
    <mergeCell ref="O100:O103"/>
    <mergeCell ref="P100:P103"/>
    <mergeCell ref="Q100:Q103"/>
    <mergeCell ref="B100:B105"/>
    <mergeCell ref="C100:C102"/>
    <mergeCell ref="D100:E102"/>
    <mergeCell ref="F100:G111"/>
    <mergeCell ref="H100:I111"/>
    <mergeCell ref="J100:K103"/>
    <mergeCell ref="T98:U98"/>
    <mergeCell ref="W98:X98"/>
    <mergeCell ref="E99:G99"/>
    <mergeCell ref="H99:J99"/>
    <mergeCell ref="K99:N99"/>
    <mergeCell ref="T99:U99"/>
    <mergeCell ref="V99:Y99"/>
    <mergeCell ref="B98:C99"/>
    <mergeCell ref="E98:G98"/>
    <mergeCell ref="H98:J98"/>
    <mergeCell ref="K98:N98"/>
    <mergeCell ref="O98:P99"/>
    <mergeCell ref="Q98:S99"/>
    <mergeCell ref="T96:U96"/>
    <mergeCell ref="V96:Y96"/>
    <mergeCell ref="B97:C97"/>
    <mergeCell ref="D97:G97"/>
    <mergeCell ref="T97:U97"/>
    <mergeCell ref="V97:Y97"/>
    <mergeCell ref="B96:C96"/>
    <mergeCell ref="D96:G96"/>
    <mergeCell ref="H96:I97"/>
    <mergeCell ref="J96:M97"/>
    <mergeCell ref="N96:O97"/>
    <mergeCell ref="P96:S97"/>
    <mergeCell ref="B81:B89"/>
    <mergeCell ref="C81:Y87"/>
    <mergeCell ref="P88:Y89"/>
    <mergeCell ref="N95:O95"/>
    <mergeCell ref="P95:S95"/>
    <mergeCell ref="T95:U95"/>
    <mergeCell ref="V95:Y95"/>
    <mergeCell ref="W75:X80"/>
    <mergeCell ref="Y75:Y80"/>
    <mergeCell ref="J77:K80"/>
    <mergeCell ref="L77:L80"/>
    <mergeCell ref="M77:M80"/>
    <mergeCell ref="N77:N80"/>
    <mergeCell ref="O77:O80"/>
    <mergeCell ref="P77:P80"/>
    <mergeCell ref="Q77:Q80"/>
    <mergeCell ref="N73:N76"/>
    <mergeCell ref="O73:O76"/>
    <mergeCell ref="P73:P76"/>
    <mergeCell ref="Q73:Q76"/>
    <mergeCell ref="B75:B80"/>
    <mergeCell ref="C75:C77"/>
    <mergeCell ref="D75:E77"/>
    <mergeCell ref="C78:C80"/>
    <mergeCell ref="D78:E80"/>
    <mergeCell ref="R69:S80"/>
    <mergeCell ref="T69:U80"/>
    <mergeCell ref="V69:V80"/>
    <mergeCell ref="W69:X74"/>
    <mergeCell ref="Y69:Y74"/>
    <mergeCell ref="C72:C74"/>
    <mergeCell ref="D72:E74"/>
    <mergeCell ref="J73:K76"/>
    <mergeCell ref="L73:L76"/>
    <mergeCell ref="M73:M76"/>
    <mergeCell ref="L69:L72"/>
    <mergeCell ref="M69:M72"/>
    <mergeCell ref="N69:N72"/>
    <mergeCell ref="O69:O72"/>
    <mergeCell ref="P69:P72"/>
    <mergeCell ref="Q69:Q72"/>
    <mergeCell ref="B69:B74"/>
    <mergeCell ref="C69:C71"/>
    <mergeCell ref="D69:E71"/>
    <mergeCell ref="F69:G80"/>
    <mergeCell ref="H69:I80"/>
    <mergeCell ref="J69:K72"/>
    <mergeCell ref="T67:U67"/>
    <mergeCell ref="W67:X67"/>
    <mergeCell ref="E68:G68"/>
    <mergeCell ref="H68:J68"/>
    <mergeCell ref="K68:N68"/>
    <mergeCell ref="T68:U68"/>
    <mergeCell ref="V68:Y68"/>
    <mergeCell ref="B67:C68"/>
    <mergeCell ref="E67:G67"/>
    <mergeCell ref="H67:J67"/>
    <mergeCell ref="K67:N67"/>
    <mergeCell ref="O67:P68"/>
    <mergeCell ref="Q67:S68"/>
    <mergeCell ref="T65:U65"/>
    <mergeCell ref="V65:Y65"/>
    <mergeCell ref="B66:C66"/>
    <mergeCell ref="D66:G66"/>
    <mergeCell ref="T66:U66"/>
    <mergeCell ref="V66:Y66"/>
    <mergeCell ref="B65:C65"/>
    <mergeCell ref="D65:G65"/>
    <mergeCell ref="H65:I66"/>
    <mergeCell ref="J65:M66"/>
    <mergeCell ref="N65:O66"/>
    <mergeCell ref="P65:S66"/>
    <mergeCell ref="B50:B58"/>
    <mergeCell ref="C50:Y56"/>
    <mergeCell ref="P57:Y58"/>
    <mergeCell ref="N64:O64"/>
    <mergeCell ref="P64:S64"/>
    <mergeCell ref="T64:U64"/>
    <mergeCell ref="V64:Y64"/>
    <mergeCell ref="W44:X49"/>
    <mergeCell ref="Y44:Y49"/>
    <mergeCell ref="J46:K49"/>
    <mergeCell ref="L46:L49"/>
    <mergeCell ref="M46:M49"/>
    <mergeCell ref="N46:N49"/>
    <mergeCell ref="O46:O49"/>
    <mergeCell ref="P46:P49"/>
    <mergeCell ref="Q46:Q49"/>
    <mergeCell ref="N42:N45"/>
    <mergeCell ref="O42:O45"/>
    <mergeCell ref="P42:P45"/>
    <mergeCell ref="Q42:Q45"/>
    <mergeCell ref="B44:B49"/>
    <mergeCell ref="C44:C46"/>
    <mergeCell ref="D44:E46"/>
    <mergeCell ref="C47:C49"/>
    <mergeCell ref="D47:E49"/>
    <mergeCell ref="R38:S49"/>
    <mergeCell ref="T38:U49"/>
    <mergeCell ref="V38:V49"/>
    <mergeCell ref="W38:X43"/>
    <mergeCell ref="Y38:Y43"/>
    <mergeCell ref="C41:C43"/>
    <mergeCell ref="D41:E43"/>
    <mergeCell ref="J42:K45"/>
    <mergeCell ref="L42:L45"/>
    <mergeCell ref="M42:M45"/>
    <mergeCell ref="L38:L41"/>
    <mergeCell ref="M38:M41"/>
    <mergeCell ref="N38:N41"/>
    <mergeCell ref="O38:O41"/>
    <mergeCell ref="P38:P41"/>
    <mergeCell ref="Q38:Q41"/>
    <mergeCell ref="B38:B43"/>
    <mergeCell ref="C38:C40"/>
    <mergeCell ref="D38:E40"/>
    <mergeCell ref="F38:G49"/>
    <mergeCell ref="H38:I49"/>
    <mergeCell ref="J38:K41"/>
    <mergeCell ref="T36:U36"/>
    <mergeCell ref="W36:X36"/>
    <mergeCell ref="E37:G37"/>
    <mergeCell ref="H37:J37"/>
    <mergeCell ref="K37:N37"/>
    <mergeCell ref="T37:U37"/>
    <mergeCell ref="V37:Y37"/>
    <mergeCell ref="B36:C37"/>
    <mergeCell ref="E36:G36"/>
    <mergeCell ref="H36:J36"/>
    <mergeCell ref="K36:N36"/>
    <mergeCell ref="O36:P37"/>
    <mergeCell ref="Q36:S37"/>
    <mergeCell ref="T34:U34"/>
    <mergeCell ref="V34:Y34"/>
    <mergeCell ref="B35:C35"/>
    <mergeCell ref="D35:G35"/>
    <mergeCell ref="T35:U35"/>
    <mergeCell ref="V35:Y35"/>
    <mergeCell ref="B34:C34"/>
    <mergeCell ref="D34:G34"/>
    <mergeCell ref="H34:I35"/>
    <mergeCell ref="J34:M35"/>
    <mergeCell ref="N34:O35"/>
    <mergeCell ref="P34:S35"/>
    <mergeCell ref="B19:B27"/>
    <mergeCell ref="C19:Y25"/>
    <mergeCell ref="P26:Y27"/>
    <mergeCell ref="N33:O33"/>
    <mergeCell ref="P33:S33"/>
    <mergeCell ref="T33:U33"/>
    <mergeCell ref="V33:Y33"/>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9"/>
  <dataValidations count="3">
    <dataValidation type="list" allowBlank="1" showInputMessage="1" showErrorMessage="1" sqref="V3:Y4 V34:Y35 V65:Y66 V96:Y97 V127:Y128 V158:Y159 V189:Y190 V220:Y221 V251:Y252 V282:Y283 V313:Y314 V344:Y345 V375:Y376 V406:Y407 V437:Y438 V468:Y469 V499:Y500" xr:uid="{D0B98175-C713-484D-8351-3C55797B3C7E}">
      <formula1>$AB$2:$AB$3</formula1>
    </dataValidation>
    <dataValidation type="list" allowBlank="1" showInputMessage="1" showErrorMessage="1" sqref="T7:U18 T38:U49 T69:U80 T100:U111 T131:U142 T162:U173 T193:U204 T224:U235 T255:U266 T286:U297 T317:U328 T348:U359 T379:U390 T410:U421 T441:U452 T472:U483 T503:U514" xr:uid="{AC8F22B4-1101-4691-A2EF-D3AAD0FB4B30}">
      <formula1>$AA$2:$AA$5</formula1>
    </dataValidation>
    <dataValidation type="list" allowBlank="1" showInputMessage="1" showErrorMessage="1" sqref="V6:Y6 V37:Y37 V68:Y68 V99:Y99 V130:Y130 V161:Y161 V192:Y192 V223:Y223 V254:Y254 V285:Y285 V316:Y316 V347:Y347 V378:Y378 V409:Y409 V440:Y440 V471:Y471 V502:Y502" xr:uid="{53984FD2-A05B-4256-8DE9-A754A74A6A56}">
      <formula1>$AC$2:$AC$8</formula1>
    </dataValidation>
  </dataValidations>
  <printOptions horizontalCentered="1" verticalCentered="1"/>
  <pageMargins left="0.19685039370078741" right="0.15748031496062992" top="0.59055118110236227" bottom="0.31496062992125984" header="0.31496062992125984" footer="0.31496062992125984"/>
  <pageSetup paperSize="9" scale="90" orientation="landscape" copies="2" r:id="rId1"/>
  <headerFooter alignWithMargins="0"/>
  <rowBreaks count="16" manualBreakCount="16">
    <brk id="31" max="16383" man="1"/>
    <brk id="62" max="16383" man="1"/>
    <brk id="93" max="16383" man="1"/>
    <brk id="124" max="16383" man="1"/>
    <brk id="155" max="16383" man="1"/>
    <brk id="186" max="16383" man="1"/>
    <brk id="217" max="16383" man="1"/>
    <brk id="248" max="16383" man="1"/>
    <brk id="279" max="16383" man="1"/>
    <brk id="310" max="16383" man="1"/>
    <brk id="341" max="16383" man="1"/>
    <brk id="372" max="16383" man="1"/>
    <brk id="403" max="16383" man="1"/>
    <brk id="434" max="16383" man="1"/>
    <brk id="465" max="16383" man="1"/>
    <brk id="49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41F23-D492-4F3B-95B9-39CFF70DA330}">
  <sheetPr>
    <pageSetUpPr fitToPage="1"/>
  </sheetPr>
  <dimension ref="B1:Z252"/>
  <sheetViews>
    <sheetView showGridLines="0" showZeros="0" view="pageBreakPreview" zoomScale="80" zoomScaleNormal="100" zoomScaleSheetLayoutView="80" workbookViewId="0">
      <selection activeCell="O39" sqref="O39"/>
    </sheetView>
  </sheetViews>
  <sheetFormatPr defaultColWidth="9" defaultRowHeight="16.05"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x14ac:dyDescent="0.2"/>
    <row r="2" spans="2:26" ht="24.75" customHeight="1" x14ac:dyDescent="0.2">
      <c r="B2" s="403" t="s">
        <v>420</v>
      </c>
      <c r="C2" s="403"/>
      <c r="D2" s="403"/>
      <c r="E2" s="403"/>
      <c r="F2" s="274"/>
      <c r="G2" s="274"/>
      <c r="H2" s="274"/>
      <c r="I2" s="403"/>
      <c r="J2" s="403"/>
      <c r="K2" s="403"/>
      <c r="L2" s="403"/>
      <c r="M2" s="403"/>
      <c r="N2" s="403"/>
      <c r="O2" s="403"/>
      <c r="P2" s="403"/>
      <c r="Q2" s="403"/>
      <c r="R2" s="403"/>
      <c r="S2" s="403"/>
      <c r="T2" s="403"/>
      <c r="U2" s="403"/>
      <c r="V2" s="403"/>
      <c r="W2" s="403"/>
      <c r="X2" s="403"/>
      <c r="Y2" s="403"/>
    </row>
    <row r="3" spans="2:26" ht="20.100000000000001" customHeight="1" x14ac:dyDescent="0.2">
      <c r="B3" s="105" t="s">
        <v>8</v>
      </c>
      <c r="C3" s="117"/>
      <c r="D3" s="117"/>
      <c r="E3" s="117"/>
      <c r="F3" s="173" t="s">
        <v>314</v>
      </c>
      <c r="G3" s="174"/>
      <c r="H3" s="175"/>
      <c r="I3" s="120" t="s">
        <v>9</v>
      </c>
      <c r="J3" s="112"/>
      <c r="K3" s="190" t="s">
        <v>316</v>
      </c>
      <c r="L3" s="191"/>
      <c r="M3" s="191"/>
      <c r="N3" s="192"/>
      <c r="O3" s="83" t="s">
        <v>421</v>
      </c>
      <c r="P3" s="85"/>
      <c r="Q3" s="404" t="s">
        <v>318</v>
      </c>
      <c r="R3" s="405"/>
      <c r="S3" s="405"/>
      <c r="T3" s="406"/>
      <c r="U3" s="299" t="s">
        <v>422</v>
      </c>
      <c r="V3" s="300"/>
      <c r="W3" s="300"/>
      <c r="X3" s="301"/>
      <c r="Y3" s="166">
        <v>44860</v>
      </c>
      <c r="Z3" s="168"/>
    </row>
    <row r="4" spans="2:26" ht="20.100000000000001" customHeight="1" x14ac:dyDescent="0.2">
      <c r="B4" s="107" t="s">
        <v>0</v>
      </c>
      <c r="C4" s="142"/>
      <c r="D4" s="142"/>
      <c r="E4" s="142"/>
      <c r="F4" s="177" t="s">
        <v>315</v>
      </c>
      <c r="G4" s="178"/>
      <c r="H4" s="180"/>
      <c r="I4" s="407" t="s">
        <v>1</v>
      </c>
      <c r="J4" s="408"/>
      <c r="K4" s="190" t="s">
        <v>317</v>
      </c>
      <c r="L4" s="191"/>
      <c r="M4" s="191"/>
      <c r="N4" s="192"/>
      <c r="O4" s="83" t="s">
        <v>423</v>
      </c>
      <c r="P4" s="85"/>
      <c r="Q4" s="404" t="s">
        <v>389</v>
      </c>
      <c r="R4" s="405"/>
      <c r="S4" s="405"/>
      <c r="T4" s="406"/>
      <c r="U4" s="409"/>
      <c r="V4" s="410"/>
      <c r="W4" s="410"/>
      <c r="X4" s="411"/>
      <c r="Y4" s="412"/>
      <c r="Z4" s="413"/>
    </row>
    <row r="5" spans="2:26" ht="15" customHeight="1" x14ac:dyDescent="0.2">
      <c r="B5" s="99" t="s">
        <v>424</v>
      </c>
      <c r="C5" s="414" t="s">
        <v>425</v>
      </c>
      <c r="D5" s="415"/>
      <c r="E5" s="416" t="s">
        <v>426</v>
      </c>
      <c r="F5" s="416" t="s">
        <v>427</v>
      </c>
      <c r="G5" s="417" t="s">
        <v>428</v>
      </c>
      <c r="H5" s="418"/>
      <c r="I5" s="105" t="s">
        <v>429</v>
      </c>
      <c r="J5" s="117"/>
      <c r="K5" s="117"/>
      <c r="L5" s="117"/>
      <c r="M5" s="117"/>
      <c r="N5" s="106"/>
      <c r="O5" s="419" t="s">
        <v>430</v>
      </c>
      <c r="P5" s="420"/>
      <c r="Q5" s="421" t="s">
        <v>431</v>
      </c>
      <c r="R5" s="422"/>
      <c r="S5" s="422"/>
      <c r="T5" s="423"/>
      <c r="U5" s="417" t="s">
        <v>432</v>
      </c>
      <c r="V5" s="424"/>
      <c r="W5" s="424"/>
      <c r="X5" s="424"/>
      <c r="Y5" s="418"/>
      <c r="Z5" s="425" t="s">
        <v>433</v>
      </c>
    </row>
    <row r="6" spans="2:26" ht="15" customHeight="1" x14ac:dyDescent="0.2">
      <c r="B6" s="99"/>
      <c r="C6" s="414"/>
      <c r="D6" s="415"/>
      <c r="E6" s="416"/>
      <c r="F6" s="416"/>
      <c r="G6" s="426"/>
      <c r="H6" s="427"/>
      <c r="I6" s="107"/>
      <c r="J6" s="142"/>
      <c r="K6" s="142"/>
      <c r="L6" s="142"/>
      <c r="M6" s="142"/>
      <c r="N6" s="108"/>
      <c r="O6" s="428">
        <v>201809</v>
      </c>
      <c r="P6" s="429"/>
      <c r="Q6" s="430"/>
      <c r="R6" s="431"/>
      <c r="S6" s="431"/>
      <c r="T6" s="432"/>
      <c r="U6" s="426"/>
      <c r="V6" s="433"/>
      <c r="W6" s="433"/>
      <c r="X6" s="433"/>
      <c r="Y6" s="427"/>
      <c r="Z6" s="416"/>
    </row>
    <row r="7" spans="2:26" ht="16.5" customHeight="1" x14ac:dyDescent="0.2">
      <c r="B7" s="99"/>
      <c r="C7" s="414"/>
      <c r="D7" s="415"/>
      <c r="E7" s="416"/>
      <c r="F7" s="416"/>
      <c r="G7" s="289" t="s">
        <v>434</v>
      </c>
      <c r="H7" s="289" t="s">
        <v>435</v>
      </c>
      <c r="I7" s="278" t="s">
        <v>436</v>
      </c>
      <c r="J7" s="278" t="s">
        <v>437</v>
      </c>
      <c r="K7" s="434"/>
      <c r="L7" s="434"/>
      <c r="M7" s="435" t="s">
        <v>438</v>
      </c>
      <c r="N7" s="436" t="s">
        <v>439</v>
      </c>
      <c r="O7" s="278" t="s">
        <v>440</v>
      </c>
      <c r="P7" s="278" t="s">
        <v>441</v>
      </c>
      <c r="Q7" s="149" t="s">
        <v>442</v>
      </c>
      <c r="R7" s="434"/>
      <c r="S7" s="289" t="s">
        <v>443</v>
      </c>
      <c r="T7" s="289" t="s">
        <v>444</v>
      </c>
      <c r="U7" s="437" t="s">
        <v>445</v>
      </c>
      <c r="V7" s="289" t="s">
        <v>446</v>
      </c>
      <c r="W7" s="434"/>
      <c r="X7" s="434"/>
      <c r="Y7" s="434"/>
      <c r="Z7" s="416"/>
    </row>
    <row r="8" spans="2:26" ht="16.5" customHeight="1" x14ac:dyDescent="0.2">
      <c r="B8" s="99"/>
      <c r="C8" s="107"/>
      <c r="D8" s="108"/>
      <c r="E8" s="438"/>
      <c r="F8" s="438"/>
      <c r="G8" s="439"/>
      <c r="H8" s="439"/>
      <c r="I8" s="434"/>
      <c r="J8" s="434"/>
      <c r="K8" s="434"/>
      <c r="L8" s="434"/>
      <c r="M8" s="434"/>
      <c r="N8" s="434"/>
      <c r="O8" s="434"/>
      <c r="P8" s="434"/>
      <c r="Q8" s="440" t="s">
        <v>447</v>
      </c>
      <c r="R8" s="440" t="s">
        <v>448</v>
      </c>
      <c r="S8" s="434"/>
      <c r="T8" s="434"/>
      <c r="U8" s="434"/>
      <c r="V8" s="434"/>
      <c r="W8" s="434"/>
      <c r="X8" s="434"/>
      <c r="Y8" s="434"/>
      <c r="Z8" s="441"/>
    </row>
    <row r="9" spans="2:26" ht="15.75" customHeight="1" x14ac:dyDescent="0.2">
      <c r="B9" s="99"/>
      <c r="C9" s="442" t="s">
        <v>449</v>
      </c>
      <c r="D9" s="443"/>
      <c r="E9" s="69">
        <v>1</v>
      </c>
      <c r="F9" s="444">
        <v>0</v>
      </c>
      <c r="G9" s="71" t="s">
        <v>450</v>
      </c>
      <c r="H9" s="71" t="s">
        <v>451</v>
      </c>
      <c r="I9" s="71" t="s">
        <v>452</v>
      </c>
      <c r="J9" s="93" t="s">
        <v>453</v>
      </c>
      <c r="K9" s="93"/>
      <c r="L9" s="93"/>
      <c r="M9" s="71" t="s">
        <v>454</v>
      </c>
      <c r="N9" s="71" t="s">
        <v>455</v>
      </c>
      <c r="O9" s="71" t="s">
        <v>456</v>
      </c>
      <c r="P9" s="71" t="s">
        <v>376</v>
      </c>
      <c r="Q9" s="71" t="s">
        <v>273</v>
      </c>
      <c r="R9" s="71" t="s">
        <v>156</v>
      </c>
      <c r="S9" s="71" t="s">
        <v>457</v>
      </c>
      <c r="T9" s="71" t="s">
        <v>458</v>
      </c>
      <c r="U9" s="71" t="s">
        <v>459</v>
      </c>
      <c r="V9" s="93" t="s">
        <v>273</v>
      </c>
      <c r="W9" s="445"/>
      <c r="X9" s="445"/>
      <c r="Y9" s="445"/>
      <c r="Z9" s="446" t="s">
        <v>460</v>
      </c>
    </row>
    <row r="10" spans="2:26" ht="16.05" customHeight="1" x14ac:dyDescent="0.2">
      <c r="B10" s="99"/>
      <c r="C10" s="442" t="s">
        <v>449</v>
      </c>
      <c r="D10" s="443"/>
      <c r="E10" s="69">
        <v>2</v>
      </c>
      <c r="F10" s="444">
        <v>0</v>
      </c>
      <c r="G10" s="71" t="s">
        <v>450</v>
      </c>
      <c r="H10" s="71" t="s">
        <v>451</v>
      </c>
      <c r="I10" s="71" t="s">
        <v>452</v>
      </c>
      <c r="J10" s="93" t="s">
        <v>453</v>
      </c>
      <c r="K10" s="93"/>
      <c r="L10" s="93"/>
      <c r="M10" s="71" t="s">
        <v>461</v>
      </c>
      <c r="N10" s="71" t="s">
        <v>455</v>
      </c>
      <c r="O10" s="71" t="s">
        <v>456</v>
      </c>
      <c r="P10" s="71" t="s">
        <v>376</v>
      </c>
      <c r="Q10" s="71" t="s">
        <v>291</v>
      </c>
      <c r="R10" s="71" t="s">
        <v>156</v>
      </c>
      <c r="S10" s="71" t="s">
        <v>457</v>
      </c>
      <c r="T10" s="71" t="s">
        <v>458</v>
      </c>
      <c r="U10" s="71" t="s">
        <v>459</v>
      </c>
      <c r="V10" s="93" t="s">
        <v>273</v>
      </c>
      <c r="W10" s="445"/>
      <c r="X10" s="445"/>
      <c r="Y10" s="445"/>
      <c r="Z10" s="446" t="s">
        <v>460</v>
      </c>
    </row>
    <row r="11" spans="2:26" ht="16.05" customHeight="1" x14ac:dyDescent="0.2">
      <c r="B11" s="99"/>
      <c r="C11" s="442" t="s">
        <v>449</v>
      </c>
      <c r="D11" s="443"/>
      <c r="E11" s="69">
        <v>3</v>
      </c>
      <c r="F11" s="444">
        <v>0</v>
      </c>
      <c r="G11" s="71" t="s">
        <v>450</v>
      </c>
      <c r="H11" s="71" t="s">
        <v>451</v>
      </c>
      <c r="I11" s="71" t="s">
        <v>452</v>
      </c>
      <c r="J11" s="93" t="s">
        <v>453</v>
      </c>
      <c r="K11" s="93"/>
      <c r="L11" s="93"/>
      <c r="M11" s="71" t="s">
        <v>462</v>
      </c>
      <c r="N11" s="71" t="s">
        <v>455</v>
      </c>
      <c r="O11" s="71" t="s">
        <v>456</v>
      </c>
      <c r="P11" s="71" t="s">
        <v>376</v>
      </c>
      <c r="Q11" s="71" t="s">
        <v>273</v>
      </c>
      <c r="R11" s="71" t="s">
        <v>156</v>
      </c>
      <c r="S11" s="71" t="s">
        <v>457</v>
      </c>
      <c r="T11" s="71" t="s">
        <v>458</v>
      </c>
      <c r="U11" s="71" t="s">
        <v>459</v>
      </c>
      <c r="V11" s="93" t="s">
        <v>273</v>
      </c>
      <c r="W11" s="445"/>
      <c r="X11" s="445"/>
      <c r="Y11" s="445"/>
      <c r="Z11" s="446" t="s">
        <v>460</v>
      </c>
    </row>
    <row r="12" spans="2:26" ht="16.05" customHeight="1" x14ac:dyDescent="0.2">
      <c r="B12" s="99"/>
      <c r="C12" s="442" t="s">
        <v>449</v>
      </c>
      <c r="D12" s="443"/>
      <c r="E12" s="69">
        <v>4</v>
      </c>
      <c r="F12" s="444">
        <v>0</v>
      </c>
      <c r="G12" s="71" t="s">
        <v>450</v>
      </c>
      <c r="H12" s="71" t="s">
        <v>451</v>
      </c>
      <c r="I12" s="71" t="s">
        <v>452</v>
      </c>
      <c r="J12" s="93" t="s">
        <v>453</v>
      </c>
      <c r="K12" s="93"/>
      <c r="L12" s="93"/>
      <c r="M12" s="71" t="s">
        <v>463</v>
      </c>
      <c r="N12" s="71" t="s">
        <v>455</v>
      </c>
      <c r="O12" s="71" t="s">
        <v>456</v>
      </c>
      <c r="P12" s="71" t="s">
        <v>376</v>
      </c>
      <c r="Q12" s="71" t="s">
        <v>273</v>
      </c>
      <c r="R12" s="71" t="s">
        <v>156</v>
      </c>
      <c r="S12" s="71" t="s">
        <v>457</v>
      </c>
      <c r="T12" s="71" t="s">
        <v>458</v>
      </c>
      <c r="U12" s="71" t="s">
        <v>459</v>
      </c>
      <c r="V12" s="93" t="s">
        <v>273</v>
      </c>
      <c r="W12" s="445"/>
      <c r="X12" s="445"/>
      <c r="Y12" s="445"/>
      <c r="Z12" s="446" t="s">
        <v>460</v>
      </c>
    </row>
    <row r="13" spans="2:26" ht="16.05" customHeight="1" x14ac:dyDescent="0.2">
      <c r="B13" s="99"/>
      <c r="C13" s="442">
        <v>2</v>
      </c>
      <c r="D13" s="443"/>
      <c r="E13" s="69">
        <v>1</v>
      </c>
      <c r="F13" s="444">
        <v>14.1</v>
      </c>
      <c r="G13" s="71" t="s">
        <v>450</v>
      </c>
      <c r="H13" s="71" t="s">
        <v>464</v>
      </c>
      <c r="I13" s="71" t="s">
        <v>452</v>
      </c>
      <c r="J13" s="93" t="s">
        <v>465</v>
      </c>
      <c r="K13" s="93"/>
      <c r="L13" s="93"/>
      <c r="M13" s="71" t="s">
        <v>466</v>
      </c>
      <c r="N13" s="71" t="s">
        <v>467</v>
      </c>
      <c r="O13" s="71" t="s">
        <v>456</v>
      </c>
      <c r="P13" s="71" t="s">
        <v>376</v>
      </c>
      <c r="Q13" s="71" t="s">
        <v>273</v>
      </c>
      <c r="R13" s="71" t="s">
        <v>156</v>
      </c>
      <c r="S13" s="71" t="s">
        <v>457</v>
      </c>
      <c r="T13" s="71" t="s">
        <v>458</v>
      </c>
      <c r="U13" s="71" t="s">
        <v>459</v>
      </c>
      <c r="V13" s="93" t="s">
        <v>273</v>
      </c>
      <c r="W13" s="445"/>
      <c r="X13" s="445"/>
      <c r="Y13" s="445"/>
      <c r="Z13" s="446" t="s">
        <v>460</v>
      </c>
    </row>
    <row r="14" spans="2:26" ht="16.05" customHeight="1" x14ac:dyDescent="0.2">
      <c r="B14" s="99"/>
      <c r="C14" s="442">
        <v>2</v>
      </c>
      <c r="D14" s="443"/>
      <c r="E14" s="69">
        <v>2</v>
      </c>
      <c r="F14" s="444">
        <v>14.1</v>
      </c>
      <c r="G14" s="71" t="s">
        <v>450</v>
      </c>
      <c r="H14" s="71" t="s">
        <v>468</v>
      </c>
      <c r="I14" s="71" t="s">
        <v>452</v>
      </c>
      <c r="J14" s="93" t="s">
        <v>465</v>
      </c>
      <c r="K14" s="93"/>
      <c r="L14" s="93"/>
      <c r="M14" s="71" t="s">
        <v>466</v>
      </c>
      <c r="N14" s="71" t="s">
        <v>455</v>
      </c>
      <c r="O14" s="71" t="s">
        <v>456</v>
      </c>
      <c r="P14" s="71" t="s">
        <v>376</v>
      </c>
      <c r="Q14" s="71" t="s">
        <v>291</v>
      </c>
      <c r="R14" s="71" t="s">
        <v>156</v>
      </c>
      <c r="S14" s="71" t="s">
        <v>457</v>
      </c>
      <c r="T14" s="71" t="s">
        <v>458</v>
      </c>
      <c r="U14" s="71" t="s">
        <v>459</v>
      </c>
      <c r="V14" s="93" t="s">
        <v>273</v>
      </c>
      <c r="W14" s="445"/>
      <c r="X14" s="445"/>
      <c r="Y14" s="445"/>
      <c r="Z14" s="446" t="s">
        <v>460</v>
      </c>
    </row>
    <row r="15" spans="2:26" ht="16.05" customHeight="1" x14ac:dyDescent="0.2">
      <c r="B15" s="99"/>
      <c r="C15" s="442">
        <v>2</v>
      </c>
      <c r="D15" s="443"/>
      <c r="E15" s="69">
        <v>3</v>
      </c>
      <c r="F15" s="444">
        <v>8.6</v>
      </c>
      <c r="G15" s="71" t="s">
        <v>450</v>
      </c>
      <c r="H15" s="71" t="s">
        <v>469</v>
      </c>
      <c r="I15" s="71" t="s">
        <v>452</v>
      </c>
      <c r="J15" s="93" t="s">
        <v>465</v>
      </c>
      <c r="K15" s="93"/>
      <c r="L15" s="93"/>
      <c r="M15" s="71" t="s">
        <v>470</v>
      </c>
      <c r="N15" s="71" t="s">
        <v>455</v>
      </c>
      <c r="O15" s="71" t="s">
        <v>456</v>
      </c>
      <c r="P15" s="71" t="s">
        <v>376</v>
      </c>
      <c r="Q15" s="71" t="s">
        <v>273</v>
      </c>
      <c r="R15" s="71" t="s">
        <v>156</v>
      </c>
      <c r="S15" s="71" t="s">
        <v>457</v>
      </c>
      <c r="T15" s="71" t="s">
        <v>458</v>
      </c>
      <c r="U15" s="71" t="s">
        <v>459</v>
      </c>
      <c r="V15" s="93" t="s">
        <v>273</v>
      </c>
      <c r="W15" s="445"/>
      <c r="X15" s="445"/>
      <c r="Y15" s="445"/>
      <c r="Z15" s="446" t="s">
        <v>460</v>
      </c>
    </row>
    <row r="16" spans="2:26" ht="16.05" customHeight="1" x14ac:dyDescent="0.2">
      <c r="B16" s="99"/>
      <c r="C16" s="442">
        <v>3</v>
      </c>
      <c r="D16" s="443"/>
      <c r="E16" s="69">
        <v>1</v>
      </c>
      <c r="F16" s="444">
        <v>22.6</v>
      </c>
      <c r="G16" s="71" t="s">
        <v>450</v>
      </c>
      <c r="H16" s="71" t="s">
        <v>469</v>
      </c>
      <c r="I16" s="71" t="s">
        <v>452</v>
      </c>
      <c r="J16" s="93" t="s">
        <v>465</v>
      </c>
      <c r="K16" s="93"/>
      <c r="L16" s="93"/>
      <c r="M16" s="71" t="s">
        <v>471</v>
      </c>
      <c r="N16" s="71" t="s">
        <v>455</v>
      </c>
      <c r="O16" s="71" t="s">
        <v>456</v>
      </c>
      <c r="P16" s="71" t="s">
        <v>376</v>
      </c>
      <c r="Q16" s="71" t="s">
        <v>273</v>
      </c>
      <c r="R16" s="71" t="s">
        <v>156</v>
      </c>
      <c r="S16" s="71" t="s">
        <v>457</v>
      </c>
      <c r="T16" s="71" t="s">
        <v>458</v>
      </c>
      <c r="U16" s="71" t="s">
        <v>459</v>
      </c>
      <c r="V16" s="93" t="s">
        <v>273</v>
      </c>
      <c r="W16" s="445"/>
      <c r="X16" s="445"/>
      <c r="Y16" s="445"/>
      <c r="Z16" s="446" t="s">
        <v>460</v>
      </c>
    </row>
    <row r="17" spans="2:26" ht="16.05" customHeight="1" x14ac:dyDescent="0.2">
      <c r="B17" s="99"/>
      <c r="C17" s="442">
        <v>3</v>
      </c>
      <c r="D17" s="443"/>
      <c r="E17" s="69">
        <v>2</v>
      </c>
      <c r="F17" s="444">
        <v>21</v>
      </c>
      <c r="G17" s="71" t="s">
        <v>450</v>
      </c>
      <c r="H17" s="71" t="s">
        <v>472</v>
      </c>
      <c r="I17" s="71" t="s">
        <v>452</v>
      </c>
      <c r="J17" s="93" t="s">
        <v>465</v>
      </c>
      <c r="K17" s="93"/>
      <c r="L17" s="93"/>
      <c r="M17" s="71" t="s">
        <v>473</v>
      </c>
      <c r="N17" s="71" t="s">
        <v>474</v>
      </c>
      <c r="O17" s="71" t="s">
        <v>273</v>
      </c>
      <c r="P17" s="71" t="s">
        <v>273</v>
      </c>
      <c r="Q17" s="71" t="s">
        <v>291</v>
      </c>
      <c r="R17" s="71" t="s">
        <v>156</v>
      </c>
      <c r="S17" s="71" t="s">
        <v>457</v>
      </c>
      <c r="T17" s="71" t="s">
        <v>458</v>
      </c>
      <c r="U17" s="71" t="s">
        <v>459</v>
      </c>
      <c r="V17" s="93" t="s">
        <v>273</v>
      </c>
      <c r="W17" s="445"/>
      <c r="X17" s="445"/>
      <c r="Y17" s="445"/>
      <c r="Z17" s="446" t="s">
        <v>460</v>
      </c>
    </row>
    <row r="18" spans="2:26" ht="16.05" customHeight="1" x14ac:dyDescent="0.2">
      <c r="B18" s="99"/>
      <c r="C18" s="442">
        <v>4</v>
      </c>
      <c r="D18" s="443"/>
      <c r="E18" s="69">
        <v>1</v>
      </c>
      <c r="F18" s="444">
        <v>28.2</v>
      </c>
      <c r="G18" s="71" t="s">
        <v>450</v>
      </c>
      <c r="H18" s="71" t="s">
        <v>475</v>
      </c>
      <c r="I18" s="71" t="s">
        <v>452</v>
      </c>
      <c r="J18" s="93" t="s">
        <v>465</v>
      </c>
      <c r="K18" s="93"/>
      <c r="L18" s="93"/>
      <c r="M18" s="71" t="s">
        <v>473</v>
      </c>
      <c r="N18" s="71" t="s">
        <v>455</v>
      </c>
      <c r="O18" s="71" t="s">
        <v>456</v>
      </c>
      <c r="P18" s="71" t="s">
        <v>376</v>
      </c>
      <c r="Q18" s="71" t="s">
        <v>273</v>
      </c>
      <c r="R18" s="71" t="s">
        <v>156</v>
      </c>
      <c r="S18" s="71" t="s">
        <v>457</v>
      </c>
      <c r="T18" s="71" t="s">
        <v>458</v>
      </c>
      <c r="U18" s="71" t="s">
        <v>459</v>
      </c>
      <c r="V18" s="93" t="s">
        <v>273</v>
      </c>
      <c r="W18" s="445"/>
      <c r="X18" s="445"/>
      <c r="Y18" s="445"/>
      <c r="Z18" s="446" t="s">
        <v>460</v>
      </c>
    </row>
    <row r="19" spans="2:26" ht="16.05" customHeight="1" x14ac:dyDescent="0.2">
      <c r="B19" s="99"/>
      <c r="C19" s="442">
        <v>6</v>
      </c>
      <c r="D19" s="443"/>
      <c r="E19" s="69">
        <v>1</v>
      </c>
      <c r="F19" s="444">
        <v>45.6</v>
      </c>
      <c r="G19" s="71" t="s">
        <v>450</v>
      </c>
      <c r="H19" s="71" t="s">
        <v>472</v>
      </c>
      <c r="I19" s="71" t="s">
        <v>452</v>
      </c>
      <c r="J19" s="93" t="s">
        <v>476</v>
      </c>
      <c r="K19" s="93"/>
      <c r="L19" s="93"/>
      <c r="M19" s="71" t="s">
        <v>477</v>
      </c>
      <c r="N19" s="71" t="s">
        <v>455</v>
      </c>
      <c r="O19" s="71" t="s">
        <v>456</v>
      </c>
      <c r="P19" s="71" t="s">
        <v>376</v>
      </c>
      <c r="Q19" s="71" t="s">
        <v>273</v>
      </c>
      <c r="R19" s="71" t="s">
        <v>156</v>
      </c>
      <c r="S19" s="71" t="s">
        <v>457</v>
      </c>
      <c r="T19" s="71" t="s">
        <v>458</v>
      </c>
      <c r="U19" s="71" t="s">
        <v>459</v>
      </c>
      <c r="V19" s="93" t="s">
        <v>273</v>
      </c>
      <c r="W19" s="445"/>
      <c r="X19" s="445"/>
      <c r="Y19" s="445"/>
      <c r="Z19" s="446" t="s">
        <v>460</v>
      </c>
    </row>
    <row r="20" spans="2:26" ht="16.05" customHeight="1" x14ac:dyDescent="0.2">
      <c r="B20" s="99"/>
      <c r="C20" s="442">
        <v>6</v>
      </c>
      <c r="D20" s="443"/>
      <c r="E20" s="69">
        <v>2</v>
      </c>
      <c r="F20" s="444">
        <v>47.6</v>
      </c>
      <c r="G20" s="71" t="s">
        <v>450</v>
      </c>
      <c r="H20" s="71" t="s">
        <v>469</v>
      </c>
      <c r="I20" s="71" t="s">
        <v>452</v>
      </c>
      <c r="J20" s="93" t="s">
        <v>465</v>
      </c>
      <c r="K20" s="93"/>
      <c r="L20" s="93"/>
      <c r="M20" s="71" t="s">
        <v>470</v>
      </c>
      <c r="N20" s="71" t="s">
        <v>455</v>
      </c>
      <c r="O20" s="71" t="s">
        <v>456</v>
      </c>
      <c r="P20" s="71" t="s">
        <v>376</v>
      </c>
      <c r="Q20" s="71" t="s">
        <v>291</v>
      </c>
      <c r="R20" s="71" t="s">
        <v>156</v>
      </c>
      <c r="S20" s="71" t="s">
        <v>457</v>
      </c>
      <c r="T20" s="71" t="s">
        <v>458</v>
      </c>
      <c r="U20" s="71" t="s">
        <v>459</v>
      </c>
      <c r="V20" s="93" t="s">
        <v>273</v>
      </c>
      <c r="W20" s="445"/>
      <c r="X20" s="445"/>
      <c r="Y20" s="445"/>
      <c r="Z20" s="446" t="s">
        <v>460</v>
      </c>
    </row>
    <row r="21" spans="2:26" ht="16.05" customHeight="1" x14ac:dyDescent="0.2">
      <c r="B21" s="99"/>
      <c r="C21" s="442">
        <v>6</v>
      </c>
      <c r="D21" s="443"/>
      <c r="E21" s="69">
        <v>3</v>
      </c>
      <c r="F21" s="444">
        <v>55.9</v>
      </c>
      <c r="G21" s="71" t="s">
        <v>450</v>
      </c>
      <c r="H21" s="71" t="s">
        <v>464</v>
      </c>
      <c r="I21" s="71" t="s">
        <v>452</v>
      </c>
      <c r="J21" s="93" t="s">
        <v>453</v>
      </c>
      <c r="K21" s="93"/>
      <c r="L21" s="93"/>
      <c r="M21" s="71" t="s">
        <v>478</v>
      </c>
      <c r="N21" s="71" t="s">
        <v>474</v>
      </c>
      <c r="O21" s="71" t="s">
        <v>273</v>
      </c>
      <c r="P21" s="71" t="s">
        <v>273</v>
      </c>
      <c r="Q21" s="71" t="s">
        <v>273</v>
      </c>
      <c r="R21" s="71" t="s">
        <v>156</v>
      </c>
      <c r="S21" s="71" t="s">
        <v>457</v>
      </c>
      <c r="T21" s="71" t="s">
        <v>458</v>
      </c>
      <c r="U21" s="71" t="s">
        <v>459</v>
      </c>
      <c r="V21" s="93" t="s">
        <v>273</v>
      </c>
      <c r="W21" s="445"/>
      <c r="X21" s="445"/>
      <c r="Y21" s="445"/>
      <c r="Z21" s="446" t="s">
        <v>460</v>
      </c>
    </row>
    <row r="22" spans="2:26" ht="16.05" customHeight="1" x14ac:dyDescent="0.2">
      <c r="B22" s="99"/>
      <c r="C22" s="442">
        <v>7</v>
      </c>
      <c r="D22" s="443"/>
      <c r="E22" s="69">
        <v>1</v>
      </c>
      <c r="F22" s="444">
        <v>56.1</v>
      </c>
      <c r="G22" s="71" t="s">
        <v>450</v>
      </c>
      <c r="H22" s="71" t="s">
        <v>475</v>
      </c>
      <c r="I22" s="71" t="s">
        <v>452</v>
      </c>
      <c r="J22" s="93" t="s">
        <v>453</v>
      </c>
      <c r="K22" s="93"/>
      <c r="L22" s="93"/>
      <c r="M22" s="71" t="s">
        <v>479</v>
      </c>
      <c r="N22" s="71" t="s">
        <v>455</v>
      </c>
      <c r="O22" s="71" t="s">
        <v>480</v>
      </c>
      <c r="P22" s="71" t="s">
        <v>376</v>
      </c>
      <c r="Q22" s="71" t="s">
        <v>273</v>
      </c>
      <c r="R22" s="71" t="s">
        <v>155</v>
      </c>
      <c r="S22" s="71" t="s">
        <v>457</v>
      </c>
      <c r="T22" s="71" t="s">
        <v>481</v>
      </c>
      <c r="U22" s="71" t="s">
        <v>482</v>
      </c>
      <c r="V22" s="93" t="s">
        <v>273</v>
      </c>
      <c r="W22" s="445"/>
      <c r="X22" s="445"/>
      <c r="Y22" s="445"/>
      <c r="Z22" s="446" t="s">
        <v>483</v>
      </c>
    </row>
    <row r="23" spans="2:26" ht="16.05" customHeight="1" x14ac:dyDescent="0.2">
      <c r="B23" s="99"/>
      <c r="C23" s="442">
        <v>7</v>
      </c>
      <c r="D23" s="443"/>
      <c r="E23" s="69">
        <v>2</v>
      </c>
      <c r="F23" s="444">
        <v>61.9</v>
      </c>
      <c r="G23" s="71" t="s">
        <v>450</v>
      </c>
      <c r="H23" s="71" t="s">
        <v>475</v>
      </c>
      <c r="I23" s="71" t="s">
        <v>452</v>
      </c>
      <c r="J23" s="93" t="s">
        <v>465</v>
      </c>
      <c r="K23" s="93"/>
      <c r="L23" s="93"/>
      <c r="M23" s="71" t="s">
        <v>473</v>
      </c>
      <c r="N23" s="71" t="s">
        <v>455</v>
      </c>
      <c r="O23" s="71" t="s">
        <v>456</v>
      </c>
      <c r="P23" s="71" t="s">
        <v>376</v>
      </c>
      <c r="Q23" s="71" t="s">
        <v>291</v>
      </c>
      <c r="R23" s="71" t="s">
        <v>156</v>
      </c>
      <c r="S23" s="71" t="s">
        <v>457</v>
      </c>
      <c r="T23" s="71" t="s">
        <v>458</v>
      </c>
      <c r="U23" s="71" t="s">
        <v>459</v>
      </c>
      <c r="V23" s="93" t="s">
        <v>273</v>
      </c>
      <c r="W23" s="445"/>
      <c r="X23" s="445"/>
      <c r="Y23" s="445"/>
      <c r="Z23" s="446" t="s">
        <v>460</v>
      </c>
    </row>
    <row r="24" spans="2:26" ht="16.05" customHeight="1" x14ac:dyDescent="0.2">
      <c r="B24" s="99"/>
      <c r="C24" s="442">
        <v>7</v>
      </c>
      <c r="D24" s="443"/>
      <c r="E24" s="69">
        <v>3</v>
      </c>
      <c r="F24" s="444">
        <v>63.4</v>
      </c>
      <c r="G24" s="71" t="s">
        <v>450</v>
      </c>
      <c r="H24" s="71" t="s">
        <v>475</v>
      </c>
      <c r="I24" s="71" t="s">
        <v>452</v>
      </c>
      <c r="J24" s="93" t="s">
        <v>465</v>
      </c>
      <c r="K24" s="93"/>
      <c r="L24" s="93"/>
      <c r="M24" s="71" t="s">
        <v>470</v>
      </c>
      <c r="N24" s="71" t="s">
        <v>474</v>
      </c>
      <c r="O24" s="71" t="s">
        <v>273</v>
      </c>
      <c r="P24" s="71" t="s">
        <v>273</v>
      </c>
      <c r="Q24" s="71" t="s">
        <v>273</v>
      </c>
      <c r="R24" s="71" t="s">
        <v>156</v>
      </c>
      <c r="S24" s="71" t="s">
        <v>457</v>
      </c>
      <c r="T24" s="71" t="s">
        <v>458</v>
      </c>
      <c r="U24" s="71" t="s">
        <v>459</v>
      </c>
      <c r="V24" s="93" t="s">
        <v>273</v>
      </c>
      <c r="W24" s="445"/>
      <c r="X24" s="445"/>
      <c r="Y24" s="445"/>
      <c r="Z24" s="446" t="s">
        <v>460</v>
      </c>
    </row>
    <row r="25" spans="2:26" ht="16.05" customHeight="1" x14ac:dyDescent="0.2">
      <c r="B25" s="99"/>
      <c r="C25" s="442">
        <v>8</v>
      </c>
      <c r="D25" s="443"/>
      <c r="E25" s="69">
        <v>1</v>
      </c>
      <c r="F25" s="444">
        <v>72.599999999999994</v>
      </c>
      <c r="G25" s="71" t="s">
        <v>450</v>
      </c>
      <c r="H25" s="71" t="s">
        <v>475</v>
      </c>
      <c r="I25" s="71" t="s">
        <v>452</v>
      </c>
      <c r="J25" s="93" t="s">
        <v>465</v>
      </c>
      <c r="K25" s="93"/>
      <c r="L25" s="93"/>
      <c r="M25" s="71" t="s">
        <v>470</v>
      </c>
      <c r="N25" s="71" t="s">
        <v>455</v>
      </c>
      <c r="O25" s="71" t="s">
        <v>456</v>
      </c>
      <c r="P25" s="71" t="s">
        <v>376</v>
      </c>
      <c r="Q25" s="71" t="s">
        <v>273</v>
      </c>
      <c r="R25" s="71" t="s">
        <v>156</v>
      </c>
      <c r="S25" s="71" t="s">
        <v>457</v>
      </c>
      <c r="T25" s="71" t="s">
        <v>458</v>
      </c>
      <c r="U25" s="71" t="s">
        <v>459</v>
      </c>
      <c r="V25" s="93" t="s">
        <v>273</v>
      </c>
      <c r="W25" s="445"/>
      <c r="X25" s="445"/>
      <c r="Y25" s="445"/>
      <c r="Z25" s="446" t="s">
        <v>460</v>
      </c>
    </row>
    <row r="26" spans="2:26" ht="16.05" customHeight="1" x14ac:dyDescent="0.2">
      <c r="B26" s="99"/>
      <c r="C26" s="442">
        <v>8</v>
      </c>
      <c r="D26" s="443"/>
      <c r="E26" s="69">
        <v>2</v>
      </c>
      <c r="F26" s="444">
        <v>74.3</v>
      </c>
      <c r="G26" s="71" t="s">
        <v>450</v>
      </c>
      <c r="H26" s="71" t="s">
        <v>475</v>
      </c>
      <c r="I26" s="71" t="s">
        <v>452</v>
      </c>
      <c r="J26" s="93" t="s">
        <v>465</v>
      </c>
      <c r="K26" s="93"/>
      <c r="L26" s="93"/>
      <c r="M26" s="71" t="s">
        <v>473</v>
      </c>
      <c r="N26" s="71" t="s">
        <v>455</v>
      </c>
      <c r="O26" s="71" t="s">
        <v>456</v>
      </c>
      <c r="P26" s="71" t="s">
        <v>376</v>
      </c>
      <c r="Q26" s="71" t="s">
        <v>291</v>
      </c>
      <c r="R26" s="71" t="s">
        <v>156</v>
      </c>
      <c r="S26" s="71" t="s">
        <v>457</v>
      </c>
      <c r="T26" s="71" t="s">
        <v>458</v>
      </c>
      <c r="U26" s="71" t="s">
        <v>459</v>
      </c>
      <c r="V26" s="93" t="s">
        <v>273</v>
      </c>
      <c r="W26" s="445"/>
      <c r="X26" s="445"/>
      <c r="Y26" s="445"/>
      <c r="Z26" s="446" t="s">
        <v>460</v>
      </c>
    </row>
    <row r="27" spans="2:26" ht="16.05" customHeight="1" x14ac:dyDescent="0.2">
      <c r="B27" s="99"/>
      <c r="C27" s="442">
        <v>8</v>
      </c>
      <c r="D27" s="443"/>
      <c r="E27" s="69">
        <v>3</v>
      </c>
      <c r="F27" s="444">
        <v>72.599999999999994</v>
      </c>
      <c r="G27" s="71" t="s">
        <v>450</v>
      </c>
      <c r="H27" s="71" t="s">
        <v>469</v>
      </c>
      <c r="I27" s="71" t="s">
        <v>452</v>
      </c>
      <c r="J27" s="93" t="s">
        <v>465</v>
      </c>
      <c r="K27" s="93"/>
      <c r="L27" s="93"/>
      <c r="M27" s="71" t="s">
        <v>473</v>
      </c>
      <c r="N27" s="71" t="s">
        <v>455</v>
      </c>
      <c r="O27" s="71" t="s">
        <v>456</v>
      </c>
      <c r="P27" s="71" t="s">
        <v>376</v>
      </c>
      <c r="Q27" s="71" t="s">
        <v>273</v>
      </c>
      <c r="R27" s="71" t="s">
        <v>156</v>
      </c>
      <c r="S27" s="71" t="s">
        <v>457</v>
      </c>
      <c r="T27" s="71" t="s">
        <v>458</v>
      </c>
      <c r="U27" s="71" t="s">
        <v>459</v>
      </c>
      <c r="V27" s="93" t="s">
        <v>273</v>
      </c>
      <c r="W27" s="445"/>
      <c r="X27" s="445"/>
      <c r="Y27" s="445"/>
      <c r="Z27" s="446" t="s">
        <v>460</v>
      </c>
    </row>
    <row r="28" spans="2:26" ht="16.05" customHeight="1" x14ac:dyDescent="0.2">
      <c r="B28" s="99"/>
      <c r="C28" s="442">
        <v>9</v>
      </c>
      <c r="D28" s="443"/>
      <c r="E28" s="69">
        <v>1</v>
      </c>
      <c r="F28" s="444">
        <v>82.2</v>
      </c>
      <c r="G28" s="71" t="s">
        <v>450</v>
      </c>
      <c r="H28" s="71" t="s">
        <v>475</v>
      </c>
      <c r="I28" s="71" t="s">
        <v>452</v>
      </c>
      <c r="J28" s="93" t="s">
        <v>465</v>
      </c>
      <c r="K28" s="93"/>
      <c r="L28" s="93"/>
      <c r="M28" s="71" t="s">
        <v>484</v>
      </c>
      <c r="N28" s="71" t="s">
        <v>455</v>
      </c>
      <c r="O28" s="71" t="s">
        <v>456</v>
      </c>
      <c r="P28" s="71" t="s">
        <v>376</v>
      </c>
      <c r="Q28" s="71" t="s">
        <v>273</v>
      </c>
      <c r="R28" s="71" t="s">
        <v>156</v>
      </c>
      <c r="S28" s="71" t="s">
        <v>457</v>
      </c>
      <c r="T28" s="71" t="s">
        <v>458</v>
      </c>
      <c r="U28" s="71" t="s">
        <v>459</v>
      </c>
      <c r="V28" s="93" t="s">
        <v>273</v>
      </c>
      <c r="W28" s="445"/>
      <c r="X28" s="445"/>
      <c r="Y28" s="445"/>
      <c r="Z28" s="446" t="s">
        <v>460</v>
      </c>
    </row>
    <row r="29" spans="2:26" ht="16.05" customHeight="1" x14ac:dyDescent="0.2">
      <c r="B29" s="99"/>
      <c r="C29" s="442">
        <v>10</v>
      </c>
      <c r="D29" s="443"/>
      <c r="E29" s="69">
        <v>1</v>
      </c>
      <c r="F29" s="444">
        <v>98.2</v>
      </c>
      <c r="G29" s="71" t="s">
        <v>450</v>
      </c>
      <c r="H29" s="71" t="s">
        <v>464</v>
      </c>
      <c r="I29" s="71" t="s">
        <v>452</v>
      </c>
      <c r="J29" s="93" t="s">
        <v>453</v>
      </c>
      <c r="K29" s="93"/>
      <c r="L29" s="93"/>
      <c r="M29" s="71" t="s">
        <v>485</v>
      </c>
      <c r="N29" s="71" t="s">
        <v>455</v>
      </c>
      <c r="O29" s="71" t="s">
        <v>456</v>
      </c>
      <c r="P29" s="71" t="s">
        <v>376</v>
      </c>
      <c r="Q29" s="71" t="s">
        <v>273</v>
      </c>
      <c r="R29" s="71" t="s">
        <v>156</v>
      </c>
      <c r="S29" s="71" t="s">
        <v>457</v>
      </c>
      <c r="T29" s="71" t="s">
        <v>458</v>
      </c>
      <c r="U29" s="71" t="s">
        <v>459</v>
      </c>
      <c r="V29" s="93" t="s">
        <v>273</v>
      </c>
      <c r="W29" s="445"/>
      <c r="X29" s="445"/>
      <c r="Y29" s="445"/>
      <c r="Z29" s="446" t="s">
        <v>460</v>
      </c>
    </row>
    <row r="30" spans="2:26" ht="16.05" customHeight="1" x14ac:dyDescent="0.2">
      <c r="B30" s="99"/>
      <c r="C30" s="442">
        <v>11</v>
      </c>
      <c r="D30" s="443"/>
      <c r="E30" s="69">
        <v>1</v>
      </c>
      <c r="F30" s="444">
        <v>105.1</v>
      </c>
      <c r="G30" s="71" t="s">
        <v>450</v>
      </c>
      <c r="H30" s="71" t="s">
        <v>469</v>
      </c>
      <c r="I30" s="71" t="s">
        <v>452</v>
      </c>
      <c r="J30" s="93" t="s">
        <v>465</v>
      </c>
      <c r="K30" s="93"/>
      <c r="L30" s="93"/>
      <c r="M30" s="71" t="s">
        <v>473</v>
      </c>
      <c r="N30" s="71" t="s">
        <v>455</v>
      </c>
      <c r="O30" s="71" t="s">
        <v>456</v>
      </c>
      <c r="P30" s="71" t="s">
        <v>376</v>
      </c>
      <c r="Q30" s="71" t="s">
        <v>273</v>
      </c>
      <c r="R30" s="71" t="s">
        <v>156</v>
      </c>
      <c r="S30" s="71" t="s">
        <v>457</v>
      </c>
      <c r="T30" s="71" t="s">
        <v>458</v>
      </c>
      <c r="U30" s="71" t="s">
        <v>459</v>
      </c>
      <c r="V30" s="93" t="s">
        <v>273</v>
      </c>
      <c r="W30" s="445"/>
      <c r="X30" s="445"/>
      <c r="Y30" s="445"/>
      <c r="Z30" s="446" t="s">
        <v>460</v>
      </c>
    </row>
    <row r="31" spans="2:26" ht="16.05" customHeight="1" x14ac:dyDescent="0.2">
      <c r="B31" s="99"/>
      <c r="C31" s="442">
        <v>11</v>
      </c>
      <c r="D31" s="443"/>
      <c r="E31" s="69">
        <v>2</v>
      </c>
      <c r="F31" s="444">
        <v>108.8</v>
      </c>
      <c r="G31" s="71" t="s">
        <v>450</v>
      </c>
      <c r="H31" s="71" t="s">
        <v>468</v>
      </c>
      <c r="I31" s="71" t="s">
        <v>452</v>
      </c>
      <c r="J31" s="93" t="s">
        <v>453</v>
      </c>
      <c r="K31" s="93"/>
      <c r="L31" s="93"/>
      <c r="M31" s="71" t="s">
        <v>486</v>
      </c>
      <c r="N31" s="71" t="s">
        <v>474</v>
      </c>
      <c r="O31" s="71" t="s">
        <v>273</v>
      </c>
      <c r="P31" s="71" t="s">
        <v>273</v>
      </c>
      <c r="Q31" s="71" t="s">
        <v>487</v>
      </c>
      <c r="R31" s="71" t="s">
        <v>154</v>
      </c>
      <c r="S31" s="71" t="s">
        <v>457</v>
      </c>
      <c r="T31" s="71" t="s">
        <v>457</v>
      </c>
      <c r="U31" s="71" t="s">
        <v>273</v>
      </c>
      <c r="V31" s="93" t="s">
        <v>273</v>
      </c>
      <c r="W31" s="445"/>
      <c r="X31" s="445"/>
      <c r="Y31" s="445"/>
      <c r="Z31" s="446" t="s">
        <v>488</v>
      </c>
    </row>
    <row r="32" spans="2:26" ht="16.05" customHeight="1" x14ac:dyDescent="0.2">
      <c r="B32" s="99"/>
      <c r="C32" s="442">
        <v>12</v>
      </c>
      <c r="D32" s="443"/>
      <c r="E32" s="69">
        <v>1</v>
      </c>
      <c r="F32" s="444">
        <v>108.8</v>
      </c>
      <c r="G32" s="71" t="s">
        <v>450</v>
      </c>
      <c r="H32" s="71" t="s">
        <v>464</v>
      </c>
      <c r="I32" s="71" t="s">
        <v>452</v>
      </c>
      <c r="J32" s="93" t="s">
        <v>453</v>
      </c>
      <c r="K32" s="93"/>
      <c r="L32" s="93"/>
      <c r="M32" s="71" t="s">
        <v>489</v>
      </c>
      <c r="N32" s="71" t="s">
        <v>455</v>
      </c>
      <c r="O32" s="71" t="s">
        <v>480</v>
      </c>
      <c r="P32" s="71" t="s">
        <v>376</v>
      </c>
      <c r="Q32" s="71" t="s">
        <v>273</v>
      </c>
      <c r="R32" s="71" t="s">
        <v>155</v>
      </c>
      <c r="S32" s="71" t="s">
        <v>457</v>
      </c>
      <c r="T32" s="71" t="s">
        <v>481</v>
      </c>
      <c r="U32" s="71" t="s">
        <v>482</v>
      </c>
      <c r="V32" s="93" t="s">
        <v>273</v>
      </c>
      <c r="W32" s="445"/>
      <c r="X32" s="445"/>
      <c r="Y32" s="445"/>
      <c r="Z32" s="446" t="s">
        <v>483</v>
      </c>
    </row>
    <row r="33" spans="2:26" ht="16.05" customHeight="1" x14ac:dyDescent="0.2">
      <c r="B33" s="99"/>
      <c r="C33" s="442">
        <v>13</v>
      </c>
      <c r="D33" s="443"/>
      <c r="E33" s="69">
        <v>1</v>
      </c>
      <c r="F33" s="444">
        <v>119.2</v>
      </c>
      <c r="G33" s="71" t="s">
        <v>450</v>
      </c>
      <c r="H33" s="71" t="s">
        <v>464</v>
      </c>
      <c r="I33" s="71" t="s">
        <v>452</v>
      </c>
      <c r="J33" s="93" t="s">
        <v>453</v>
      </c>
      <c r="K33" s="93"/>
      <c r="L33" s="93"/>
      <c r="M33" s="71" t="s">
        <v>489</v>
      </c>
      <c r="N33" s="71" t="s">
        <v>467</v>
      </c>
      <c r="O33" s="71" t="s">
        <v>286</v>
      </c>
      <c r="P33" s="71" t="s">
        <v>372</v>
      </c>
      <c r="Q33" s="71" t="s">
        <v>273</v>
      </c>
      <c r="R33" s="71" t="s">
        <v>157</v>
      </c>
      <c r="S33" s="71" t="s">
        <v>171</v>
      </c>
      <c r="T33" s="71" t="s">
        <v>481</v>
      </c>
      <c r="U33" s="71" t="s">
        <v>482</v>
      </c>
      <c r="V33" s="93" t="s">
        <v>273</v>
      </c>
      <c r="W33" s="445"/>
      <c r="X33" s="445"/>
      <c r="Y33" s="445"/>
      <c r="Z33" s="446" t="s">
        <v>490</v>
      </c>
    </row>
    <row r="34" spans="2:26" ht="16.05" customHeight="1" x14ac:dyDescent="0.2">
      <c r="B34" s="99"/>
      <c r="C34" s="442">
        <v>13</v>
      </c>
      <c r="D34" s="443"/>
      <c r="E34" s="69">
        <v>2</v>
      </c>
      <c r="F34" s="444">
        <v>119.3</v>
      </c>
      <c r="G34" s="71" t="s">
        <v>450</v>
      </c>
      <c r="H34" s="71" t="s">
        <v>472</v>
      </c>
      <c r="I34" s="71" t="s">
        <v>452</v>
      </c>
      <c r="J34" s="93" t="s">
        <v>476</v>
      </c>
      <c r="K34" s="93"/>
      <c r="L34" s="93"/>
      <c r="M34" s="71" t="s">
        <v>491</v>
      </c>
      <c r="N34" s="71" t="s">
        <v>467</v>
      </c>
      <c r="O34" s="71" t="s">
        <v>286</v>
      </c>
      <c r="P34" s="71" t="s">
        <v>372</v>
      </c>
      <c r="Q34" s="71" t="s">
        <v>291</v>
      </c>
      <c r="R34" s="71" t="s">
        <v>156</v>
      </c>
      <c r="S34" s="71" t="s">
        <v>457</v>
      </c>
      <c r="T34" s="71" t="s">
        <v>458</v>
      </c>
      <c r="U34" s="71" t="s">
        <v>459</v>
      </c>
      <c r="V34" s="93" t="s">
        <v>273</v>
      </c>
      <c r="W34" s="445"/>
      <c r="X34" s="445"/>
      <c r="Y34" s="445"/>
      <c r="Z34" s="446" t="s">
        <v>460</v>
      </c>
    </row>
    <row r="35" spans="2:26" ht="16.05" customHeight="1" x14ac:dyDescent="0.2">
      <c r="B35" s="99"/>
      <c r="C35" s="442">
        <v>14</v>
      </c>
      <c r="D35" s="443"/>
      <c r="E35" s="69">
        <v>1</v>
      </c>
      <c r="F35" s="444">
        <v>136.19999999999999</v>
      </c>
      <c r="G35" s="71" t="s">
        <v>450</v>
      </c>
      <c r="H35" s="71" t="s">
        <v>475</v>
      </c>
      <c r="I35" s="71" t="s">
        <v>452</v>
      </c>
      <c r="J35" s="93" t="s">
        <v>465</v>
      </c>
      <c r="K35" s="93"/>
      <c r="L35" s="93"/>
      <c r="M35" s="71" t="s">
        <v>473</v>
      </c>
      <c r="N35" s="71" t="s">
        <v>455</v>
      </c>
      <c r="O35" s="71" t="s">
        <v>456</v>
      </c>
      <c r="P35" s="71" t="s">
        <v>376</v>
      </c>
      <c r="Q35" s="71" t="s">
        <v>273</v>
      </c>
      <c r="R35" s="71" t="s">
        <v>156</v>
      </c>
      <c r="S35" s="71" t="s">
        <v>457</v>
      </c>
      <c r="T35" s="71" t="s">
        <v>458</v>
      </c>
      <c r="U35" s="71" t="s">
        <v>459</v>
      </c>
      <c r="V35" s="93" t="s">
        <v>273</v>
      </c>
      <c r="W35" s="445"/>
      <c r="X35" s="445"/>
      <c r="Y35" s="445"/>
      <c r="Z35" s="446" t="s">
        <v>460</v>
      </c>
    </row>
    <row r="36" spans="2:26" ht="16.05" customHeight="1" x14ac:dyDescent="0.2">
      <c r="B36" s="99"/>
      <c r="C36" s="442">
        <v>15</v>
      </c>
      <c r="D36" s="443"/>
      <c r="E36" s="69">
        <v>1</v>
      </c>
      <c r="F36" s="444">
        <v>145.69999999999999</v>
      </c>
      <c r="G36" s="71" t="s">
        <v>450</v>
      </c>
      <c r="H36" s="71" t="s">
        <v>475</v>
      </c>
      <c r="I36" s="71" t="s">
        <v>452</v>
      </c>
      <c r="J36" s="93" t="s">
        <v>465</v>
      </c>
      <c r="K36" s="93"/>
      <c r="L36" s="93"/>
      <c r="M36" s="71" t="s">
        <v>470</v>
      </c>
      <c r="N36" s="71" t="s">
        <v>455</v>
      </c>
      <c r="O36" s="71" t="s">
        <v>456</v>
      </c>
      <c r="P36" s="71" t="s">
        <v>376</v>
      </c>
      <c r="Q36" s="71" t="s">
        <v>273</v>
      </c>
      <c r="R36" s="71" t="s">
        <v>156</v>
      </c>
      <c r="S36" s="71" t="s">
        <v>457</v>
      </c>
      <c r="T36" s="71" t="s">
        <v>458</v>
      </c>
      <c r="U36" s="71" t="s">
        <v>459</v>
      </c>
      <c r="V36" s="93" t="s">
        <v>273</v>
      </c>
      <c r="W36" s="445"/>
      <c r="X36" s="445"/>
      <c r="Y36" s="445"/>
      <c r="Z36" s="446" t="s">
        <v>460</v>
      </c>
    </row>
    <row r="37" spans="2:26" ht="16.05" customHeight="1" x14ac:dyDescent="0.2">
      <c r="B37" s="99"/>
      <c r="C37" s="442">
        <v>15</v>
      </c>
      <c r="D37" s="443"/>
      <c r="E37" s="69">
        <v>2</v>
      </c>
      <c r="F37" s="444">
        <v>150.4</v>
      </c>
      <c r="G37" s="71" t="s">
        <v>450</v>
      </c>
      <c r="H37" s="71" t="s">
        <v>464</v>
      </c>
      <c r="I37" s="71" t="s">
        <v>452</v>
      </c>
      <c r="J37" s="93" t="s">
        <v>453</v>
      </c>
      <c r="K37" s="93"/>
      <c r="L37" s="93"/>
      <c r="M37" s="71" t="s">
        <v>492</v>
      </c>
      <c r="N37" s="71" t="s">
        <v>455</v>
      </c>
      <c r="O37" s="71" t="s">
        <v>456</v>
      </c>
      <c r="P37" s="71" t="s">
        <v>376</v>
      </c>
      <c r="Q37" s="71" t="s">
        <v>291</v>
      </c>
      <c r="R37" s="71" t="s">
        <v>156</v>
      </c>
      <c r="S37" s="71" t="s">
        <v>457</v>
      </c>
      <c r="T37" s="71" t="s">
        <v>458</v>
      </c>
      <c r="U37" s="71" t="s">
        <v>459</v>
      </c>
      <c r="V37" s="93" t="s">
        <v>273</v>
      </c>
      <c r="W37" s="445"/>
      <c r="X37" s="445"/>
      <c r="Y37" s="445"/>
      <c r="Z37" s="446" t="s">
        <v>460</v>
      </c>
    </row>
    <row r="38" spans="2:26" ht="16.05" customHeight="1" x14ac:dyDescent="0.2">
      <c r="B38" s="99"/>
      <c r="C38" s="442">
        <v>16</v>
      </c>
      <c r="D38" s="443"/>
      <c r="E38" s="69">
        <v>1</v>
      </c>
      <c r="F38" s="444">
        <v>153.4</v>
      </c>
      <c r="G38" s="71" t="s">
        <v>450</v>
      </c>
      <c r="H38" s="71" t="s">
        <v>475</v>
      </c>
      <c r="I38" s="71" t="s">
        <v>452</v>
      </c>
      <c r="J38" s="93" t="s">
        <v>465</v>
      </c>
      <c r="K38" s="93"/>
      <c r="L38" s="93"/>
      <c r="M38" s="71" t="s">
        <v>473</v>
      </c>
      <c r="N38" s="71" t="s">
        <v>474</v>
      </c>
      <c r="O38" s="71" t="s">
        <v>273</v>
      </c>
      <c r="P38" s="71" t="s">
        <v>273</v>
      </c>
      <c r="Q38" s="71" t="s">
        <v>273</v>
      </c>
      <c r="R38" s="71" t="s">
        <v>156</v>
      </c>
      <c r="S38" s="71" t="s">
        <v>457</v>
      </c>
      <c r="T38" s="71" t="s">
        <v>458</v>
      </c>
      <c r="U38" s="71" t="s">
        <v>459</v>
      </c>
      <c r="V38" s="93" t="s">
        <v>273</v>
      </c>
      <c r="W38" s="445"/>
      <c r="X38" s="445"/>
      <c r="Y38" s="445"/>
      <c r="Z38" s="446" t="s">
        <v>460</v>
      </c>
    </row>
    <row r="39" spans="2:26" ht="16.05" customHeight="1" x14ac:dyDescent="0.2">
      <c r="B39" s="99"/>
      <c r="C39" s="442">
        <v>19</v>
      </c>
      <c r="D39" s="443"/>
      <c r="E39" s="69">
        <v>1</v>
      </c>
      <c r="F39" s="444">
        <v>181.5</v>
      </c>
      <c r="G39" s="71" t="s">
        <v>450</v>
      </c>
      <c r="H39" s="71" t="s">
        <v>469</v>
      </c>
      <c r="I39" s="71" t="s">
        <v>452</v>
      </c>
      <c r="J39" s="93" t="s">
        <v>476</v>
      </c>
      <c r="K39" s="93"/>
      <c r="L39" s="93"/>
      <c r="M39" s="71" t="s">
        <v>493</v>
      </c>
      <c r="N39" s="71" t="s">
        <v>455</v>
      </c>
      <c r="O39" s="71" t="s">
        <v>456</v>
      </c>
      <c r="P39" s="71" t="s">
        <v>376</v>
      </c>
      <c r="Q39" s="71" t="s">
        <v>273</v>
      </c>
      <c r="R39" s="71" t="s">
        <v>156</v>
      </c>
      <c r="S39" s="71" t="s">
        <v>457</v>
      </c>
      <c r="T39" s="71" t="s">
        <v>458</v>
      </c>
      <c r="U39" s="71" t="s">
        <v>459</v>
      </c>
      <c r="V39" s="93" t="s">
        <v>273</v>
      </c>
      <c r="W39" s="445"/>
      <c r="X39" s="445"/>
      <c r="Y39" s="445"/>
      <c r="Z39" s="446" t="s">
        <v>460</v>
      </c>
    </row>
    <row r="40" spans="2:26" ht="16.05" customHeight="1" x14ac:dyDescent="0.2">
      <c r="B40" s="99"/>
      <c r="C40" s="442">
        <v>19</v>
      </c>
      <c r="D40" s="443"/>
      <c r="E40" s="69">
        <v>2</v>
      </c>
      <c r="F40" s="444">
        <v>181.5</v>
      </c>
      <c r="G40" s="71" t="s">
        <v>450</v>
      </c>
      <c r="H40" s="71" t="s">
        <v>494</v>
      </c>
      <c r="I40" s="71" t="s">
        <v>452</v>
      </c>
      <c r="J40" s="93" t="s">
        <v>453</v>
      </c>
      <c r="K40" s="93"/>
      <c r="L40" s="93"/>
      <c r="M40" s="71" t="s">
        <v>486</v>
      </c>
      <c r="N40" s="71" t="s">
        <v>467</v>
      </c>
      <c r="O40" s="71" t="s">
        <v>286</v>
      </c>
      <c r="P40" s="71" t="s">
        <v>372</v>
      </c>
      <c r="Q40" s="71" t="s">
        <v>291</v>
      </c>
      <c r="R40" s="71" t="s">
        <v>155</v>
      </c>
      <c r="S40" s="71" t="s">
        <v>457</v>
      </c>
      <c r="T40" s="71" t="s">
        <v>481</v>
      </c>
      <c r="U40" s="71" t="s">
        <v>482</v>
      </c>
      <c r="V40" s="93" t="s">
        <v>273</v>
      </c>
      <c r="W40" s="445"/>
      <c r="X40" s="445"/>
      <c r="Y40" s="445"/>
      <c r="Z40" s="446" t="s">
        <v>483</v>
      </c>
    </row>
    <row r="41" spans="2:26" ht="16.05" customHeight="1" x14ac:dyDescent="0.2">
      <c r="B41" s="99"/>
      <c r="C41" s="442">
        <v>19</v>
      </c>
      <c r="D41" s="443"/>
      <c r="E41" s="69">
        <v>3</v>
      </c>
      <c r="F41" s="444">
        <v>181.5</v>
      </c>
      <c r="G41" s="71" t="s">
        <v>450</v>
      </c>
      <c r="H41" s="71" t="s">
        <v>464</v>
      </c>
      <c r="I41" s="71" t="s">
        <v>452</v>
      </c>
      <c r="J41" s="93" t="s">
        <v>453</v>
      </c>
      <c r="K41" s="93"/>
      <c r="L41" s="93"/>
      <c r="M41" s="71" t="s">
        <v>495</v>
      </c>
      <c r="N41" s="71" t="s">
        <v>455</v>
      </c>
      <c r="O41" s="71" t="s">
        <v>480</v>
      </c>
      <c r="P41" s="71" t="s">
        <v>376</v>
      </c>
      <c r="Q41" s="71" t="s">
        <v>273</v>
      </c>
      <c r="R41" s="71" t="s">
        <v>496</v>
      </c>
      <c r="S41" s="71" t="s">
        <v>457</v>
      </c>
      <c r="T41" s="71" t="s">
        <v>481</v>
      </c>
      <c r="U41" s="71" t="s">
        <v>482</v>
      </c>
      <c r="V41" s="93" t="s">
        <v>273</v>
      </c>
      <c r="W41" s="445"/>
      <c r="X41" s="445"/>
      <c r="Y41" s="445"/>
      <c r="Z41" s="446" t="s">
        <v>483</v>
      </c>
    </row>
    <row r="42" spans="2:26" ht="16.05" customHeight="1" x14ac:dyDescent="0.2">
      <c r="B42" s="99"/>
      <c r="C42" s="442">
        <v>21</v>
      </c>
      <c r="D42" s="443"/>
      <c r="E42" s="69">
        <v>1</v>
      </c>
      <c r="F42" s="444">
        <v>210.1</v>
      </c>
      <c r="G42" s="71" t="s">
        <v>450</v>
      </c>
      <c r="H42" s="71" t="s">
        <v>475</v>
      </c>
      <c r="I42" s="71" t="s">
        <v>452</v>
      </c>
      <c r="J42" s="93" t="s">
        <v>465</v>
      </c>
      <c r="K42" s="93"/>
      <c r="L42" s="93"/>
      <c r="M42" s="71" t="s">
        <v>473</v>
      </c>
      <c r="N42" s="71" t="s">
        <v>455</v>
      </c>
      <c r="O42" s="71" t="s">
        <v>456</v>
      </c>
      <c r="P42" s="71" t="s">
        <v>376</v>
      </c>
      <c r="Q42" s="71" t="s">
        <v>273</v>
      </c>
      <c r="R42" s="71" t="s">
        <v>156</v>
      </c>
      <c r="S42" s="71" t="s">
        <v>457</v>
      </c>
      <c r="T42" s="71" t="s">
        <v>458</v>
      </c>
      <c r="U42" s="71" t="s">
        <v>459</v>
      </c>
      <c r="V42" s="93" t="s">
        <v>273</v>
      </c>
      <c r="W42" s="445"/>
      <c r="X42" s="445"/>
      <c r="Y42" s="445"/>
      <c r="Z42" s="446" t="s">
        <v>460</v>
      </c>
    </row>
    <row r="43" spans="2:26" ht="16.05" customHeight="1" x14ac:dyDescent="0.2">
      <c r="B43" s="99"/>
      <c r="C43" s="442">
        <v>21</v>
      </c>
      <c r="D43" s="443"/>
      <c r="E43" s="69">
        <v>2</v>
      </c>
      <c r="F43" s="444">
        <v>202.2</v>
      </c>
      <c r="G43" s="71" t="s">
        <v>450</v>
      </c>
      <c r="H43" s="71" t="s">
        <v>469</v>
      </c>
      <c r="I43" s="71" t="s">
        <v>452</v>
      </c>
      <c r="J43" s="93" t="s">
        <v>497</v>
      </c>
      <c r="K43" s="93"/>
      <c r="L43" s="93"/>
      <c r="M43" s="71" t="s">
        <v>498</v>
      </c>
      <c r="N43" s="71" t="s">
        <v>467</v>
      </c>
      <c r="O43" s="71" t="s">
        <v>286</v>
      </c>
      <c r="P43" s="71" t="s">
        <v>372</v>
      </c>
      <c r="Q43" s="71" t="s">
        <v>291</v>
      </c>
      <c r="R43" s="71" t="s">
        <v>156</v>
      </c>
      <c r="S43" s="71" t="s">
        <v>457</v>
      </c>
      <c r="T43" s="71" t="s">
        <v>458</v>
      </c>
      <c r="U43" s="71" t="s">
        <v>459</v>
      </c>
      <c r="V43" s="93" t="s">
        <v>273</v>
      </c>
      <c r="W43" s="445"/>
      <c r="X43" s="445"/>
      <c r="Y43" s="445"/>
      <c r="Z43" s="446" t="s">
        <v>460</v>
      </c>
    </row>
    <row r="44" spans="2:26" ht="16.05" customHeight="1" x14ac:dyDescent="0.2">
      <c r="B44" s="99"/>
      <c r="C44" s="442">
        <v>21</v>
      </c>
      <c r="D44" s="443"/>
      <c r="E44" s="69">
        <v>3</v>
      </c>
      <c r="F44" s="444">
        <v>202.2</v>
      </c>
      <c r="G44" s="71" t="s">
        <v>450</v>
      </c>
      <c r="H44" s="71" t="s">
        <v>469</v>
      </c>
      <c r="I44" s="71" t="s">
        <v>452</v>
      </c>
      <c r="J44" s="93" t="s">
        <v>497</v>
      </c>
      <c r="K44" s="93"/>
      <c r="L44" s="93"/>
      <c r="M44" s="71" t="s">
        <v>499</v>
      </c>
      <c r="N44" s="71" t="s">
        <v>474</v>
      </c>
      <c r="O44" s="71" t="s">
        <v>273</v>
      </c>
      <c r="P44" s="71" t="s">
        <v>273</v>
      </c>
      <c r="Q44" s="71" t="s">
        <v>273</v>
      </c>
      <c r="R44" s="71" t="s">
        <v>156</v>
      </c>
      <c r="S44" s="71" t="s">
        <v>457</v>
      </c>
      <c r="T44" s="71" t="s">
        <v>458</v>
      </c>
      <c r="U44" s="71" t="s">
        <v>459</v>
      </c>
      <c r="V44" s="93" t="s">
        <v>273</v>
      </c>
      <c r="W44" s="445"/>
      <c r="X44" s="445"/>
      <c r="Y44" s="445"/>
      <c r="Z44" s="446" t="s">
        <v>460</v>
      </c>
    </row>
    <row r="45" spans="2:26" ht="16.05" customHeight="1" x14ac:dyDescent="0.2">
      <c r="B45" s="99"/>
      <c r="C45" s="442">
        <v>23</v>
      </c>
      <c r="D45" s="443"/>
      <c r="E45" s="69">
        <v>1</v>
      </c>
      <c r="F45" s="444">
        <v>233.3</v>
      </c>
      <c r="G45" s="71" t="s">
        <v>450</v>
      </c>
      <c r="H45" s="71" t="s">
        <v>468</v>
      </c>
      <c r="I45" s="71" t="s">
        <v>452</v>
      </c>
      <c r="J45" s="93" t="s">
        <v>453</v>
      </c>
      <c r="K45" s="93"/>
      <c r="L45" s="93"/>
      <c r="M45" s="71" t="s">
        <v>500</v>
      </c>
      <c r="N45" s="71" t="s">
        <v>474</v>
      </c>
      <c r="O45" s="71" t="s">
        <v>273</v>
      </c>
      <c r="P45" s="71" t="s">
        <v>273</v>
      </c>
      <c r="Q45" s="71" t="s">
        <v>156</v>
      </c>
      <c r="R45" s="71" t="s">
        <v>154</v>
      </c>
      <c r="S45" s="71" t="s">
        <v>457</v>
      </c>
      <c r="T45" s="71" t="s">
        <v>457</v>
      </c>
      <c r="U45" s="71" t="s">
        <v>273</v>
      </c>
      <c r="V45" s="93" t="s">
        <v>273</v>
      </c>
      <c r="W45" s="445"/>
      <c r="X45" s="445"/>
      <c r="Y45" s="445"/>
      <c r="Z45" s="446" t="s">
        <v>488</v>
      </c>
    </row>
    <row r="46" spans="2:26" ht="16.05" customHeight="1" x14ac:dyDescent="0.2">
      <c r="B46" s="99"/>
      <c r="C46" s="442">
        <v>24</v>
      </c>
      <c r="D46" s="443"/>
      <c r="E46" s="69">
        <v>1</v>
      </c>
      <c r="F46" s="444">
        <v>242.7</v>
      </c>
      <c r="G46" s="71" t="s">
        <v>450</v>
      </c>
      <c r="H46" s="71" t="s">
        <v>475</v>
      </c>
      <c r="I46" s="71" t="s">
        <v>452</v>
      </c>
      <c r="J46" s="93" t="s">
        <v>453</v>
      </c>
      <c r="K46" s="93"/>
      <c r="L46" s="93"/>
      <c r="M46" s="71" t="s">
        <v>501</v>
      </c>
      <c r="N46" s="71" t="s">
        <v>455</v>
      </c>
      <c r="O46" s="71" t="s">
        <v>456</v>
      </c>
      <c r="P46" s="71" t="s">
        <v>376</v>
      </c>
      <c r="Q46" s="71" t="s">
        <v>273</v>
      </c>
      <c r="R46" s="71" t="s">
        <v>156</v>
      </c>
      <c r="S46" s="71" t="s">
        <v>457</v>
      </c>
      <c r="T46" s="71" t="s">
        <v>458</v>
      </c>
      <c r="U46" s="71" t="s">
        <v>459</v>
      </c>
      <c r="V46" s="93" t="s">
        <v>273</v>
      </c>
      <c r="W46" s="445"/>
      <c r="X46" s="445"/>
      <c r="Y46" s="445"/>
      <c r="Z46" s="446" t="s">
        <v>460</v>
      </c>
    </row>
    <row r="47" spans="2:26" ht="16.05" customHeight="1" x14ac:dyDescent="0.2">
      <c r="B47" s="99"/>
      <c r="C47" s="442">
        <v>26</v>
      </c>
      <c r="D47" s="443"/>
      <c r="E47" s="69">
        <v>1</v>
      </c>
      <c r="F47" s="444">
        <v>261.10000000000002</v>
      </c>
      <c r="G47" s="71" t="s">
        <v>450</v>
      </c>
      <c r="H47" s="71" t="s">
        <v>475</v>
      </c>
      <c r="I47" s="71" t="s">
        <v>452</v>
      </c>
      <c r="J47" s="93" t="s">
        <v>465</v>
      </c>
      <c r="K47" s="93"/>
      <c r="L47" s="93"/>
      <c r="M47" s="71" t="s">
        <v>470</v>
      </c>
      <c r="N47" s="71" t="s">
        <v>455</v>
      </c>
      <c r="O47" s="71" t="s">
        <v>456</v>
      </c>
      <c r="P47" s="71" t="s">
        <v>376</v>
      </c>
      <c r="Q47" s="71" t="s">
        <v>273</v>
      </c>
      <c r="R47" s="71" t="s">
        <v>156</v>
      </c>
      <c r="S47" s="71" t="s">
        <v>457</v>
      </c>
      <c r="T47" s="71" t="s">
        <v>458</v>
      </c>
      <c r="U47" s="71" t="s">
        <v>459</v>
      </c>
      <c r="V47" s="93" t="s">
        <v>273</v>
      </c>
      <c r="W47" s="445"/>
      <c r="X47" s="445"/>
      <c r="Y47" s="445"/>
      <c r="Z47" s="446" t="s">
        <v>460</v>
      </c>
    </row>
    <row r="48" spans="2:26" ht="16.05" customHeight="1" x14ac:dyDescent="0.2">
      <c r="B48" s="99"/>
      <c r="C48" s="442">
        <v>26</v>
      </c>
      <c r="D48" s="443"/>
      <c r="E48" s="69">
        <v>2</v>
      </c>
      <c r="F48" s="444">
        <v>261.5</v>
      </c>
      <c r="G48" s="71" t="s">
        <v>450</v>
      </c>
      <c r="H48" s="71" t="s">
        <v>469</v>
      </c>
      <c r="I48" s="71" t="s">
        <v>452</v>
      </c>
      <c r="J48" s="93" t="s">
        <v>465</v>
      </c>
      <c r="K48" s="93"/>
      <c r="L48" s="93"/>
      <c r="M48" s="71" t="s">
        <v>470</v>
      </c>
      <c r="N48" s="71" t="s">
        <v>455</v>
      </c>
      <c r="O48" s="71" t="s">
        <v>456</v>
      </c>
      <c r="P48" s="71" t="s">
        <v>376</v>
      </c>
      <c r="Q48" s="71" t="s">
        <v>291</v>
      </c>
      <c r="R48" s="71" t="s">
        <v>156</v>
      </c>
      <c r="S48" s="71" t="s">
        <v>457</v>
      </c>
      <c r="T48" s="71" t="s">
        <v>458</v>
      </c>
      <c r="U48" s="71" t="s">
        <v>459</v>
      </c>
      <c r="V48" s="93" t="s">
        <v>273</v>
      </c>
      <c r="W48" s="445"/>
      <c r="X48" s="445"/>
      <c r="Y48" s="445"/>
      <c r="Z48" s="446" t="s">
        <v>460</v>
      </c>
    </row>
    <row r="49" spans="2:26" ht="16.05" customHeight="1" x14ac:dyDescent="0.2">
      <c r="B49" s="99"/>
      <c r="C49" s="442">
        <v>27</v>
      </c>
      <c r="D49" s="443"/>
      <c r="E49" s="69">
        <v>1</v>
      </c>
      <c r="F49" s="444">
        <v>264.7</v>
      </c>
      <c r="G49" s="71" t="s">
        <v>450</v>
      </c>
      <c r="H49" s="71" t="s">
        <v>472</v>
      </c>
      <c r="I49" s="71" t="s">
        <v>452</v>
      </c>
      <c r="J49" s="93" t="s">
        <v>476</v>
      </c>
      <c r="K49" s="93"/>
      <c r="L49" s="93"/>
      <c r="M49" s="71" t="s">
        <v>502</v>
      </c>
      <c r="N49" s="71" t="s">
        <v>467</v>
      </c>
      <c r="O49" s="71" t="s">
        <v>286</v>
      </c>
      <c r="P49" s="71" t="s">
        <v>372</v>
      </c>
      <c r="Q49" s="71" t="s">
        <v>273</v>
      </c>
      <c r="R49" s="71" t="s">
        <v>156</v>
      </c>
      <c r="S49" s="71" t="s">
        <v>457</v>
      </c>
      <c r="T49" s="71" t="s">
        <v>458</v>
      </c>
      <c r="U49" s="71" t="s">
        <v>459</v>
      </c>
      <c r="V49" s="93" t="s">
        <v>273</v>
      </c>
      <c r="W49" s="445"/>
      <c r="X49" s="445"/>
      <c r="Y49" s="445"/>
      <c r="Z49" s="446" t="s">
        <v>460</v>
      </c>
    </row>
    <row r="50" spans="2:26" ht="16.05" customHeight="1" x14ac:dyDescent="0.2">
      <c r="B50" s="99"/>
      <c r="C50" s="442">
        <v>28</v>
      </c>
      <c r="D50" s="443"/>
      <c r="E50" s="69">
        <v>1</v>
      </c>
      <c r="F50" s="444">
        <v>276.5</v>
      </c>
      <c r="G50" s="71" t="s">
        <v>450</v>
      </c>
      <c r="H50" s="71" t="s">
        <v>475</v>
      </c>
      <c r="I50" s="71" t="s">
        <v>452</v>
      </c>
      <c r="J50" s="93" t="s">
        <v>465</v>
      </c>
      <c r="K50" s="93"/>
      <c r="L50" s="93"/>
      <c r="M50" s="71" t="s">
        <v>470</v>
      </c>
      <c r="N50" s="71" t="s">
        <v>455</v>
      </c>
      <c r="O50" s="71" t="s">
        <v>456</v>
      </c>
      <c r="P50" s="71" t="s">
        <v>376</v>
      </c>
      <c r="Q50" s="71" t="s">
        <v>273</v>
      </c>
      <c r="R50" s="71" t="s">
        <v>156</v>
      </c>
      <c r="S50" s="71" t="s">
        <v>457</v>
      </c>
      <c r="T50" s="71" t="s">
        <v>458</v>
      </c>
      <c r="U50" s="71" t="s">
        <v>459</v>
      </c>
      <c r="V50" s="93" t="s">
        <v>273</v>
      </c>
      <c r="W50" s="445"/>
      <c r="X50" s="445"/>
      <c r="Y50" s="445"/>
      <c r="Z50" s="446" t="s">
        <v>460</v>
      </c>
    </row>
    <row r="51" spans="2:26" ht="16.05" customHeight="1" x14ac:dyDescent="0.2">
      <c r="B51" s="99"/>
      <c r="C51" s="442">
        <v>28</v>
      </c>
      <c r="D51" s="443"/>
      <c r="E51" s="69">
        <v>2</v>
      </c>
      <c r="F51" s="444">
        <v>275.3</v>
      </c>
      <c r="G51" s="71" t="s">
        <v>450</v>
      </c>
      <c r="H51" s="71" t="s">
        <v>475</v>
      </c>
      <c r="I51" s="71" t="s">
        <v>452</v>
      </c>
      <c r="J51" s="93" t="s">
        <v>465</v>
      </c>
      <c r="K51" s="93"/>
      <c r="L51" s="93"/>
      <c r="M51" s="71" t="s">
        <v>503</v>
      </c>
      <c r="N51" s="71" t="s">
        <v>455</v>
      </c>
      <c r="O51" s="71" t="s">
        <v>456</v>
      </c>
      <c r="P51" s="71" t="s">
        <v>376</v>
      </c>
      <c r="Q51" s="71" t="s">
        <v>291</v>
      </c>
      <c r="R51" s="71" t="s">
        <v>156</v>
      </c>
      <c r="S51" s="71" t="s">
        <v>457</v>
      </c>
      <c r="T51" s="71" t="s">
        <v>458</v>
      </c>
      <c r="U51" s="71" t="s">
        <v>459</v>
      </c>
      <c r="V51" s="93" t="s">
        <v>273</v>
      </c>
      <c r="W51" s="445"/>
      <c r="X51" s="445"/>
      <c r="Y51" s="445"/>
      <c r="Z51" s="446" t="s">
        <v>460</v>
      </c>
    </row>
    <row r="52" spans="2:26" ht="16.05" customHeight="1" x14ac:dyDescent="0.2">
      <c r="B52" s="99"/>
      <c r="C52" s="442">
        <v>28</v>
      </c>
      <c r="D52" s="443"/>
      <c r="E52" s="69">
        <v>3</v>
      </c>
      <c r="F52" s="444">
        <v>275</v>
      </c>
      <c r="G52" s="71" t="s">
        <v>450</v>
      </c>
      <c r="H52" s="71" t="s">
        <v>468</v>
      </c>
      <c r="I52" s="71" t="s">
        <v>452</v>
      </c>
      <c r="J52" s="93" t="s">
        <v>453</v>
      </c>
      <c r="K52" s="93"/>
      <c r="L52" s="93"/>
      <c r="M52" s="71" t="s">
        <v>478</v>
      </c>
      <c r="N52" s="71" t="s">
        <v>455</v>
      </c>
      <c r="O52" s="71" t="s">
        <v>480</v>
      </c>
      <c r="P52" s="71" t="s">
        <v>376</v>
      </c>
      <c r="Q52" s="71" t="s">
        <v>273</v>
      </c>
      <c r="R52" s="71" t="s">
        <v>155</v>
      </c>
      <c r="S52" s="71" t="s">
        <v>457</v>
      </c>
      <c r="T52" s="71" t="s">
        <v>481</v>
      </c>
      <c r="U52" s="71" t="s">
        <v>482</v>
      </c>
      <c r="V52" s="93" t="s">
        <v>273</v>
      </c>
      <c r="W52" s="445"/>
      <c r="X52" s="445"/>
      <c r="Y52" s="445"/>
      <c r="Z52" s="446" t="s">
        <v>483</v>
      </c>
    </row>
    <row r="53" spans="2:26" ht="16.05" customHeight="1" x14ac:dyDescent="0.2">
      <c r="B53" s="99"/>
      <c r="C53" s="442">
        <v>29</v>
      </c>
      <c r="D53" s="443"/>
      <c r="E53" s="69">
        <v>1</v>
      </c>
      <c r="F53" s="444">
        <v>285.39999999999998</v>
      </c>
      <c r="G53" s="71" t="s">
        <v>450</v>
      </c>
      <c r="H53" s="71" t="s">
        <v>469</v>
      </c>
      <c r="I53" s="71" t="s">
        <v>452</v>
      </c>
      <c r="J53" s="93" t="s">
        <v>476</v>
      </c>
      <c r="K53" s="93"/>
      <c r="L53" s="93"/>
      <c r="M53" s="71" t="s">
        <v>504</v>
      </c>
      <c r="N53" s="71" t="s">
        <v>455</v>
      </c>
      <c r="O53" s="71" t="s">
        <v>456</v>
      </c>
      <c r="P53" s="71" t="s">
        <v>376</v>
      </c>
      <c r="Q53" s="71" t="s">
        <v>273</v>
      </c>
      <c r="R53" s="71" t="s">
        <v>156</v>
      </c>
      <c r="S53" s="71" t="s">
        <v>457</v>
      </c>
      <c r="T53" s="71" t="s">
        <v>458</v>
      </c>
      <c r="U53" s="71" t="s">
        <v>459</v>
      </c>
      <c r="V53" s="93" t="s">
        <v>273</v>
      </c>
      <c r="W53" s="445"/>
      <c r="X53" s="445"/>
      <c r="Y53" s="445"/>
      <c r="Z53" s="446" t="s">
        <v>460</v>
      </c>
    </row>
    <row r="54" spans="2:26" ht="16.05" customHeight="1" x14ac:dyDescent="0.2">
      <c r="B54" s="99"/>
      <c r="C54" s="442">
        <v>34</v>
      </c>
      <c r="D54" s="443"/>
      <c r="E54" s="69">
        <v>1</v>
      </c>
      <c r="F54" s="444">
        <v>337.5</v>
      </c>
      <c r="G54" s="71" t="s">
        <v>450</v>
      </c>
      <c r="H54" s="71" t="s">
        <v>469</v>
      </c>
      <c r="I54" s="71" t="s">
        <v>452</v>
      </c>
      <c r="J54" s="93" t="s">
        <v>476</v>
      </c>
      <c r="K54" s="93"/>
      <c r="L54" s="93"/>
      <c r="M54" s="71" t="s">
        <v>505</v>
      </c>
      <c r="N54" s="71" t="s">
        <v>455</v>
      </c>
      <c r="O54" s="71" t="s">
        <v>456</v>
      </c>
      <c r="P54" s="71" t="s">
        <v>376</v>
      </c>
      <c r="Q54" s="71" t="s">
        <v>273</v>
      </c>
      <c r="R54" s="71" t="s">
        <v>156</v>
      </c>
      <c r="S54" s="71" t="s">
        <v>457</v>
      </c>
      <c r="T54" s="71" t="s">
        <v>458</v>
      </c>
      <c r="U54" s="71" t="s">
        <v>459</v>
      </c>
      <c r="V54" s="93" t="s">
        <v>273</v>
      </c>
      <c r="W54" s="445"/>
      <c r="X54" s="445"/>
      <c r="Y54" s="445"/>
      <c r="Z54" s="446" t="s">
        <v>460</v>
      </c>
    </row>
    <row r="55" spans="2:26" ht="16.05" customHeight="1" x14ac:dyDescent="0.2">
      <c r="B55" s="99"/>
      <c r="C55" s="442">
        <v>36</v>
      </c>
      <c r="D55" s="443"/>
      <c r="E55" s="69">
        <v>1</v>
      </c>
      <c r="F55" s="444">
        <v>358.3</v>
      </c>
      <c r="G55" s="71" t="s">
        <v>450</v>
      </c>
      <c r="H55" s="71" t="s">
        <v>469</v>
      </c>
      <c r="I55" s="71" t="s">
        <v>452</v>
      </c>
      <c r="J55" s="93" t="s">
        <v>476</v>
      </c>
      <c r="K55" s="93"/>
      <c r="L55" s="93"/>
      <c r="M55" s="71" t="s">
        <v>506</v>
      </c>
      <c r="N55" s="71" t="s">
        <v>455</v>
      </c>
      <c r="O55" s="71" t="s">
        <v>456</v>
      </c>
      <c r="P55" s="71" t="s">
        <v>376</v>
      </c>
      <c r="Q55" s="71" t="s">
        <v>273</v>
      </c>
      <c r="R55" s="71" t="s">
        <v>156</v>
      </c>
      <c r="S55" s="71" t="s">
        <v>457</v>
      </c>
      <c r="T55" s="71" t="s">
        <v>458</v>
      </c>
      <c r="U55" s="71" t="s">
        <v>459</v>
      </c>
      <c r="V55" s="93" t="s">
        <v>273</v>
      </c>
      <c r="W55" s="445"/>
      <c r="X55" s="445"/>
      <c r="Y55" s="445"/>
      <c r="Z55" s="446" t="s">
        <v>460</v>
      </c>
    </row>
    <row r="56" spans="2:26" ht="16.05" customHeight="1" x14ac:dyDescent="0.2">
      <c r="B56" s="99"/>
      <c r="C56" s="442">
        <v>37</v>
      </c>
      <c r="D56" s="443"/>
      <c r="E56" s="69">
        <v>1</v>
      </c>
      <c r="F56" s="444">
        <v>377.8</v>
      </c>
      <c r="G56" s="71" t="s">
        <v>450</v>
      </c>
      <c r="H56" s="71" t="s">
        <v>475</v>
      </c>
      <c r="I56" s="71" t="s">
        <v>452</v>
      </c>
      <c r="J56" s="93" t="s">
        <v>465</v>
      </c>
      <c r="K56" s="93"/>
      <c r="L56" s="93"/>
      <c r="M56" s="71" t="s">
        <v>473</v>
      </c>
      <c r="N56" s="71" t="s">
        <v>455</v>
      </c>
      <c r="O56" s="71" t="s">
        <v>456</v>
      </c>
      <c r="P56" s="71" t="s">
        <v>376</v>
      </c>
      <c r="Q56" s="71" t="s">
        <v>273</v>
      </c>
      <c r="R56" s="71" t="s">
        <v>156</v>
      </c>
      <c r="S56" s="71" t="s">
        <v>457</v>
      </c>
      <c r="T56" s="71" t="s">
        <v>458</v>
      </c>
      <c r="U56" s="71" t="s">
        <v>459</v>
      </c>
      <c r="V56" s="93" t="s">
        <v>273</v>
      </c>
      <c r="W56" s="445"/>
      <c r="X56" s="445"/>
      <c r="Y56" s="445"/>
      <c r="Z56" s="446" t="s">
        <v>460</v>
      </c>
    </row>
    <row r="57" spans="2:26" ht="16.05" customHeight="1" x14ac:dyDescent="0.2">
      <c r="B57" s="99"/>
      <c r="C57" s="442">
        <v>38</v>
      </c>
      <c r="D57" s="443"/>
      <c r="E57" s="69">
        <v>1</v>
      </c>
      <c r="F57" s="444">
        <v>380.2</v>
      </c>
      <c r="G57" s="71" t="s">
        <v>450</v>
      </c>
      <c r="H57" s="71" t="s">
        <v>469</v>
      </c>
      <c r="I57" s="71" t="s">
        <v>452</v>
      </c>
      <c r="J57" s="93" t="s">
        <v>465</v>
      </c>
      <c r="K57" s="93"/>
      <c r="L57" s="93"/>
      <c r="M57" s="71" t="s">
        <v>471</v>
      </c>
      <c r="N57" s="71" t="s">
        <v>455</v>
      </c>
      <c r="O57" s="71" t="s">
        <v>456</v>
      </c>
      <c r="P57" s="71" t="s">
        <v>376</v>
      </c>
      <c r="Q57" s="71" t="s">
        <v>273</v>
      </c>
      <c r="R57" s="71" t="s">
        <v>156</v>
      </c>
      <c r="S57" s="71" t="s">
        <v>457</v>
      </c>
      <c r="T57" s="71" t="s">
        <v>458</v>
      </c>
      <c r="U57" s="71" t="s">
        <v>459</v>
      </c>
      <c r="V57" s="93" t="s">
        <v>273</v>
      </c>
      <c r="W57" s="445"/>
      <c r="X57" s="445"/>
      <c r="Y57" s="445"/>
      <c r="Z57" s="446" t="s">
        <v>460</v>
      </c>
    </row>
    <row r="58" spans="2:26" ht="16.05" customHeight="1" x14ac:dyDescent="0.2">
      <c r="B58" s="99"/>
      <c r="C58" s="442">
        <v>38</v>
      </c>
      <c r="D58" s="443"/>
      <c r="E58" s="69">
        <v>2</v>
      </c>
      <c r="F58" s="444">
        <v>389.4</v>
      </c>
      <c r="G58" s="71" t="s">
        <v>450</v>
      </c>
      <c r="H58" s="71" t="s">
        <v>464</v>
      </c>
      <c r="I58" s="71" t="s">
        <v>452</v>
      </c>
      <c r="J58" s="93" t="s">
        <v>453</v>
      </c>
      <c r="K58" s="93"/>
      <c r="L58" s="93"/>
      <c r="M58" s="71" t="s">
        <v>507</v>
      </c>
      <c r="N58" s="71" t="s">
        <v>455</v>
      </c>
      <c r="O58" s="71" t="s">
        <v>456</v>
      </c>
      <c r="P58" s="71" t="s">
        <v>376</v>
      </c>
      <c r="Q58" s="71" t="s">
        <v>291</v>
      </c>
      <c r="R58" s="71" t="s">
        <v>156</v>
      </c>
      <c r="S58" s="71" t="s">
        <v>457</v>
      </c>
      <c r="T58" s="71" t="s">
        <v>458</v>
      </c>
      <c r="U58" s="71" t="s">
        <v>459</v>
      </c>
      <c r="V58" s="93" t="s">
        <v>273</v>
      </c>
      <c r="W58" s="445"/>
      <c r="X58" s="445"/>
      <c r="Y58" s="445"/>
      <c r="Z58" s="446" t="s">
        <v>460</v>
      </c>
    </row>
    <row r="59" spans="2:26" ht="16.05" customHeight="1" x14ac:dyDescent="0.2">
      <c r="B59" s="99"/>
      <c r="C59" s="442">
        <v>38</v>
      </c>
      <c r="D59" s="443"/>
      <c r="E59" s="69">
        <v>3</v>
      </c>
      <c r="F59" s="444">
        <v>387.6</v>
      </c>
      <c r="G59" s="71" t="s">
        <v>450</v>
      </c>
      <c r="H59" s="71" t="s">
        <v>469</v>
      </c>
      <c r="I59" s="71" t="s">
        <v>452</v>
      </c>
      <c r="J59" s="93" t="s">
        <v>465</v>
      </c>
      <c r="K59" s="93"/>
      <c r="L59" s="93"/>
      <c r="M59" s="71" t="s">
        <v>470</v>
      </c>
      <c r="N59" s="71" t="s">
        <v>455</v>
      </c>
      <c r="O59" s="71" t="s">
        <v>456</v>
      </c>
      <c r="P59" s="71" t="s">
        <v>376</v>
      </c>
      <c r="Q59" s="71" t="s">
        <v>273</v>
      </c>
      <c r="R59" s="71" t="s">
        <v>156</v>
      </c>
      <c r="S59" s="71" t="s">
        <v>457</v>
      </c>
      <c r="T59" s="71" t="s">
        <v>458</v>
      </c>
      <c r="U59" s="71" t="s">
        <v>459</v>
      </c>
      <c r="V59" s="93" t="s">
        <v>273</v>
      </c>
      <c r="W59" s="445"/>
      <c r="X59" s="445"/>
      <c r="Y59" s="445"/>
      <c r="Z59" s="446" t="s">
        <v>460</v>
      </c>
    </row>
    <row r="60" spans="2:26" ht="16.05" customHeight="1" x14ac:dyDescent="0.2">
      <c r="B60" s="99"/>
      <c r="C60" s="442">
        <v>39</v>
      </c>
      <c r="D60" s="443"/>
      <c r="E60" s="69">
        <v>1</v>
      </c>
      <c r="F60" s="444">
        <v>397.9</v>
      </c>
      <c r="G60" s="71" t="s">
        <v>450</v>
      </c>
      <c r="H60" s="71" t="s">
        <v>475</v>
      </c>
      <c r="I60" s="71" t="s">
        <v>452</v>
      </c>
      <c r="J60" s="93" t="s">
        <v>465</v>
      </c>
      <c r="K60" s="93"/>
      <c r="L60" s="93"/>
      <c r="M60" s="71" t="s">
        <v>470</v>
      </c>
      <c r="N60" s="71" t="s">
        <v>455</v>
      </c>
      <c r="O60" s="71" t="s">
        <v>456</v>
      </c>
      <c r="P60" s="71" t="s">
        <v>376</v>
      </c>
      <c r="Q60" s="71" t="s">
        <v>273</v>
      </c>
      <c r="R60" s="71" t="s">
        <v>156</v>
      </c>
      <c r="S60" s="71" t="s">
        <v>457</v>
      </c>
      <c r="T60" s="71" t="s">
        <v>458</v>
      </c>
      <c r="U60" s="71" t="s">
        <v>459</v>
      </c>
      <c r="V60" s="93" t="s">
        <v>273</v>
      </c>
      <c r="W60" s="445"/>
      <c r="X60" s="445"/>
      <c r="Y60" s="445"/>
      <c r="Z60" s="446" t="s">
        <v>460</v>
      </c>
    </row>
    <row r="61" spans="2:26" ht="16.05" customHeight="1" x14ac:dyDescent="0.2">
      <c r="B61" s="99"/>
      <c r="C61" s="442">
        <v>39</v>
      </c>
      <c r="D61" s="443"/>
      <c r="E61" s="69">
        <v>2</v>
      </c>
      <c r="F61" s="444">
        <v>396.1</v>
      </c>
      <c r="G61" s="71" t="s">
        <v>450</v>
      </c>
      <c r="H61" s="71" t="s">
        <v>469</v>
      </c>
      <c r="I61" s="71" t="s">
        <v>452</v>
      </c>
      <c r="J61" s="93" t="s">
        <v>465</v>
      </c>
      <c r="K61" s="93"/>
      <c r="L61" s="93"/>
      <c r="M61" s="71" t="s">
        <v>470</v>
      </c>
      <c r="N61" s="71" t="s">
        <v>455</v>
      </c>
      <c r="O61" s="71" t="s">
        <v>456</v>
      </c>
      <c r="P61" s="71" t="s">
        <v>376</v>
      </c>
      <c r="Q61" s="71" t="s">
        <v>291</v>
      </c>
      <c r="R61" s="71" t="s">
        <v>156</v>
      </c>
      <c r="S61" s="71" t="s">
        <v>457</v>
      </c>
      <c r="T61" s="71" t="s">
        <v>458</v>
      </c>
      <c r="U61" s="71" t="s">
        <v>459</v>
      </c>
      <c r="V61" s="93" t="s">
        <v>273</v>
      </c>
      <c r="W61" s="445"/>
      <c r="X61" s="445"/>
      <c r="Y61" s="445"/>
      <c r="Z61" s="446" t="s">
        <v>460</v>
      </c>
    </row>
    <row r="62" spans="2:26" ht="16.05" customHeight="1" x14ac:dyDescent="0.2">
      <c r="B62" s="99"/>
      <c r="C62" s="442">
        <v>39</v>
      </c>
      <c r="D62" s="443"/>
      <c r="E62" s="69">
        <v>3</v>
      </c>
      <c r="F62" s="444">
        <v>399.8</v>
      </c>
      <c r="G62" s="71" t="s">
        <v>450</v>
      </c>
      <c r="H62" s="71" t="s">
        <v>468</v>
      </c>
      <c r="I62" s="71" t="s">
        <v>508</v>
      </c>
      <c r="J62" s="93" t="s">
        <v>508</v>
      </c>
      <c r="K62" s="93"/>
      <c r="L62" s="93"/>
      <c r="M62" s="71" t="s">
        <v>509</v>
      </c>
      <c r="N62" s="71" t="s">
        <v>474</v>
      </c>
      <c r="O62" s="71" t="s">
        <v>273</v>
      </c>
      <c r="P62" s="71" t="s">
        <v>273</v>
      </c>
      <c r="Q62" s="71" t="s">
        <v>273</v>
      </c>
      <c r="R62" s="71" t="s">
        <v>156</v>
      </c>
      <c r="S62" s="71" t="s">
        <v>457</v>
      </c>
      <c r="T62" s="71" t="s">
        <v>458</v>
      </c>
      <c r="U62" s="71" t="s">
        <v>459</v>
      </c>
      <c r="V62" s="93" t="s">
        <v>273</v>
      </c>
      <c r="W62" s="445"/>
      <c r="X62" s="445"/>
      <c r="Y62" s="445"/>
      <c r="Z62" s="446" t="s">
        <v>460</v>
      </c>
    </row>
    <row r="63" spans="2:26" ht="16.05" customHeight="1" x14ac:dyDescent="0.2">
      <c r="B63" s="99"/>
      <c r="C63" s="442">
        <v>40</v>
      </c>
      <c r="D63" s="443"/>
      <c r="E63" s="69">
        <v>1</v>
      </c>
      <c r="F63" s="444">
        <v>400</v>
      </c>
      <c r="G63" s="71" t="s">
        <v>450</v>
      </c>
      <c r="H63" s="71" t="s">
        <v>510</v>
      </c>
      <c r="I63" s="71" t="s">
        <v>511</v>
      </c>
      <c r="J63" s="93" t="s">
        <v>476</v>
      </c>
      <c r="K63" s="93"/>
      <c r="L63" s="93"/>
      <c r="M63" s="71" t="s">
        <v>512</v>
      </c>
      <c r="N63" s="71" t="s">
        <v>455</v>
      </c>
      <c r="O63" s="71" t="s">
        <v>480</v>
      </c>
      <c r="P63" s="71" t="s">
        <v>376</v>
      </c>
      <c r="Q63" s="71" t="s">
        <v>273</v>
      </c>
      <c r="R63" s="71" t="s">
        <v>155</v>
      </c>
      <c r="S63" s="71" t="s">
        <v>457</v>
      </c>
      <c r="T63" s="71" t="s">
        <v>481</v>
      </c>
      <c r="U63" s="71" t="s">
        <v>482</v>
      </c>
      <c r="V63" s="93" t="s">
        <v>273</v>
      </c>
      <c r="W63" s="445"/>
      <c r="X63" s="445"/>
      <c r="Y63" s="445"/>
      <c r="Z63" s="446" t="s">
        <v>513</v>
      </c>
    </row>
    <row r="64" spans="2:26" ht="16.05" customHeight="1" x14ac:dyDescent="0.2">
      <c r="B64" s="99"/>
      <c r="C64" s="442">
        <v>40</v>
      </c>
      <c r="D64" s="443"/>
      <c r="E64" s="69">
        <v>2</v>
      </c>
      <c r="F64" s="444">
        <v>399.9</v>
      </c>
      <c r="G64" s="71" t="s">
        <v>450</v>
      </c>
      <c r="H64" s="71" t="s">
        <v>464</v>
      </c>
      <c r="I64" s="71" t="s">
        <v>452</v>
      </c>
      <c r="J64" s="93" t="s">
        <v>453</v>
      </c>
      <c r="K64" s="93"/>
      <c r="L64" s="93"/>
      <c r="M64" s="71" t="s">
        <v>514</v>
      </c>
      <c r="N64" s="71" t="s">
        <v>455</v>
      </c>
      <c r="O64" s="71" t="s">
        <v>480</v>
      </c>
      <c r="P64" s="71" t="s">
        <v>376</v>
      </c>
      <c r="Q64" s="71" t="s">
        <v>291</v>
      </c>
      <c r="R64" s="71" t="s">
        <v>155</v>
      </c>
      <c r="S64" s="71" t="s">
        <v>457</v>
      </c>
      <c r="T64" s="71" t="s">
        <v>481</v>
      </c>
      <c r="U64" s="71" t="s">
        <v>482</v>
      </c>
      <c r="V64" s="93" t="s">
        <v>273</v>
      </c>
      <c r="W64" s="445"/>
      <c r="X64" s="445"/>
      <c r="Y64" s="445"/>
      <c r="Z64" s="446" t="s">
        <v>483</v>
      </c>
    </row>
    <row r="65" spans="2:26" ht="16.05" customHeight="1" x14ac:dyDescent="0.2">
      <c r="B65" s="99"/>
      <c r="C65" s="442">
        <v>40</v>
      </c>
      <c r="D65" s="443"/>
      <c r="E65" s="69">
        <v>3</v>
      </c>
      <c r="F65" s="444">
        <v>399.9</v>
      </c>
      <c r="G65" s="71" t="s">
        <v>450</v>
      </c>
      <c r="H65" s="71" t="s">
        <v>469</v>
      </c>
      <c r="I65" s="71" t="s">
        <v>452</v>
      </c>
      <c r="J65" s="93" t="s">
        <v>476</v>
      </c>
      <c r="K65" s="93"/>
      <c r="L65" s="93"/>
      <c r="M65" s="71" t="s">
        <v>515</v>
      </c>
      <c r="N65" s="71" t="s">
        <v>455</v>
      </c>
      <c r="O65" s="71" t="s">
        <v>456</v>
      </c>
      <c r="P65" s="71" t="s">
        <v>376</v>
      </c>
      <c r="Q65" s="71" t="s">
        <v>273</v>
      </c>
      <c r="R65" s="71" t="s">
        <v>156</v>
      </c>
      <c r="S65" s="71" t="s">
        <v>457</v>
      </c>
      <c r="T65" s="71" t="s">
        <v>458</v>
      </c>
      <c r="U65" s="71" t="s">
        <v>459</v>
      </c>
      <c r="V65" s="93" t="s">
        <v>273</v>
      </c>
      <c r="W65" s="445"/>
      <c r="X65" s="445"/>
      <c r="Y65" s="445"/>
      <c r="Z65" s="446" t="s">
        <v>460</v>
      </c>
    </row>
    <row r="66" spans="2:26" ht="16.05" customHeight="1" x14ac:dyDescent="0.2">
      <c r="B66" s="99"/>
      <c r="C66" s="442">
        <v>40</v>
      </c>
      <c r="D66" s="443"/>
      <c r="E66" s="69">
        <v>4</v>
      </c>
      <c r="F66" s="444">
        <v>403.6</v>
      </c>
      <c r="G66" s="71" t="s">
        <v>450</v>
      </c>
      <c r="H66" s="71" t="s">
        <v>469</v>
      </c>
      <c r="I66" s="71" t="s">
        <v>452</v>
      </c>
      <c r="J66" s="93" t="s">
        <v>465</v>
      </c>
      <c r="K66" s="93"/>
      <c r="L66" s="93"/>
      <c r="M66" s="71" t="s">
        <v>470</v>
      </c>
      <c r="N66" s="71" t="s">
        <v>455</v>
      </c>
      <c r="O66" s="71" t="s">
        <v>456</v>
      </c>
      <c r="P66" s="71" t="s">
        <v>376</v>
      </c>
      <c r="Q66" s="71" t="s">
        <v>273</v>
      </c>
      <c r="R66" s="71" t="s">
        <v>156</v>
      </c>
      <c r="S66" s="71" t="s">
        <v>457</v>
      </c>
      <c r="T66" s="71" t="s">
        <v>458</v>
      </c>
      <c r="U66" s="71" t="s">
        <v>459</v>
      </c>
      <c r="V66" s="93" t="s">
        <v>273</v>
      </c>
      <c r="W66" s="445"/>
      <c r="X66" s="445"/>
      <c r="Y66" s="445"/>
      <c r="Z66" s="446" t="s">
        <v>460</v>
      </c>
    </row>
    <row r="67" spans="2:26" ht="16.05" customHeight="1" x14ac:dyDescent="0.2">
      <c r="B67" s="99"/>
      <c r="C67" s="442">
        <v>40</v>
      </c>
      <c r="D67" s="443"/>
      <c r="E67" s="69">
        <v>5</v>
      </c>
      <c r="F67" s="444">
        <v>409.9</v>
      </c>
      <c r="G67" s="71" t="s">
        <v>450</v>
      </c>
      <c r="H67" s="71" t="s">
        <v>468</v>
      </c>
      <c r="I67" s="71" t="s">
        <v>508</v>
      </c>
      <c r="J67" s="93" t="s">
        <v>508</v>
      </c>
      <c r="K67" s="93"/>
      <c r="L67" s="93"/>
      <c r="M67" s="71" t="s">
        <v>509</v>
      </c>
      <c r="N67" s="71" t="s">
        <v>455</v>
      </c>
      <c r="O67" s="71" t="s">
        <v>456</v>
      </c>
      <c r="P67" s="71" t="s">
        <v>376</v>
      </c>
      <c r="Q67" s="71" t="s">
        <v>273</v>
      </c>
      <c r="R67" s="71" t="s">
        <v>156</v>
      </c>
      <c r="S67" s="71" t="s">
        <v>457</v>
      </c>
      <c r="T67" s="71" t="s">
        <v>458</v>
      </c>
      <c r="U67" s="71" t="s">
        <v>459</v>
      </c>
      <c r="V67" s="93" t="s">
        <v>273</v>
      </c>
      <c r="W67" s="445"/>
      <c r="X67" s="445"/>
      <c r="Y67" s="445"/>
      <c r="Z67" s="446" t="s">
        <v>460</v>
      </c>
    </row>
    <row r="68" spans="2:26" ht="16.05" customHeight="1" x14ac:dyDescent="0.2">
      <c r="B68" s="99"/>
      <c r="C68" s="442">
        <v>40</v>
      </c>
      <c r="D68" s="443"/>
      <c r="E68" s="69">
        <v>6</v>
      </c>
      <c r="F68" s="444">
        <v>399.9</v>
      </c>
      <c r="G68" s="71" t="s">
        <v>450</v>
      </c>
      <c r="H68" s="71" t="s">
        <v>516</v>
      </c>
      <c r="I68" s="71" t="s">
        <v>511</v>
      </c>
      <c r="J68" s="93" t="s">
        <v>476</v>
      </c>
      <c r="K68" s="93"/>
      <c r="L68" s="93"/>
      <c r="M68" s="71" t="s">
        <v>517</v>
      </c>
      <c r="N68" s="71" t="s">
        <v>467</v>
      </c>
      <c r="O68" s="71" t="s">
        <v>286</v>
      </c>
      <c r="P68" s="71" t="s">
        <v>372</v>
      </c>
      <c r="Q68" s="71" t="s">
        <v>291</v>
      </c>
      <c r="R68" s="71" t="s">
        <v>155</v>
      </c>
      <c r="S68" s="71" t="s">
        <v>457</v>
      </c>
      <c r="T68" s="71" t="s">
        <v>481</v>
      </c>
      <c r="U68" s="71" t="s">
        <v>482</v>
      </c>
      <c r="V68" s="93" t="s">
        <v>273</v>
      </c>
      <c r="W68" s="445"/>
      <c r="X68" s="445"/>
      <c r="Y68" s="445"/>
      <c r="Z68" s="446" t="s">
        <v>513</v>
      </c>
    </row>
    <row r="69" spans="2:26" ht="16.05" customHeight="1" x14ac:dyDescent="0.2">
      <c r="B69" s="99"/>
      <c r="C69" s="442">
        <v>41</v>
      </c>
      <c r="D69" s="443"/>
      <c r="E69" s="69">
        <v>1</v>
      </c>
      <c r="F69" s="444">
        <v>410.4</v>
      </c>
      <c r="G69" s="71" t="s">
        <v>450</v>
      </c>
      <c r="H69" s="71" t="s">
        <v>510</v>
      </c>
      <c r="I69" s="71" t="s">
        <v>511</v>
      </c>
      <c r="J69" s="93" t="s">
        <v>476</v>
      </c>
      <c r="K69" s="93"/>
      <c r="L69" s="93"/>
      <c r="M69" s="71" t="s">
        <v>518</v>
      </c>
      <c r="N69" s="71" t="s">
        <v>455</v>
      </c>
      <c r="O69" s="71" t="s">
        <v>480</v>
      </c>
      <c r="P69" s="71" t="s">
        <v>376</v>
      </c>
      <c r="Q69" s="71" t="s">
        <v>273</v>
      </c>
      <c r="R69" s="71" t="s">
        <v>155</v>
      </c>
      <c r="S69" s="71" t="s">
        <v>457</v>
      </c>
      <c r="T69" s="71" t="s">
        <v>481</v>
      </c>
      <c r="U69" s="71" t="s">
        <v>482</v>
      </c>
      <c r="V69" s="93" t="s">
        <v>273</v>
      </c>
      <c r="W69" s="445"/>
      <c r="X69" s="445"/>
      <c r="Y69" s="445"/>
      <c r="Z69" s="446" t="s">
        <v>513</v>
      </c>
    </row>
    <row r="70" spans="2:26" ht="16.05" customHeight="1" x14ac:dyDescent="0.2">
      <c r="B70" s="99"/>
      <c r="C70" s="442">
        <v>41</v>
      </c>
      <c r="D70" s="443"/>
      <c r="E70" s="69">
        <v>2</v>
      </c>
      <c r="F70" s="444">
        <v>420.3</v>
      </c>
      <c r="G70" s="71" t="s">
        <v>450</v>
      </c>
      <c r="H70" s="71" t="s">
        <v>494</v>
      </c>
      <c r="I70" s="71" t="s">
        <v>508</v>
      </c>
      <c r="J70" s="93" t="s">
        <v>508</v>
      </c>
      <c r="K70" s="93"/>
      <c r="L70" s="93"/>
      <c r="M70" s="71" t="s">
        <v>509</v>
      </c>
      <c r="N70" s="71" t="s">
        <v>455</v>
      </c>
      <c r="O70" s="71" t="s">
        <v>456</v>
      </c>
      <c r="P70" s="71" t="s">
        <v>376</v>
      </c>
      <c r="Q70" s="71" t="s">
        <v>291</v>
      </c>
      <c r="R70" s="71" t="s">
        <v>156</v>
      </c>
      <c r="S70" s="71" t="s">
        <v>457</v>
      </c>
      <c r="T70" s="71" t="s">
        <v>458</v>
      </c>
      <c r="U70" s="71" t="s">
        <v>459</v>
      </c>
      <c r="V70" s="93" t="s">
        <v>273</v>
      </c>
      <c r="W70" s="445"/>
      <c r="X70" s="445"/>
      <c r="Y70" s="445"/>
      <c r="Z70" s="446" t="s">
        <v>460</v>
      </c>
    </row>
    <row r="71" spans="2:26" ht="16.05" customHeight="1" x14ac:dyDescent="0.2">
      <c r="B71" s="99"/>
      <c r="C71" s="442">
        <v>41</v>
      </c>
      <c r="D71" s="443"/>
      <c r="E71" s="69">
        <v>3</v>
      </c>
      <c r="F71" s="444">
        <v>410.4</v>
      </c>
      <c r="G71" s="71" t="s">
        <v>450</v>
      </c>
      <c r="H71" s="71" t="s">
        <v>516</v>
      </c>
      <c r="I71" s="71" t="s">
        <v>511</v>
      </c>
      <c r="J71" s="93" t="s">
        <v>476</v>
      </c>
      <c r="K71" s="93"/>
      <c r="L71" s="93"/>
      <c r="M71" s="71" t="s">
        <v>519</v>
      </c>
      <c r="N71" s="71" t="s">
        <v>467</v>
      </c>
      <c r="O71" s="71" t="s">
        <v>286</v>
      </c>
      <c r="P71" s="71" t="s">
        <v>372</v>
      </c>
      <c r="Q71" s="71" t="s">
        <v>273</v>
      </c>
      <c r="R71" s="71" t="s">
        <v>156</v>
      </c>
      <c r="S71" s="71" t="s">
        <v>457</v>
      </c>
      <c r="T71" s="71" t="s">
        <v>458</v>
      </c>
      <c r="U71" s="71" t="s">
        <v>459</v>
      </c>
      <c r="V71" s="93" t="s">
        <v>273</v>
      </c>
      <c r="W71" s="445"/>
      <c r="X71" s="445"/>
      <c r="Y71" s="445"/>
      <c r="Z71" s="446" t="s">
        <v>460</v>
      </c>
    </row>
    <row r="72" spans="2:26" ht="16.05" customHeight="1" x14ac:dyDescent="0.2">
      <c r="B72" s="99"/>
      <c r="C72" s="442">
        <v>41</v>
      </c>
      <c r="D72" s="443"/>
      <c r="E72" s="69">
        <v>4</v>
      </c>
      <c r="F72" s="444">
        <v>420.3</v>
      </c>
      <c r="G72" s="71" t="s">
        <v>450</v>
      </c>
      <c r="H72" s="71" t="s">
        <v>468</v>
      </c>
      <c r="I72" s="71" t="s">
        <v>508</v>
      </c>
      <c r="J72" s="93" t="s">
        <v>508</v>
      </c>
      <c r="K72" s="93"/>
      <c r="L72" s="93"/>
      <c r="M72" s="71" t="s">
        <v>509</v>
      </c>
      <c r="N72" s="71" t="s">
        <v>455</v>
      </c>
      <c r="O72" s="71" t="s">
        <v>456</v>
      </c>
      <c r="P72" s="71" t="s">
        <v>376</v>
      </c>
      <c r="Q72" s="71" t="s">
        <v>273</v>
      </c>
      <c r="R72" s="71" t="s">
        <v>156</v>
      </c>
      <c r="S72" s="71" t="s">
        <v>457</v>
      </c>
      <c r="T72" s="71" t="s">
        <v>458</v>
      </c>
      <c r="U72" s="71" t="s">
        <v>459</v>
      </c>
      <c r="V72" s="93" t="s">
        <v>273</v>
      </c>
      <c r="W72" s="445"/>
      <c r="X72" s="445"/>
      <c r="Y72" s="445"/>
      <c r="Z72" s="446" t="s">
        <v>460</v>
      </c>
    </row>
    <row r="73" spans="2:26" ht="16.05" customHeight="1" x14ac:dyDescent="0.2">
      <c r="B73" s="99"/>
      <c r="C73" s="442">
        <v>42</v>
      </c>
      <c r="D73" s="443"/>
      <c r="E73" s="69">
        <v>1</v>
      </c>
      <c r="F73" s="444">
        <v>420.8</v>
      </c>
      <c r="G73" s="71" t="s">
        <v>450</v>
      </c>
      <c r="H73" s="71" t="s">
        <v>510</v>
      </c>
      <c r="I73" s="71" t="s">
        <v>511</v>
      </c>
      <c r="J73" s="93" t="s">
        <v>476</v>
      </c>
      <c r="K73" s="93"/>
      <c r="L73" s="93"/>
      <c r="M73" s="71" t="s">
        <v>520</v>
      </c>
      <c r="N73" s="71" t="s">
        <v>455</v>
      </c>
      <c r="O73" s="71" t="s">
        <v>480</v>
      </c>
      <c r="P73" s="71" t="s">
        <v>376</v>
      </c>
      <c r="Q73" s="71" t="s">
        <v>273</v>
      </c>
      <c r="R73" s="71" t="s">
        <v>155</v>
      </c>
      <c r="S73" s="71" t="s">
        <v>457</v>
      </c>
      <c r="T73" s="71" t="s">
        <v>481</v>
      </c>
      <c r="U73" s="71" t="s">
        <v>482</v>
      </c>
      <c r="V73" s="93" t="s">
        <v>273</v>
      </c>
      <c r="W73" s="445"/>
      <c r="X73" s="445"/>
      <c r="Y73" s="445"/>
      <c r="Z73" s="446" t="s">
        <v>513</v>
      </c>
    </row>
    <row r="74" spans="2:26" ht="16.05" customHeight="1" x14ac:dyDescent="0.2">
      <c r="B74" s="99"/>
      <c r="C74" s="442">
        <v>42</v>
      </c>
      <c r="D74" s="443"/>
      <c r="E74" s="69">
        <v>2</v>
      </c>
      <c r="F74" s="444">
        <v>430.8</v>
      </c>
      <c r="G74" s="71" t="s">
        <v>450</v>
      </c>
      <c r="H74" s="71" t="s">
        <v>494</v>
      </c>
      <c r="I74" s="71" t="s">
        <v>508</v>
      </c>
      <c r="J74" s="93" t="s">
        <v>508</v>
      </c>
      <c r="K74" s="93"/>
      <c r="L74" s="93"/>
      <c r="M74" s="71" t="s">
        <v>509</v>
      </c>
      <c r="N74" s="71" t="s">
        <v>467</v>
      </c>
      <c r="O74" s="71" t="s">
        <v>480</v>
      </c>
      <c r="P74" s="71" t="s">
        <v>376</v>
      </c>
      <c r="Q74" s="71" t="s">
        <v>291</v>
      </c>
      <c r="R74" s="71" t="s">
        <v>156</v>
      </c>
      <c r="S74" s="71" t="s">
        <v>457</v>
      </c>
      <c r="T74" s="71" t="s">
        <v>458</v>
      </c>
      <c r="U74" s="71" t="s">
        <v>459</v>
      </c>
      <c r="V74" s="93" t="s">
        <v>273</v>
      </c>
      <c r="W74" s="445"/>
      <c r="X74" s="445"/>
      <c r="Y74" s="445"/>
      <c r="Z74" s="446" t="s">
        <v>460</v>
      </c>
    </row>
    <row r="75" spans="2:26" ht="16.05" customHeight="1" x14ac:dyDescent="0.2">
      <c r="B75" s="99"/>
      <c r="C75" s="442">
        <v>42</v>
      </c>
      <c r="D75" s="443"/>
      <c r="E75" s="69">
        <v>3</v>
      </c>
      <c r="F75" s="444">
        <v>424.3</v>
      </c>
      <c r="G75" s="71" t="s">
        <v>450</v>
      </c>
      <c r="H75" s="71" t="s">
        <v>516</v>
      </c>
      <c r="I75" s="71" t="s">
        <v>511</v>
      </c>
      <c r="J75" s="93" t="s">
        <v>476</v>
      </c>
      <c r="K75" s="93"/>
      <c r="L75" s="93"/>
      <c r="M75" s="71" t="s">
        <v>521</v>
      </c>
      <c r="N75" s="71" t="s">
        <v>467</v>
      </c>
      <c r="O75" s="71" t="s">
        <v>286</v>
      </c>
      <c r="P75" s="71" t="s">
        <v>372</v>
      </c>
      <c r="Q75" s="71" t="s">
        <v>273</v>
      </c>
      <c r="R75" s="71" t="s">
        <v>156</v>
      </c>
      <c r="S75" s="71" t="s">
        <v>457</v>
      </c>
      <c r="T75" s="71" t="s">
        <v>458</v>
      </c>
      <c r="U75" s="71" t="s">
        <v>459</v>
      </c>
      <c r="V75" s="93" t="s">
        <v>273</v>
      </c>
      <c r="W75" s="445"/>
      <c r="X75" s="445"/>
      <c r="Y75" s="445"/>
      <c r="Z75" s="446" t="s">
        <v>460</v>
      </c>
    </row>
    <row r="76" spans="2:26" ht="16.05" customHeight="1" x14ac:dyDescent="0.2">
      <c r="B76" s="99"/>
      <c r="C76" s="442">
        <v>42</v>
      </c>
      <c r="D76" s="443"/>
      <c r="E76" s="69">
        <v>4</v>
      </c>
      <c r="F76" s="444">
        <v>430.7</v>
      </c>
      <c r="G76" s="71" t="s">
        <v>450</v>
      </c>
      <c r="H76" s="71" t="s">
        <v>468</v>
      </c>
      <c r="I76" s="71" t="s">
        <v>508</v>
      </c>
      <c r="J76" s="93" t="s">
        <v>508</v>
      </c>
      <c r="K76" s="93"/>
      <c r="L76" s="93"/>
      <c r="M76" s="71" t="s">
        <v>509</v>
      </c>
      <c r="N76" s="71" t="s">
        <v>474</v>
      </c>
      <c r="O76" s="71" t="s">
        <v>273</v>
      </c>
      <c r="P76" s="71" t="s">
        <v>273</v>
      </c>
      <c r="Q76" s="71" t="s">
        <v>273</v>
      </c>
      <c r="R76" s="71" t="s">
        <v>156</v>
      </c>
      <c r="S76" s="71" t="s">
        <v>457</v>
      </c>
      <c r="T76" s="71" t="s">
        <v>458</v>
      </c>
      <c r="U76" s="71" t="s">
        <v>459</v>
      </c>
      <c r="V76" s="93" t="s">
        <v>273</v>
      </c>
      <c r="W76" s="445"/>
      <c r="X76" s="445"/>
      <c r="Y76" s="445"/>
      <c r="Z76" s="446" t="s">
        <v>460</v>
      </c>
    </row>
    <row r="77" spans="2:26" ht="16.05" customHeight="1" x14ac:dyDescent="0.2">
      <c r="B77" s="99"/>
      <c r="C77" s="442">
        <v>43</v>
      </c>
      <c r="D77" s="443"/>
      <c r="E77" s="69">
        <v>1</v>
      </c>
      <c r="F77" s="444">
        <v>431.3</v>
      </c>
      <c r="G77" s="71" t="s">
        <v>450</v>
      </c>
      <c r="H77" s="71" t="s">
        <v>510</v>
      </c>
      <c r="I77" s="71" t="s">
        <v>508</v>
      </c>
      <c r="J77" s="93" t="s">
        <v>508</v>
      </c>
      <c r="K77" s="93"/>
      <c r="L77" s="93"/>
      <c r="M77" s="71" t="s">
        <v>509</v>
      </c>
      <c r="N77" s="71" t="s">
        <v>455</v>
      </c>
      <c r="O77" s="71" t="s">
        <v>456</v>
      </c>
      <c r="P77" s="71" t="s">
        <v>376</v>
      </c>
      <c r="Q77" s="71" t="s">
        <v>273</v>
      </c>
      <c r="R77" s="71" t="s">
        <v>156</v>
      </c>
      <c r="S77" s="71" t="s">
        <v>457</v>
      </c>
      <c r="T77" s="71" t="s">
        <v>458</v>
      </c>
      <c r="U77" s="71" t="s">
        <v>459</v>
      </c>
      <c r="V77" s="93" t="s">
        <v>273</v>
      </c>
      <c r="W77" s="445"/>
      <c r="X77" s="445"/>
      <c r="Y77" s="445"/>
      <c r="Z77" s="446" t="s">
        <v>460</v>
      </c>
    </row>
    <row r="78" spans="2:26" ht="16.05" customHeight="1" x14ac:dyDescent="0.2">
      <c r="B78" s="99"/>
      <c r="C78" s="442">
        <v>43</v>
      </c>
      <c r="D78" s="443"/>
      <c r="E78" s="69">
        <v>2</v>
      </c>
      <c r="F78" s="444">
        <v>433</v>
      </c>
      <c r="G78" s="71" t="s">
        <v>450</v>
      </c>
      <c r="H78" s="71" t="s">
        <v>510</v>
      </c>
      <c r="I78" s="71" t="s">
        <v>511</v>
      </c>
      <c r="J78" s="93" t="s">
        <v>476</v>
      </c>
      <c r="K78" s="93"/>
      <c r="L78" s="93"/>
      <c r="M78" s="71" t="s">
        <v>519</v>
      </c>
      <c r="N78" s="71" t="s">
        <v>467</v>
      </c>
      <c r="O78" s="71" t="s">
        <v>286</v>
      </c>
      <c r="P78" s="71" t="s">
        <v>372</v>
      </c>
      <c r="Q78" s="71" t="s">
        <v>291</v>
      </c>
      <c r="R78" s="71" t="s">
        <v>155</v>
      </c>
      <c r="S78" s="71" t="s">
        <v>457</v>
      </c>
      <c r="T78" s="71" t="s">
        <v>481</v>
      </c>
      <c r="U78" s="71" t="s">
        <v>482</v>
      </c>
      <c r="V78" s="93" t="s">
        <v>273</v>
      </c>
      <c r="W78" s="445"/>
      <c r="X78" s="445"/>
      <c r="Y78" s="445"/>
      <c r="Z78" s="446" t="s">
        <v>513</v>
      </c>
    </row>
    <row r="79" spans="2:26" ht="16.05" customHeight="1" x14ac:dyDescent="0.2">
      <c r="B79" s="99"/>
      <c r="C79" s="442">
        <v>43</v>
      </c>
      <c r="D79" s="443"/>
      <c r="E79" s="69">
        <v>3</v>
      </c>
      <c r="F79" s="444">
        <v>431.2</v>
      </c>
      <c r="G79" s="71" t="s">
        <v>450</v>
      </c>
      <c r="H79" s="71" t="s">
        <v>469</v>
      </c>
      <c r="I79" s="71" t="s">
        <v>452</v>
      </c>
      <c r="J79" s="93" t="s">
        <v>476</v>
      </c>
      <c r="K79" s="93"/>
      <c r="L79" s="93"/>
      <c r="M79" s="71" t="s">
        <v>522</v>
      </c>
      <c r="N79" s="71" t="s">
        <v>467</v>
      </c>
      <c r="O79" s="71" t="s">
        <v>286</v>
      </c>
      <c r="P79" s="71" t="s">
        <v>372</v>
      </c>
      <c r="Q79" s="71" t="s">
        <v>273</v>
      </c>
      <c r="R79" s="71" t="s">
        <v>156</v>
      </c>
      <c r="S79" s="71" t="s">
        <v>457</v>
      </c>
      <c r="T79" s="71" t="s">
        <v>458</v>
      </c>
      <c r="U79" s="71" t="s">
        <v>459</v>
      </c>
      <c r="V79" s="93" t="s">
        <v>273</v>
      </c>
      <c r="W79" s="445"/>
      <c r="X79" s="445"/>
      <c r="Y79" s="445"/>
      <c r="Z79" s="446" t="s">
        <v>460</v>
      </c>
    </row>
    <row r="80" spans="2:26" ht="16.05" customHeight="1" x14ac:dyDescent="0.2">
      <c r="B80" s="99"/>
      <c r="C80" s="442">
        <v>43</v>
      </c>
      <c r="D80" s="443"/>
      <c r="E80" s="69">
        <v>4</v>
      </c>
      <c r="F80" s="444">
        <v>437.8</v>
      </c>
      <c r="G80" s="71" t="s">
        <v>450</v>
      </c>
      <c r="H80" s="71" t="s">
        <v>516</v>
      </c>
      <c r="I80" s="71" t="s">
        <v>452</v>
      </c>
      <c r="J80" s="93" t="s">
        <v>453</v>
      </c>
      <c r="K80" s="93"/>
      <c r="L80" s="93"/>
      <c r="M80" s="71" t="s">
        <v>471</v>
      </c>
      <c r="N80" s="71" t="s">
        <v>474</v>
      </c>
      <c r="O80" s="71" t="s">
        <v>273</v>
      </c>
      <c r="P80" s="71" t="s">
        <v>273</v>
      </c>
      <c r="Q80" s="71" t="s">
        <v>496</v>
      </c>
      <c r="R80" s="71" t="s">
        <v>154</v>
      </c>
      <c r="S80" s="71" t="s">
        <v>457</v>
      </c>
      <c r="T80" s="71" t="s">
        <v>457</v>
      </c>
      <c r="U80" s="71" t="s">
        <v>273</v>
      </c>
      <c r="V80" s="93" t="s">
        <v>273</v>
      </c>
      <c r="W80" s="445"/>
      <c r="X80" s="445"/>
      <c r="Y80" s="445"/>
      <c r="Z80" s="446" t="s">
        <v>488</v>
      </c>
    </row>
    <row r="81" spans="2:26" ht="16.05" customHeight="1" x14ac:dyDescent="0.2">
      <c r="B81" s="99"/>
      <c r="C81" s="442">
        <v>43</v>
      </c>
      <c r="D81" s="443"/>
      <c r="E81" s="69">
        <v>5</v>
      </c>
      <c r="F81" s="444">
        <v>431.3</v>
      </c>
      <c r="G81" s="71" t="s">
        <v>450</v>
      </c>
      <c r="H81" s="71" t="s">
        <v>516</v>
      </c>
      <c r="I81" s="71" t="s">
        <v>511</v>
      </c>
      <c r="J81" s="93" t="s">
        <v>476</v>
      </c>
      <c r="K81" s="93"/>
      <c r="L81" s="93"/>
      <c r="M81" s="71" t="s">
        <v>523</v>
      </c>
      <c r="N81" s="71" t="s">
        <v>467</v>
      </c>
      <c r="O81" s="71" t="s">
        <v>286</v>
      </c>
      <c r="P81" s="71" t="s">
        <v>372</v>
      </c>
      <c r="Q81" s="71" t="s">
        <v>273</v>
      </c>
      <c r="R81" s="71" t="s">
        <v>156</v>
      </c>
      <c r="S81" s="71" t="s">
        <v>457</v>
      </c>
      <c r="T81" s="71" t="s">
        <v>458</v>
      </c>
      <c r="U81" s="71" t="s">
        <v>459</v>
      </c>
      <c r="V81" s="93" t="s">
        <v>273</v>
      </c>
      <c r="W81" s="445"/>
      <c r="X81" s="445"/>
      <c r="Y81" s="445"/>
      <c r="Z81" s="446" t="s">
        <v>460</v>
      </c>
    </row>
    <row r="82" spans="2:26" ht="16.05" customHeight="1" x14ac:dyDescent="0.2">
      <c r="B82" s="99"/>
      <c r="C82" s="442">
        <v>44</v>
      </c>
      <c r="D82" s="443"/>
      <c r="E82" s="69">
        <v>1</v>
      </c>
      <c r="F82" s="444">
        <v>441.7</v>
      </c>
      <c r="G82" s="71" t="s">
        <v>450</v>
      </c>
      <c r="H82" s="71" t="s">
        <v>510</v>
      </c>
      <c r="I82" s="71" t="s">
        <v>508</v>
      </c>
      <c r="J82" s="93" t="s">
        <v>508</v>
      </c>
      <c r="K82" s="93"/>
      <c r="L82" s="93"/>
      <c r="M82" s="71" t="s">
        <v>509</v>
      </c>
      <c r="N82" s="71" t="s">
        <v>455</v>
      </c>
      <c r="O82" s="71" t="s">
        <v>456</v>
      </c>
      <c r="P82" s="71" t="s">
        <v>376</v>
      </c>
      <c r="Q82" s="71" t="s">
        <v>273</v>
      </c>
      <c r="R82" s="71" t="s">
        <v>156</v>
      </c>
      <c r="S82" s="71" t="s">
        <v>457</v>
      </c>
      <c r="T82" s="71" t="s">
        <v>458</v>
      </c>
      <c r="U82" s="71" t="s">
        <v>459</v>
      </c>
      <c r="V82" s="93" t="s">
        <v>273</v>
      </c>
      <c r="W82" s="445"/>
      <c r="X82" s="445"/>
      <c r="Y82" s="445"/>
      <c r="Z82" s="446" t="s">
        <v>460</v>
      </c>
    </row>
    <row r="83" spans="2:26" ht="16.05" customHeight="1" x14ac:dyDescent="0.2">
      <c r="B83" s="99"/>
      <c r="C83" s="442">
        <v>44</v>
      </c>
      <c r="D83" s="443"/>
      <c r="E83" s="69">
        <v>2</v>
      </c>
      <c r="F83" s="444">
        <v>450.9</v>
      </c>
      <c r="G83" s="71" t="s">
        <v>450</v>
      </c>
      <c r="H83" s="71" t="s">
        <v>494</v>
      </c>
      <c r="I83" s="71" t="s">
        <v>508</v>
      </c>
      <c r="J83" s="93" t="s">
        <v>508</v>
      </c>
      <c r="K83" s="93"/>
      <c r="L83" s="93"/>
      <c r="M83" s="71" t="s">
        <v>509</v>
      </c>
      <c r="N83" s="71" t="s">
        <v>455</v>
      </c>
      <c r="O83" s="71" t="s">
        <v>456</v>
      </c>
      <c r="P83" s="71" t="s">
        <v>376</v>
      </c>
      <c r="Q83" s="71" t="s">
        <v>291</v>
      </c>
      <c r="R83" s="71" t="s">
        <v>156</v>
      </c>
      <c r="S83" s="71" t="s">
        <v>457</v>
      </c>
      <c r="T83" s="71" t="s">
        <v>458</v>
      </c>
      <c r="U83" s="71" t="s">
        <v>459</v>
      </c>
      <c r="V83" s="93" t="s">
        <v>273</v>
      </c>
      <c r="W83" s="445"/>
      <c r="X83" s="445"/>
      <c r="Y83" s="445"/>
      <c r="Z83" s="446" t="s">
        <v>460</v>
      </c>
    </row>
    <row r="84" spans="2:26" ht="16.05" customHeight="1" x14ac:dyDescent="0.2">
      <c r="B84" s="99"/>
      <c r="C84" s="442">
        <v>44</v>
      </c>
      <c r="D84" s="443"/>
      <c r="E84" s="69">
        <v>3</v>
      </c>
      <c r="F84" s="444">
        <v>441.7</v>
      </c>
      <c r="G84" s="71" t="s">
        <v>450</v>
      </c>
      <c r="H84" s="71" t="s">
        <v>516</v>
      </c>
      <c r="I84" s="71" t="s">
        <v>511</v>
      </c>
      <c r="J84" s="93" t="s">
        <v>476</v>
      </c>
      <c r="K84" s="93"/>
      <c r="L84" s="93"/>
      <c r="M84" s="71" t="s">
        <v>524</v>
      </c>
      <c r="N84" s="71" t="s">
        <v>455</v>
      </c>
      <c r="O84" s="71" t="s">
        <v>480</v>
      </c>
      <c r="P84" s="71" t="s">
        <v>376</v>
      </c>
      <c r="Q84" s="71" t="s">
        <v>273</v>
      </c>
      <c r="R84" s="71" t="s">
        <v>155</v>
      </c>
      <c r="S84" s="71" t="s">
        <v>457</v>
      </c>
      <c r="T84" s="71" t="s">
        <v>481</v>
      </c>
      <c r="U84" s="71" t="s">
        <v>482</v>
      </c>
      <c r="V84" s="93" t="s">
        <v>273</v>
      </c>
      <c r="W84" s="445"/>
      <c r="X84" s="445"/>
      <c r="Y84" s="445"/>
      <c r="Z84" s="446" t="s">
        <v>513</v>
      </c>
    </row>
    <row r="85" spans="2:26" ht="16.05" customHeight="1" x14ac:dyDescent="0.2">
      <c r="B85" s="99"/>
      <c r="C85" s="442">
        <v>44</v>
      </c>
      <c r="D85" s="443"/>
      <c r="E85" s="69">
        <v>4</v>
      </c>
      <c r="F85" s="444">
        <v>441.7</v>
      </c>
      <c r="G85" s="71" t="s">
        <v>450</v>
      </c>
      <c r="H85" s="71" t="s">
        <v>510</v>
      </c>
      <c r="I85" s="71" t="s">
        <v>511</v>
      </c>
      <c r="J85" s="93" t="s">
        <v>476</v>
      </c>
      <c r="K85" s="93"/>
      <c r="L85" s="93"/>
      <c r="M85" s="71" t="s">
        <v>519</v>
      </c>
      <c r="N85" s="71" t="s">
        <v>467</v>
      </c>
      <c r="O85" s="71" t="s">
        <v>286</v>
      </c>
      <c r="P85" s="71" t="s">
        <v>372</v>
      </c>
      <c r="Q85" s="71" t="s">
        <v>273</v>
      </c>
      <c r="R85" s="71" t="s">
        <v>155</v>
      </c>
      <c r="S85" s="71" t="s">
        <v>457</v>
      </c>
      <c r="T85" s="71" t="s">
        <v>481</v>
      </c>
      <c r="U85" s="71" t="s">
        <v>482</v>
      </c>
      <c r="V85" s="93" t="s">
        <v>291</v>
      </c>
      <c r="W85" s="445"/>
      <c r="X85" s="445"/>
      <c r="Y85" s="445"/>
      <c r="Z85" s="446" t="s">
        <v>513</v>
      </c>
    </row>
    <row r="86" spans="2:26" ht="16.05" customHeight="1" x14ac:dyDescent="0.2">
      <c r="B86" s="99"/>
      <c r="C86" s="442">
        <v>45</v>
      </c>
      <c r="D86" s="443"/>
      <c r="E86" s="69">
        <v>1</v>
      </c>
      <c r="F86" s="444">
        <v>452.1</v>
      </c>
      <c r="G86" s="71" t="s">
        <v>450</v>
      </c>
      <c r="H86" s="71" t="s">
        <v>510</v>
      </c>
      <c r="I86" s="71" t="s">
        <v>508</v>
      </c>
      <c r="J86" s="93" t="s">
        <v>508</v>
      </c>
      <c r="K86" s="93"/>
      <c r="L86" s="93"/>
      <c r="M86" s="71" t="s">
        <v>509</v>
      </c>
      <c r="N86" s="71" t="s">
        <v>455</v>
      </c>
      <c r="O86" s="71" t="s">
        <v>456</v>
      </c>
      <c r="P86" s="71" t="s">
        <v>376</v>
      </c>
      <c r="Q86" s="71" t="s">
        <v>273</v>
      </c>
      <c r="R86" s="71" t="s">
        <v>156</v>
      </c>
      <c r="S86" s="71" t="s">
        <v>457</v>
      </c>
      <c r="T86" s="71" t="s">
        <v>458</v>
      </c>
      <c r="U86" s="71" t="s">
        <v>459</v>
      </c>
      <c r="V86" s="93" t="s">
        <v>273</v>
      </c>
      <c r="W86" s="445"/>
      <c r="X86" s="445"/>
      <c r="Y86" s="445"/>
      <c r="Z86" s="446" t="s">
        <v>460</v>
      </c>
    </row>
    <row r="87" spans="2:26" ht="16.05" customHeight="1" x14ac:dyDescent="0.2">
      <c r="B87" s="99"/>
      <c r="C87" s="442">
        <v>45</v>
      </c>
      <c r="D87" s="443"/>
      <c r="E87" s="69">
        <v>2</v>
      </c>
      <c r="F87" s="444">
        <v>452.1</v>
      </c>
      <c r="G87" s="71" t="s">
        <v>450</v>
      </c>
      <c r="H87" s="71" t="s">
        <v>510</v>
      </c>
      <c r="I87" s="71" t="s">
        <v>511</v>
      </c>
      <c r="J87" s="93" t="s">
        <v>476</v>
      </c>
      <c r="K87" s="93"/>
      <c r="L87" s="93"/>
      <c r="M87" s="71" t="s">
        <v>525</v>
      </c>
      <c r="N87" s="71" t="s">
        <v>455</v>
      </c>
      <c r="O87" s="71" t="s">
        <v>480</v>
      </c>
      <c r="P87" s="71" t="s">
        <v>376</v>
      </c>
      <c r="Q87" s="71" t="s">
        <v>291</v>
      </c>
      <c r="R87" s="71" t="s">
        <v>155</v>
      </c>
      <c r="S87" s="71" t="s">
        <v>457</v>
      </c>
      <c r="T87" s="71" t="s">
        <v>481</v>
      </c>
      <c r="U87" s="71" t="s">
        <v>482</v>
      </c>
      <c r="V87" s="93" t="s">
        <v>273</v>
      </c>
      <c r="W87" s="445"/>
      <c r="X87" s="445"/>
      <c r="Y87" s="445"/>
      <c r="Z87" s="446" t="s">
        <v>513</v>
      </c>
    </row>
    <row r="88" spans="2:26" ht="16.05" customHeight="1" x14ac:dyDescent="0.2">
      <c r="B88" s="99"/>
      <c r="C88" s="442">
        <v>45</v>
      </c>
      <c r="D88" s="443"/>
      <c r="E88" s="69">
        <v>3</v>
      </c>
      <c r="F88" s="444">
        <v>462</v>
      </c>
      <c r="G88" s="71" t="s">
        <v>450</v>
      </c>
      <c r="H88" s="71" t="s">
        <v>494</v>
      </c>
      <c r="I88" s="71" t="s">
        <v>508</v>
      </c>
      <c r="J88" s="93" t="s">
        <v>508</v>
      </c>
      <c r="K88" s="93"/>
      <c r="L88" s="93"/>
      <c r="M88" s="71" t="s">
        <v>509</v>
      </c>
      <c r="N88" s="71" t="s">
        <v>455</v>
      </c>
      <c r="O88" s="71" t="s">
        <v>456</v>
      </c>
      <c r="P88" s="71" t="s">
        <v>376</v>
      </c>
      <c r="Q88" s="71" t="s">
        <v>273</v>
      </c>
      <c r="R88" s="71" t="s">
        <v>156</v>
      </c>
      <c r="S88" s="71" t="s">
        <v>457</v>
      </c>
      <c r="T88" s="71" t="s">
        <v>458</v>
      </c>
      <c r="U88" s="71" t="s">
        <v>459</v>
      </c>
      <c r="V88" s="93" t="s">
        <v>273</v>
      </c>
      <c r="W88" s="445"/>
      <c r="X88" s="445"/>
      <c r="Y88" s="445"/>
      <c r="Z88" s="446" t="s">
        <v>460</v>
      </c>
    </row>
    <row r="89" spans="2:26" ht="16.05" customHeight="1" x14ac:dyDescent="0.2">
      <c r="B89" s="99"/>
      <c r="C89" s="442">
        <v>45</v>
      </c>
      <c r="D89" s="443"/>
      <c r="E89" s="69">
        <v>4</v>
      </c>
      <c r="F89" s="444">
        <v>452.1</v>
      </c>
      <c r="G89" s="71" t="s">
        <v>450</v>
      </c>
      <c r="H89" s="71" t="s">
        <v>516</v>
      </c>
      <c r="I89" s="71" t="s">
        <v>511</v>
      </c>
      <c r="J89" s="93" t="s">
        <v>476</v>
      </c>
      <c r="K89" s="93"/>
      <c r="L89" s="93"/>
      <c r="M89" s="71" t="s">
        <v>526</v>
      </c>
      <c r="N89" s="71" t="s">
        <v>467</v>
      </c>
      <c r="O89" s="71" t="s">
        <v>286</v>
      </c>
      <c r="P89" s="71" t="s">
        <v>372</v>
      </c>
      <c r="Q89" s="71" t="s">
        <v>273</v>
      </c>
      <c r="R89" s="71" t="s">
        <v>156</v>
      </c>
      <c r="S89" s="71" t="s">
        <v>457</v>
      </c>
      <c r="T89" s="71" t="s">
        <v>458</v>
      </c>
      <c r="U89" s="71" t="s">
        <v>459</v>
      </c>
      <c r="V89" s="93" t="s">
        <v>273</v>
      </c>
      <c r="W89" s="445"/>
      <c r="X89" s="445"/>
      <c r="Y89" s="445"/>
      <c r="Z89" s="446" t="s">
        <v>460</v>
      </c>
    </row>
    <row r="90" spans="2:26" ht="16.05" customHeight="1" x14ac:dyDescent="0.2">
      <c r="B90" s="99"/>
      <c r="C90" s="442">
        <v>45</v>
      </c>
      <c r="D90" s="443"/>
      <c r="E90" s="69">
        <v>5</v>
      </c>
      <c r="F90" s="444">
        <v>462.2</v>
      </c>
      <c r="G90" s="71" t="s">
        <v>450</v>
      </c>
      <c r="H90" s="71" t="s">
        <v>468</v>
      </c>
      <c r="I90" s="71" t="s">
        <v>508</v>
      </c>
      <c r="J90" s="93" t="s">
        <v>508</v>
      </c>
      <c r="K90" s="93"/>
      <c r="L90" s="93"/>
      <c r="M90" s="71" t="s">
        <v>509</v>
      </c>
      <c r="N90" s="71" t="s">
        <v>474</v>
      </c>
      <c r="O90" s="71" t="s">
        <v>273</v>
      </c>
      <c r="P90" s="71" t="s">
        <v>273</v>
      </c>
      <c r="Q90" s="71" t="s">
        <v>273</v>
      </c>
      <c r="R90" s="71" t="s">
        <v>156</v>
      </c>
      <c r="S90" s="71" t="s">
        <v>457</v>
      </c>
      <c r="T90" s="71" t="s">
        <v>458</v>
      </c>
      <c r="U90" s="71" t="s">
        <v>459</v>
      </c>
      <c r="V90" s="93" t="s">
        <v>273</v>
      </c>
      <c r="W90" s="445"/>
      <c r="X90" s="445"/>
      <c r="Y90" s="445"/>
      <c r="Z90" s="446" t="s">
        <v>460</v>
      </c>
    </row>
    <row r="91" spans="2:26" ht="16.05" customHeight="1" x14ac:dyDescent="0.2">
      <c r="B91" s="99"/>
      <c r="C91" s="442">
        <v>46</v>
      </c>
      <c r="D91" s="443"/>
      <c r="E91" s="69">
        <v>1</v>
      </c>
      <c r="F91" s="444">
        <v>462.5</v>
      </c>
      <c r="G91" s="71" t="s">
        <v>450</v>
      </c>
      <c r="H91" s="71" t="s">
        <v>510</v>
      </c>
      <c r="I91" s="71" t="s">
        <v>511</v>
      </c>
      <c r="J91" s="93" t="s">
        <v>476</v>
      </c>
      <c r="K91" s="93"/>
      <c r="L91" s="93"/>
      <c r="M91" s="71" t="s">
        <v>527</v>
      </c>
      <c r="N91" s="71" t="s">
        <v>455</v>
      </c>
      <c r="O91" s="71" t="s">
        <v>480</v>
      </c>
      <c r="P91" s="71" t="s">
        <v>376</v>
      </c>
      <c r="Q91" s="71" t="s">
        <v>273</v>
      </c>
      <c r="R91" s="71" t="s">
        <v>155</v>
      </c>
      <c r="S91" s="71" t="s">
        <v>457</v>
      </c>
      <c r="T91" s="71" t="s">
        <v>481</v>
      </c>
      <c r="U91" s="71" t="s">
        <v>482</v>
      </c>
      <c r="V91" s="93" t="s">
        <v>273</v>
      </c>
      <c r="W91" s="445"/>
      <c r="X91" s="445"/>
      <c r="Y91" s="445"/>
      <c r="Z91" s="446" t="s">
        <v>513</v>
      </c>
    </row>
    <row r="92" spans="2:26" ht="16.05" customHeight="1" x14ac:dyDescent="0.2">
      <c r="B92" s="99"/>
      <c r="C92" s="442">
        <v>46</v>
      </c>
      <c r="D92" s="443"/>
      <c r="E92" s="69">
        <v>2</v>
      </c>
      <c r="F92" s="444">
        <v>462.5</v>
      </c>
      <c r="G92" s="71" t="s">
        <v>450</v>
      </c>
      <c r="H92" s="71" t="s">
        <v>516</v>
      </c>
      <c r="I92" s="71" t="s">
        <v>511</v>
      </c>
      <c r="J92" s="93" t="s">
        <v>476</v>
      </c>
      <c r="K92" s="93"/>
      <c r="L92" s="93"/>
      <c r="M92" s="71" t="s">
        <v>528</v>
      </c>
      <c r="N92" s="71" t="s">
        <v>467</v>
      </c>
      <c r="O92" s="71" t="s">
        <v>286</v>
      </c>
      <c r="P92" s="71" t="s">
        <v>372</v>
      </c>
      <c r="Q92" s="71" t="s">
        <v>291</v>
      </c>
      <c r="R92" s="71" t="s">
        <v>156</v>
      </c>
      <c r="S92" s="71" t="s">
        <v>457</v>
      </c>
      <c r="T92" s="71" t="s">
        <v>458</v>
      </c>
      <c r="U92" s="71" t="s">
        <v>459</v>
      </c>
      <c r="V92" s="93" t="s">
        <v>273</v>
      </c>
      <c r="W92" s="445"/>
      <c r="X92" s="445"/>
      <c r="Y92" s="445"/>
      <c r="Z92" s="446" t="s">
        <v>460</v>
      </c>
    </row>
    <row r="93" spans="2:26" ht="16.05" customHeight="1" x14ac:dyDescent="0.2">
      <c r="B93" s="99"/>
      <c r="C93" s="442">
        <v>47</v>
      </c>
      <c r="D93" s="443"/>
      <c r="E93" s="69">
        <v>1</v>
      </c>
      <c r="F93" s="444">
        <v>473</v>
      </c>
      <c r="G93" s="71" t="s">
        <v>450</v>
      </c>
      <c r="H93" s="71" t="s">
        <v>469</v>
      </c>
      <c r="I93" s="71" t="s">
        <v>452</v>
      </c>
      <c r="J93" s="93" t="s">
        <v>476</v>
      </c>
      <c r="K93" s="93"/>
      <c r="L93" s="93"/>
      <c r="M93" s="71" t="s">
        <v>529</v>
      </c>
      <c r="N93" s="71" t="s">
        <v>455</v>
      </c>
      <c r="O93" s="71" t="s">
        <v>456</v>
      </c>
      <c r="P93" s="71" t="s">
        <v>376</v>
      </c>
      <c r="Q93" s="71" t="s">
        <v>273</v>
      </c>
      <c r="R93" s="71" t="s">
        <v>156</v>
      </c>
      <c r="S93" s="71" t="s">
        <v>457</v>
      </c>
      <c r="T93" s="71" t="s">
        <v>458</v>
      </c>
      <c r="U93" s="71" t="s">
        <v>459</v>
      </c>
      <c r="V93" s="93" t="s">
        <v>273</v>
      </c>
      <c r="W93" s="445"/>
      <c r="X93" s="445"/>
      <c r="Y93" s="445"/>
      <c r="Z93" s="446" t="s">
        <v>460</v>
      </c>
    </row>
    <row r="94" spans="2:26" ht="16.05" customHeight="1" x14ac:dyDescent="0.2">
      <c r="B94" s="99"/>
      <c r="C94" s="442">
        <v>47</v>
      </c>
      <c r="D94" s="443"/>
      <c r="E94" s="69">
        <v>2</v>
      </c>
      <c r="F94" s="444">
        <v>472.5</v>
      </c>
      <c r="G94" s="71" t="s">
        <v>450</v>
      </c>
      <c r="H94" s="71" t="s">
        <v>494</v>
      </c>
      <c r="I94" s="71" t="s">
        <v>508</v>
      </c>
      <c r="J94" s="93" t="s">
        <v>508</v>
      </c>
      <c r="K94" s="93"/>
      <c r="L94" s="93"/>
      <c r="M94" s="71" t="s">
        <v>509</v>
      </c>
      <c r="N94" s="71" t="s">
        <v>467</v>
      </c>
      <c r="O94" s="71" t="s">
        <v>480</v>
      </c>
      <c r="P94" s="71" t="s">
        <v>376</v>
      </c>
      <c r="Q94" s="71" t="s">
        <v>291</v>
      </c>
      <c r="R94" s="71" t="s">
        <v>156</v>
      </c>
      <c r="S94" s="71" t="s">
        <v>457</v>
      </c>
      <c r="T94" s="71" t="s">
        <v>458</v>
      </c>
      <c r="U94" s="71" t="s">
        <v>459</v>
      </c>
      <c r="V94" s="93" t="s">
        <v>273</v>
      </c>
      <c r="W94" s="445"/>
      <c r="X94" s="445"/>
      <c r="Y94" s="445"/>
      <c r="Z94" s="446" t="s">
        <v>460</v>
      </c>
    </row>
    <row r="95" spans="2:26" ht="16.05" customHeight="1" x14ac:dyDescent="0.2">
      <c r="B95" s="99"/>
      <c r="C95" s="442">
        <v>47</v>
      </c>
      <c r="D95" s="443"/>
      <c r="E95" s="69">
        <v>3</v>
      </c>
      <c r="F95" s="444">
        <v>483.2</v>
      </c>
      <c r="G95" s="71" t="s">
        <v>530</v>
      </c>
      <c r="H95" s="71" t="s">
        <v>531</v>
      </c>
      <c r="I95" s="71" t="s">
        <v>532</v>
      </c>
      <c r="J95" s="93" t="s">
        <v>532</v>
      </c>
      <c r="K95" s="93"/>
      <c r="L95" s="93"/>
      <c r="M95" s="71" t="s">
        <v>301</v>
      </c>
      <c r="N95" s="71" t="s">
        <v>533</v>
      </c>
      <c r="O95" s="71" t="s">
        <v>291</v>
      </c>
      <c r="P95" s="71" t="s">
        <v>291</v>
      </c>
      <c r="Q95" s="71" t="s">
        <v>273</v>
      </c>
      <c r="R95" s="71" t="s">
        <v>156</v>
      </c>
      <c r="S95" s="71" t="s">
        <v>534</v>
      </c>
      <c r="T95" s="71" t="s">
        <v>535</v>
      </c>
      <c r="U95" s="71" t="s">
        <v>536</v>
      </c>
      <c r="V95" s="93" t="s">
        <v>291</v>
      </c>
      <c r="W95" s="445"/>
      <c r="X95" s="445"/>
      <c r="Y95" s="445"/>
      <c r="Z95" s="446" t="s">
        <v>537</v>
      </c>
    </row>
    <row r="96" spans="2:26" ht="16.05" customHeight="1" x14ac:dyDescent="0.2">
      <c r="B96" s="99"/>
      <c r="C96" s="442">
        <v>48</v>
      </c>
      <c r="D96" s="443"/>
      <c r="E96" s="69">
        <v>1</v>
      </c>
      <c r="F96" s="444">
        <v>483.6</v>
      </c>
      <c r="G96" s="71" t="s">
        <v>450</v>
      </c>
      <c r="H96" s="71" t="s">
        <v>510</v>
      </c>
      <c r="I96" s="71" t="s">
        <v>511</v>
      </c>
      <c r="J96" s="93" t="s">
        <v>476</v>
      </c>
      <c r="K96" s="93"/>
      <c r="L96" s="93"/>
      <c r="M96" s="71" t="s">
        <v>538</v>
      </c>
      <c r="N96" s="71" t="s">
        <v>455</v>
      </c>
      <c r="O96" s="71" t="s">
        <v>480</v>
      </c>
      <c r="P96" s="71" t="s">
        <v>376</v>
      </c>
      <c r="Q96" s="71" t="s">
        <v>273</v>
      </c>
      <c r="R96" s="71" t="s">
        <v>155</v>
      </c>
      <c r="S96" s="71" t="s">
        <v>457</v>
      </c>
      <c r="T96" s="71" t="s">
        <v>481</v>
      </c>
      <c r="U96" s="71" t="s">
        <v>482</v>
      </c>
      <c r="V96" s="93" t="s">
        <v>273</v>
      </c>
      <c r="W96" s="445"/>
      <c r="X96" s="445"/>
      <c r="Y96" s="445"/>
      <c r="Z96" s="446" t="s">
        <v>513</v>
      </c>
    </row>
    <row r="97" spans="2:26" ht="16.05" customHeight="1" x14ac:dyDescent="0.2">
      <c r="B97" s="99"/>
      <c r="C97" s="442">
        <v>48</v>
      </c>
      <c r="D97" s="443"/>
      <c r="E97" s="69">
        <v>2</v>
      </c>
      <c r="F97" s="444">
        <v>483.6</v>
      </c>
      <c r="G97" s="71" t="s">
        <v>450</v>
      </c>
      <c r="H97" s="71" t="s">
        <v>469</v>
      </c>
      <c r="I97" s="71" t="s">
        <v>452</v>
      </c>
      <c r="J97" s="93" t="s">
        <v>476</v>
      </c>
      <c r="K97" s="93"/>
      <c r="L97" s="93"/>
      <c r="M97" s="71" t="s">
        <v>539</v>
      </c>
      <c r="N97" s="71" t="s">
        <v>455</v>
      </c>
      <c r="O97" s="71" t="s">
        <v>456</v>
      </c>
      <c r="P97" s="71" t="s">
        <v>376</v>
      </c>
      <c r="Q97" s="71" t="s">
        <v>291</v>
      </c>
      <c r="R97" s="71" t="s">
        <v>156</v>
      </c>
      <c r="S97" s="71" t="s">
        <v>457</v>
      </c>
      <c r="T97" s="71" t="s">
        <v>458</v>
      </c>
      <c r="U97" s="71" t="s">
        <v>459</v>
      </c>
      <c r="V97" s="93" t="s">
        <v>273</v>
      </c>
      <c r="W97" s="445"/>
      <c r="X97" s="445"/>
      <c r="Y97" s="445"/>
      <c r="Z97" s="446" t="s">
        <v>460</v>
      </c>
    </row>
    <row r="98" spans="2:26" ht="16.05" customHeight="1" x14ac:dyDescent="0.2">
      <c r="B98" s="99"/>
      <c r="C98" s="442">
        <v>48</v>
      </c>
      <c r="D98" s="443"/>
      <c r="E98" s="69">
        <v>3</v>
      </c>
      <c r="F98" s="444">
        <v>483.6</v>
      </c>
      <c r="G98" s="71" t="s">
        <v>450</v>
      </c>
      <c r="H98" s="71" t="s">
        <v>468</v>
      </c>
      <c r="I98" s="71" t="s">
        <v>452</v>
      </c>
      <c r="J98" s="93" t="s">
        <v>453</v>
      </c>
      <c r="K98" s="93"/>
      <c r="L98" s="93"/>
      <c r="M98" s="71" t="s">
        <v>478</v>
      </c>
      <c r="N98" s="71" t="s">
        <v>467</v>
      </c>
      <c r="O98" s="71" t="s">
        <v>286</v>
      </c>
      <c r="P98" s="71" t="s">
        <v>372</v>
      </c>
      <c r="Q98" s="71" t="s">
        <v>273</v>
      </c>
      <c r="R98" s="71" t="s">
        <v>157</v>
      </c>
      <c r="S98" s="71" t="s">
        <v>457</v>
      </c>
      <c r="T98" s="71" t="s">
        <v>481</v>
      </c>
      <c r="U98" s="71" t="s">
        <v>482</v>
      </c>
      <c r="V98" s="93" t="s">
        <v>273</v>
      </c>
      <c r="W98" s="445"/>
      <c r="X98" s="445"/>
      <c r="Y98" s="445"/>
      <c r="Z98" s="446" t="s">
        <v>490</v>
      </c>
    </row>
    <row r="99" spans="2:26" ht="16.05" customHeight="1" x14ac:dyDescent="0.2">
      <c r="B99" s="99"/>
      <c r="C99" s="442">
        <v>48</v>
      </c>
      <c r="D99" s="443"/>
      <c r="E99" s="69">
        <v>4</v>
      </c>
      <c r="F99" s="444">
        <v>489</v>
      </c>
      <c r="G99" s="71" t="s">
        <v>450</v>
      </c>
      <c r="H99" s="71" t="s">
        <v>510</v>
      </c>
      <c r="I99" s="71" t="s">
        <v>508</v>
      </c>
      <c r="J99" s="93" t="s">
        <v>508</v>
      </c>
      <c r="K99" s="93"/>
      <c r="L99" s="93"/>
      <c r="M99" s="71" t="s">
        <v>509</v>
      </c>
      <c r="N99" s="71" t="s">
        <v>474</v>
      </c>
      <c r="O99" s="71" t="s">
        <v>273</v>
      </c>
      <c r="P99" s="71" t="s">
        <v>273</v>
      </c>
      <c r="Q99" s="71" t="s">
        <v>273</v>
      </c>
      <c r="R99" s="71" t="s">
        <v>156</v>
      </c>
      <c r="S99" s="71" t="s">
        <v>457</v>
      </c>
      <c r="T99" s="71" t="s">
        <v>458</v>
      </c>
      <c r="U99" s="71" t="s">
        <v>459</v>
      </c>
      <c r="V99" s="93" t="s">
        <v>273</v>
      </c>
      <c r="W99" s="445"/>
      <c r="X99" s="445"/>
      <c r="Y99" s="445"/>
      <c r="Z99" s="446" t="s">
        <v>460</v>
      </c>
    </row>
    <row r="100" spans="2:26" ht="16.05" customHeight="1" x14ac:dyDescent="0.2">
      <c r="B100" s="99"/>
      <c r="C100" s="442">
        <v>49</v>
      </c>
      <c r="D100" s="443"/>
      <c r="E100" s="69">
        <v>1</v>
      </c>
      <c r="F100" s="444">
        <v>494.1</v>
      </c>
      <c r="G100" s="71" t="s">
        <v>450</v>
      </c>
      <c r="H100" s="71" t="s">
        <v>469</v>
      </c>
      <c r="I100" s="71" t="s">
        <v>452</v>
      </c>
      <c r="J100" s="93" t="s">
        <v>476</v>
      </c>
      <c r="K100" s="93"/>
      <c r="L100" s="93"/>
      <c r="M100" s="71" t="s">
        <v>540</v>
      </c>
      <c r="N100" s="71" t="s">
        <v>467</v>
      </c>
      <c r="O100" s="71" t="s">
        <v>286</v>
      </c>
      <c r="P100" s="71" t="s">
        <v>372</v>
      </c>
      <c r="Q100" s="71" t="s">
        <v>273</v>
      </c>
      <c r="R100" s="71" t="s">
        <v>156</v>
      </c>
      <c r="S100" s="71" t="s">
        <v>457</v>
      </c>
      <c r="T100" s="71" t="s">
        <v>458</v>
      </c>
      <c r="U100" s="71" t="s">
        <v>459</v>
      </c>
      <c r="V100" s="93" t="s">
        <v>273</v>
      </c>
      <c r="W100" s="445"/>
      <c r="X100" s="445"/>
      <c r="Y100" s="445"/>
      <c r="Z100" s="446" t="s">
        <v>460</v>
      </c>
    </row>
    <row r="101" spans="2:26" ht="16.05" customHeight="1" x14ac:dyDescent="0.2">
      <c r="B101" s="99"/>
      <c r="C101" s="442">
        <v>50</v>
      </c>
      <c r="D101" s="443"/>
      <c r="E101" s="69">
        <v>1</v>
      </c>
      <c r="F101" s="444">
        <v>513</v>
      </c>
      <c r="G101" s="71" t="s">
        <v>450</v>
      </c>
      <c r="H101" s="71" t="s">
        <v>472</v>
      </c>
      <c r="I101" s="71" t="s">
        <v>452</v>
      </c>
      <c r="J101" s="93" t="s">
        <v>453</v>
      </c>
      <c r="K101" s="93"/>
      <c r="L101" s="93"/>
      <c r="M101" s="71" t="s">
        <v>541</v>
      </c>
      <c r="N101" s="71" t="s">
        <v>542</v>
      </c>
      <c r="O101" s="71" t="s">
        <v>286</v>
      </c>
      <c r="P101" s="71" t="s">
        <v>372</v>
      </c>
      <c r="Q101" s="71" t="s">
        <v>273</v>
      </c>
      <c r="R101" s="71" t="s">
        <v>154</v>
      </c>
      <c r="S101" s="71" t="s">
        <v>457</v>
      </c>
      <c r="T101" s="71" t="s">
        <v>457</v>
      </c>
      <c r="U101" s="71" t="s">
        <v>543</v>
      </c>
      <c r="V101" s="93" t="s">
        <v>544</v>
      </c>
      <c r="W101" s="445"/>
      <c r="X101" s="445"/>
      <c r="Y101" s="445"/>
      <c r="Z101" s="446" t="s">
        <v>273</v>
      </c>
    </row>
    <row r="102" spans="2:26" ht="16.05" customHeight="1" x14ac:dyDescent="0.2">
      <c r="B102" s="99"/>
      <c r="C102" s="442">
        <v>50</v>
      </c>
      <c r="D102" s="443"/>
      <c r="E102" s="69">
        <v>2</v>
      </c>
      <c r="F102" s="444">
        <v>512.1</v>
      </c>
      <c r="G102" s="71" t="s">
        <v>450</v>
      </c>
      <c r="H102" s="71" t="s">
        <v>516</v>
      </c>
      <c r="I102" s="71" t="s">
        <v>452</v>
      </c>
      <c r="J102" s="93" t="s">
        <v>465</v>
      </c>
      <c r="K102" s="93"/>
      <c r="L102" s="93"/>
      <c r="M102" s="71" t="s">
        <v>545</v>
      </c>
      <c r="N102" s="71" t="s">
        <v>455</v>
      </c>
      <c r="O102" s="71"/>
      <c r="P102" s="71" t="s">
        <v>376</v>
      </c>
      <c r="Q102" s="71" t="s">
        <v>291</v>
      </c>
      <c r="R102" s="71" t="s">
        <v>156</v>
      </c>
      <c r="S102" s="71" t="s">
        <v>457</v>
      </c>
      <c r="T102" s="71" t="s">
        <v>458</v>
      </c>
      <c r="U102" s="71" t="s">
        <v>459</v>
      </c>
      <c r="V102" s="93" t="s">
        <v>273</v>
      </c>
      <c r="W102" s="445"/>
      <c r="X102" s="445"/>
      <c r="Y102" s="445"/>
      <c r="Z102" s="446" t="s">
        <v>460</v>
      </c>
    </row>
    <row r="103" spans="2:26" ht="16.05" customHeight="1" x14ac:dyDescent="0.2">
      <c r="B103" s="99"/>
      <c r="C103" s="442">
        <v>50</v>
      </c>
      <c r="D103" s="443"/>
      <c r="E103" s="69">
        <v>3</v>
      </c>
      <c r="F103" s="444">
        <v>504.7</v>
      </c>
      <c r="G103" s="71" t="s">
        <v>450</v>
      </c>
      <c r="H103" s="71" t="s">
        <v>510</v>
      </c>
      <c r="I103" s="71" t="s">
        <v>511</v>
      </c>
      <c r="J103" s="93" t="s">
        <v>476</v>
      </c>
      <c r="K103" s="93"/>
      <c r="L103" s="93"/>
      <c r="M103" s="71" t="s">
        <v>546</v>
      </c>
      <c r="N103" s="71" t="s">
        <v>467</v>
      </c>
      <c r="O103" s="71" t="s">
        <v>286</v>
      </c>
      <c r="P103" s="71" t="s">
        <v>372</v>
      </c>
      <c r="Q103" s="71" t="s">
        <v>273</v>
      </c>
      <c r="R103" s="71" t="s">
        <v>156</v>
      </c>
      <c r="S103" s="71" t="s">
        <v>457</v>
      </c>
      <c r="T103" s="71" t="s">
        <v>458</v>
      </c>
      <c r="U103" s="71" t="s">
        <v>459</v>
      </c>
      <c r="V103" s="93" t="s">
        <v>273</v>
      </c>
      <c r="W103" s="445"/>
      <c r="X103" s="445"/>
      <c r="Y103" s="445"/>
      <c r="Z103" s="446" t="s">
        <v>460</v>
      </c>
    </row>
    <row r="104" spans="2:26" ht="16.05" customHeight="1" x14ac:dyDescent="0.2">
      <c r="B104" s="99"/>
      <c r="C104" s="442">
        <v>51</v>
      </c>
      <c r="D104" s="443"/>
      <c r="E104" s="69">
        <v>1</v>
      </c>
      <c r="F104" s="444">
        <v>524.6</v>
      </c>
      <c r="G104" s="71" t="s">
        <v>450</v>
      </c>
      <c r="H104" s="71" t="s">
        <v>475</v>
      </c>
      <c r="I104" s="71" t="s">
        <v>452</v>
      </c>
      <c r="J104" s="93" t="s">
        <v>465</v>
      </c>
      <c r="K104" s="93"/>
      <c r="L104" s="93"/>
      <c r="M104" s="71" t="s">
        <v>473</v>
      </c>
      <c r="N104" s="71" t="s">
        <v>474</v>
      </c>
      <c r="O104" s="71" t="s">
        <v>273</v>
      </c>
      <c r="P104" s="71" t="s">
        <v>273</v>
      </c>
      <c r="Q104" s="71" t="s">
        <v>273</v>
      </c>
      <c r="R104" s="71" t="s">
        <v>156</v>
      </c>
      <c r="S104" s="71" t="s">
        <v>457</v>
      </c>
      <c r="T104" s="71" t="s">
        <v>458</v>
      </c>
      <c r="U104" s="71" t="s">
        <v>459</v>
      </c>
      <c r="V104" s="93" t="s">
        <v>273</v>
      </c>
      <c r="W104" s="445"/>
      <c r="X104" s="445"/>
      <c r="Y104" s="445"/>
      <c r="Z104" s="446" t="s">
        <v>460</v>
      </c>
    </row>
    <row r="105" spans="2:26" ht="16.05" customHeight="1" x14ac:dyDescent="0.2">
      <c r="B105" s="99"/>
      <c r="C105" s="442">
        <v>51</v>
      </c>
      <c r="D105" s="443"/>
      <c r="E105" s="69">
        <v>2</v>
      </c>
      <c r="F105" s="444">
        <v>517.5</v>
      </c>
      <c r="G105" s="71" t="s">
        <v>450</v>
      </c>
      <c r="H105" s="71" t="s">
        <v>472</v>
      </c>
      <c r="I105" s="71" t="s">
        <v>452</v>
      </c>
      <c r="J105" s="93" t="s">
        <v>497</v>
      </c>
      <c r="K105" s="93"/>
      <c r="L105" s="93"/>
      <c r="M105" s="71" t="s">
        <v>547</v>
      </c>
      <c r="N105" s="71" t="s">
        <v>467</v>
      </c>
      <c r="O105" s="71" t="s">
        <v>286</v>
      </c>
      <c r="P105" s="71" t="s">
        <v>372</v>
      </c>
      <c r="Q105" s="71" t="s">
        <v>291</v>
      </c>
      <c r="R105" s="71" t="s">
        <v>156</v>
      </c>
      <c r="S105" s="71" t="s">
        <v>457</v>
      </c>
      <c r="T105" s="71" t="s">
        <v>458</v>
      </c>
      <c r="U105" s="71" t="s">
        <v>459</v>
      </c>
      <c r="V105" s="93" t="s">
        <v>273</v>
      </c>
      <c r="W105" s="445"/>
      <c r="X105" s="445"/>
      <c r="Y105" s="445"/>
      <c r="Z105" s="446" t="s">
        <v>460</v>
      </c>
    </row>
    <row r="106" spans="2:26" ht="16.05" customHeight="1" x14ac:dyDescent="0.2">
      <c r="B106" s="99"/>
      <c r="C106" s="442">
        <v>52</v>
      </c>
      <c r="D106" s="443"/>
      <c r="E106" s="69">
        <v>1</v>
      </c>
      <c r="F106" s="444">
        <v>535.9</v>
      </c>
      <c r="G106" s="71" t="s">
        <v>450</v>
      </c>
      <c r="H106" s="71" t="s">
        <v>494</v>
      </c>
      <c r="I106" s="71" t="s">
        <v>452</v>
      </c>
      <c r="J106" s="93" t="s">
        <v>453</v>
      </c>
      <c r="K106" s="93"/>
      <c r="L106" s="93"/>
      <c r="M106" s="71" t="s">
        <v>548</v>
      </c>
      <c r="N106" s="71" t="s">
        <v>455</v>
      </c>
      <c r="O106" s="71" t="s">
        <v>480</v>
      </c>
      <c r="P106" s="71" t="s">
        <v>376</v>
      </c>
      <c r="Q106" s="71" t="s">
        <v>155</v>
      </c>
      <c r="R106" s="71" t="s">
        <v>154</v>
      </c>
      <c r="S106" s="71" t="s">
        <v>457</v>
      </c>
      <c r="T106" s="71" t="s">
        <v>457</v>
      </c>
      <c r="U106" s="71" t="s">
        <v>273</v>
      </c>
      <c r="V106" s="93" t="s">
        <v>273</v>
      </c>
      <c r="W106" s="445"/>
      <c r="X106" s="445"/>
      <c r="Y106" s="445"/>
      <c r="Z106" s="446" t="s">
        <v>488</v>
      </c>
    </row>
    <row r="107" spans="2:26" ht="16.05" customHeight="1" x14ac:dyDescent="0.2">
      <c r="B107" s="99"/>
      <c r="C107" s="442">
        <v>52</v>
      </c>
      <c r="D107" s="443"/>
      <c r="E107" s="69">
        <v>2</v>
      </c>
      <c r="F107" s="444">
        <v>525.6</v>
      </c>
      <c r="G107" s="71" t="s">
        <v>450</v>
      </c>
      <c r="H107" s="71" t="s">
        <v>494</v>
      </c>
      <c r="I107" s="71" t="s">
        <v>452</v>
      </c>
      <c r="J107" s="93" t="s">
        <v>453</v>
      </c>
      <c r="K107" s="93"/>
      <c r="L107" s="93"/>
      <c r="M107" s="71" t="s">
        <v>549</v>
      </c>
      <c r="N107" s="71" t="s">
        <v>455</v>
      </c>
      <c r="O107" s="71" t="s">
        <v>480</v>
      </c>
      <c r="P107" s="71" t="s">
        <v>376</v>
      </c>
      <c r="Q107" s="71" t="s">
        <v>496</v>
      </c>
      <c r="R107" s="71" t="s">
        <v>154</v>
      </c>
      <c r="S107" s="71" t="s">
        <v>457</v>
      </c>
      <c r="T107" s="71" t="s">
        <v>457</v>
      </c>
      <c r="U107" s="71" t="s">
        <v>273</v>
      </c>
      <c r="V107" s="93" t="s">
        <v>273</v>
      </c>
      <c r="W107" s="445"/>
      <c r="X107" s="445"/>
      <c r="Y107" s="445"/>
      <c r="Z107" s="446" t="s">
        <v>488</v>
      </c>
    </row>
    <row r="108" spans="2:26" ht="16.05" customHeight="1" x14ac:dyDescent="0.2">
      <c r="B108" s="99"/>
      <c r="C108" s="442">
        <v>52</v>
      </c>
      <c r="D108" s="443"/>
      <c r="E108" s="69">
        <v>3</v>
      </c>
      <c r="F108" s="444">
        <v>535.9</v>
      </c>
      <c r="G108" s="71" t="s">
        <v>450</v>
      </c>
      <c r="H108" s="71" t="s">
        <v>464</v>
      </c>
      <c r="I108" s="71" t="s">
        <v>452</v>
      </c>
      <c r="J108" s="93" t="s">
        <v>453</v>
      </c>
      <c r="K108" s="93"/>
      <c r="L108" s="93"/>
      <c r="M108" s="71" t="s">
        <v>550</v>
      </c>
      <c r="N108" s="71" t="s">
        <v>455</v>
      </c>
      <c r="O108" s="71" t="s">
        <v>480</v>
      </c>
      <c r="P108" s="71" t="s">
        <v>376</v>
      </c>
      <c r="Q108" s="71" t="s">
        <v>273</v>
      </c>
      <c r="R108" s="71" t="s">
        <v>155</v>
      </c>
      <c r="S108" s="71" t="s">
        <v>457</v>
      </c>
      <c r="T108" s="71" t="s">
        <v>481</v>
      </c>
      <c r="U108" s="71" t="s">
        <v>482</v>
      </c>
      <c r="V108" s="93" t="s">
        <v>273</v>
      </c>
      <c r="W108" s="445"/>
      <c r="X108" s="445"/>
      <c r="Y108" s="445"/>
      <c r="Z108" s="446" t="s">
        <v>483</v>
      </c>
    </row>
    <row r="109" spans="2:26" ht="16.05" customHeight="1" x14ac:dyDescent="0.2">
      <c r="B109" s="99"/>
      <c r="C109" s="442">
        <v>53</v>
      </c>
      <c r="D109" s="443"/>
      <c r="E109" s="69">
        <v>1</v>
      </c>
      <c r="F109" s="444">
        <v>535.9</v>
      </c>
      <c r="G109" s="71" t="s">
        <v>450</v>
      </c>
      <c r="H109" s="71" t="s">
        <v>494</v>
      </c>
      <c r="I109" s="71" t="s">
        <v>452</v>
      </c>
      <c r="J109" s="93" t="s">
        <v>453</v>
      </c>
      <c r="K109" s="93"/>
      <c r="L109" s="93"/>
      <c r="M109" s="71" t="s">
        <v>551</v>
      </c>
      <c r="N109" s="71" t="s">
        <v>455</v>
      </c>
      <c r="O109" s="71" t="s">
        <v>480</v>
      </c>
      <c r="P109" s="71" t="s">
        <v>376</v>
      </c>
      <c r="Q109" s="71" t="s">
        <v>155</v>
      </c>
      <c r="R109" s="71" t="s">
        <v>154</v>
      </c>
      <c r="S109" s="71" t="s">
        <v>457</v>
      </c>
      <c r="T109" s="71" t="s">
        <v>457</v>
      </c>
      <c r="U109" s="71" t="s">
        <v>273</v>
      </c>
      <c r="V109" s="93" t="s">
        <v>273</v>
      </c>
      <c r="W109" s="445"/>
      <c r="X109" s="445"/>
      <c r="Y109" s="445"/>
      <c r="Z109" s="446" t="s">
        <v>488</v>
      </c>
    </row>
    <row r="110" spans="2:26" ht="16.05" customHeight="1" x14ac:dyDescent="0.2">
      <c r="B110" s="99"/>
      <c r="C110" s="442">
        <v>53</v>
      </c>
      <c r="D110" s="443"/>
      <c r="E110" s="69">
        <v>2</v>
      </c>
      <c r="F110" s="444">
        <v>535.9</v>
      </c>
      <c r="G110" s="71" t="s">
        <v>450</v>
      </c>
      <c r="H110" s="71" t="s">
        <v>494</v>
      </c>
      <c r="I110" s="71" t="s">
        <v>452</v>
      </c>
      <c r="J110" s="93" t="s">
        <v>453</v>
      </c>
      <c r="K110" s="93"/>
      <c r="L110" s="93"/>
      <c r="M110" s="71" t="s">
        <v>500</v>
      </c>
      <c r="N110" s="71" t="s">
        <v>455</v>
      </c>
      <c r="O110" s="71" t="s">
        <v>480</v>
      </c>
      <c r="P110" s="71" t="s">
        <v>376</v>
      </c>
      <c r="Q110" s="71" t="s">
        <v>496</v>
      </c>
      <c r="R110" s="71" t="s">
        <v>154</v>
      </c>
      <c r="S110" s="71" t="s">
        <v>457</v>
      </c>
      <c r="T110" s="71" t="s">
        <v>457</v>
      </c>
      <c r="U110" s="71" t="s">
        <v>273</v>
      </c>
      <c r="V110" s="93" t="s">
        <v>273</v>
      </c>
      <c r="W110" s="445"/>
      <c r="X110" s="445"/>
      <c r="Y110" s="445"/>
      <c r="Z110" s="446" t="s">
        <v>488</v>
      </c>
    </row>
    <row r="111" spans="2:26" ht="16.05" customHeight="1" x14ac:dyDescent="0.2">
      <c r="B111" s="99"/>
      <c r="C111" s="442">
        <v>53</v>
      </c>
      <c r="D111" s="443"/>
      <c r="E111" s="69">
        <v>3</v>
      </c>
      <c r="F111" s="444">
        <v>541.79999999999995</v>
      </c>
      <c r="G111" s="71" t="s">
        <v>450</v>
      </c>
      <c r="H111" s="71" t="s">
        <v>494</v>
      </c>
      <c r="I111" s="71" t="s">
        <v>508</v>
      </c>
      <c r="J111" s="93" t="s">
        <v>508</v>
      </c>
      <c r="K111" s="93"/>
      <c r="L111" s="93"/>
      <c r="M111" s="71" t="s">
        <v>509</v>
      </c>
      <c r="N111" s="71" t="s">
        <v>467</v>
      </c>
      <c r="O111" s="71" t="s">
        <v>480</v>
      </c>
      <c r="P111" s="71" t="s">
        <v>376</v>
      </c>
      <c r="Q111" s="71" t="s">
        <v>273</v>
      </c>
      <c r="R111" s="71" t="s">
        <v>156</v>
      </c>
      <c r="S111" s="71" t="s">
        <v>457</v>
      </c>
      <c r="T111" s="71" t="s">
        <v>458</v>
      </c>
      <c r="U111" s="71" t="s">
        <v>459</v>
      </c>
      <c r="V111" s="93" t="s">
        <v>273</v>
      </c>
      <c r="W111" s="445"/>
      <c r="X111" s="445"/>
      <c r="Y111" s="445"/>
      <c r="Z111" s="446" t="s">
        <v>460</v>
      </c>
    </row>
    <row r="112" spans="2:26" ht="16.05" customHeight="1" x14ac:dyDescent="0.2">
      <c r="B112" s="99"/>
      <c r="C112" s="442">
        <v>54</v>
      </c>
      <c r="D112" s="443"/>
      <c r="E112" s="69">
        <v>1</v>
      </c>
      <c r="F112" s="444">
        <v>548.79999999999995</v>
      </c>
      <c r="G112" s="71" t="s">
        <v>450</v>
      </c>
      <c r="H112" s="71" t="s">
        <v>494</v>
      </c>
      <c r="I112" s="71" t="s">
        <v>452</v>
      </c>
      <c r="J112" s="93" t="s">
        <v>453</v>
      </c>
      <c r="K112" s="93"/>
      <c r="L112" s="93"/>
      <c r="M112" s="71" t="s">
        <v>479</v>
      </c>
      <c r="N112" s="71" t="s">
        <v>455</v>
      </c>
      <c r="O112" s="71" t="s">
        <v>480</v>
      </c>
      <c r="P112" s="71" t="s">
        <v>376</v>
      </c>
      <c r="Q112" s="71" t="s">
        <v>273</v>
      </c>
      <c r="R112" s="71" t="s">
        <v>155</v>
      </c>
      <c r="S112" s="71" t="s">
        <v>457</v>
      </c>
      <c r="T112" s="71" t="s">
        <v>481</v>
      </c>
      <c r="U112" s="71" t="s">
        <v>482</v>
      </c>
      <c r="V112" s="93" t="s">
        <v>273</v>
      </c>
      <c r="W112" s="445"/>
      <c r="X112" s="445"/>
      <c r="Y112" s="445"/>
      <c r="Z112" s="446" t="s">
        <v>483</v>
      </c>
    </row>
    <row r="113" spans="2:26" ht="16.05" customHeight="1" x14ac:dyDescent="0.2">
      <c r="B113" s="99"/>
      <c r="C113" s="442">
        <v>56</v>
      </c>
      <c r="D113" s="443"/>
      <c r="E113" s="69">
        <v>1</v>
      </c>
      <c r="F113" s="444">
        <v>561.9</v>
      </c>
      <c r="G113" s="71" t="s">
        <v>450</v>
      </c>
      <c r="H113" s="71" t="s">
        <v>468</v>
      </c>
      <c r="I113" s="71" t="s">
        <v>452</v>
      </c>
      <c r="J113" s="93" t="s">
        <v>453</v>
      </c>
      <c r="K113" s="93"/>
      <c r="L113" s="93"/>
      <c r="M113" s="71" t="s">
        <v>552</v>
      </c>
      <c r="N113" s="71" t="s">
        <v>474</v>
      </c>
      <c r="O113" s="71" t="s">
        <v>273</v>
      </c>
      <c r="P113" s="71" t="s">
        <v>273</v>
      </c>
      <c r="Q113" s="71" t="s">
        <v>273</v>
      </c>
      <c r="R113" s="71" t="s">
        <v>156</v>
      </c>
      <c r="S113" s="71" t="s">
        <v>457</v>
      </c>
      <c r="T113" s="71" t="s">
        <v>458</v>
      </c>
      <c r="U113" s="71" t="s">
        <v>459</v>
      </c>
      <c r="V113" s="93" t="s">
        <v>273</v>
      </c>
      <c r="W113" s="445"/>
      <c r="X113" s="445"/>
      <c r="Y113" s="445"/>
      <c r="Z113" s="446" t="s">
        <v>460</v>
      </c>
    </row>
    <row r="114" spans="2:26" ht="16.05" customHeight="1" x14ac:dyDescent="0.2">
      <c r="B114" s="99"/>
      <c r="C114" s="442">
        <v>57</v>
      </c>
      <c r="D114" s="443"/>
      <c r="E114" s="69">
        <v>1</v>
      </c>
      <c r="F114" s="444">
        <v>564.9</v>
      </c>
      <c r="G114" s="71" t="s">
        <v>450</v>
      </c>
      <c r="H114" s="71" t="s">
        <v>516</v>
      </c>
      <c r="I114" s="71" t="s">
        <v>452</v>
      </c>
      <c r="J114" s="93" t="s">
        <v>465</v>
      </c>
      <c r="K114" s="93"/>
      <c r="L114" s="93"/>
      <c r="M114" s="71" t="s">
        <v>553</v>
      </c>
      <c r="N114" s="71" t="s">
        <v>455</v>
      </c>
      <c r="O114" s="71" t="s">
        <v>456</v>
      </c>
      <c r="P114" s="71" t="s">
        <v>376</v>
      </c>
      <c r="Q114" s="71" t="s">
        <v>273</v>
      </c>
      <c r="R114" s="71" t="s">
        <v>156</v>
      </c>
      <c r="S114" s="71" t="s">
        <v>457</v>
      </c>
      <c r="T114" s="71" t="s">
        <v>458</v>
      </c>
      <c r="U114" s="71" t="s">
        <v>459</v>
      </c>
      <c r="V114" s="93" t="s">
        <v>273</v>
      </c>
      <c r="W114" s="445"/>
      <c r="X114" s="445"/>
      <c r="Y114" s="445"/>
      <c r="Z114" s="446" t="s">
        <v>460</v>
      </c>
    </row>
    <row r="115" spans="2:26" ht="16.05" customHeight="1" x14ac:dyDescent="0.2">
      <c r="B115" s="99"/>
      <c r="C115" s="442">
        <v>57</v>
      </c>
      <c r="D115" s="443"/>
      <c r="E115" s="69">
        <v>2</v>
      </c>
      <c r="F115" s="444">
        <v>563.5</v>
      </c>
      <c r="G115" s="71" t="s">
        <v>450</v>
      </c>
      <c r="H115" s="71" t="s">
        <v>472</v>
      </c>
      <c r="I115" s="71" t="s">
        <v>452</v>
      </c>
      <c r="J115" s="93" t="s">
        <v>465</v>
      </c>
      <c r="K115" s="93"/>
      <c r="L115" s="93"/>
      <c r="M115" s="71" t="s">
        <v>473</v>
      </c>
      <c r="N115" s="71" t="s">
        <v>455</v>
      </c>
      <c r="O115" s="71" t="s">
        <v>456</v>
      </c>
      <c r="P115" s="71" t="s">
        <v>376</v>
      </c>
      <c r="Q115" s="71" t="s">
        <v>291</v>
      </c>
      <c r="R115" s="71" t="s">
        <v>156</v>
      </c>
      <c r="S115" s="71" t="s">
        <v>457</v>
      </c>
      <c r="T115" s="71" t="s">
        <v>458</v>
      </c>
      <c r="U115" s="71" t="s">
        <v>459</v>
      </c>
      <c r="V115" s="93" t="s">
        <v>273</v>
      </c>
      <c r="W115" s="445"/>
      <c r="X115" s="445"/>
      <c r="Y115" s="445"/>
      <c r="Z115" s="446" t="s">
        <v>460</v>
      </c>
    </row>
    <row r="116" spans="2:26" ht="16.05" customHeight="1" x14ac:dyDescent="0.2">
      <c r="B116" s="99"/>
      <c r="C116" s="442">
        <v>59</v>
      </c>
      <c r="D116" s="443"/>
      <c r="E116" s="69">
        <v>1</v>
      </c>
      <c r="F116" s="444">
        <v>590.1</v>
      </c>
      <c r="G116" s="71" t="s">
        <v>450</v>
      </c>
      <c r="H116" s="71" t="s">
        <v>468</v>
      </c>
      <c r="I116" s="71" t="s">
        <v>508</v>
      </c>
      <c r="J116" s="93" t="s">
        <v>508</v>
      </c>
      <c r="K116" s="93"/>
      <c r="L116" s="93"/>
      <c r="M116" s="71" t="s">
        <v>509</v>
      </c>
      <c r="N116" s="71" t="s">
        <v>455</v>
      </c>
      <c r="O116" s="71" t="s">
        <v>456</v>
      </c>
      <c r="P116" s="71" t="s">
        <v>376</v>
      </c>
      <c r="Q116" s="71" t="s">
        <v>273</v>
      </c>
      <c r="R116" s="71" t="s">
        <v>156</v>
      </c>
      <c r="S116" s="71" t="s">
        <v>457</v>
      </c>
      <c r="T116" s="71" t="s">
        <v>458</v>
      </c>
      <c r="U116" s="71" t="s">
        <v>459</v>
      </c>
      <c r="V116" s="93" t="s">
        <v>273</v>
      </c>
      <c r="W116" s="445"/>
      <c r="X116" s="445"/>
      <c r="Y116" s="445"/>
      <c r="Z116" s="446" t="s">
        <v>460</v>
      </c>
    </row>
    <row r="117" spans="2:26" ht="16.05" customHeight="1" x14ac:dyDescent="0.2">
      <c r="B117" s="99"/>
      <c r="C117" s="442">
        <v>59</v>
      </c>
      <c r="D117" s="443"/>
      <c r="E117" s="69">
        <v>2</v>
      </c>
      <c r="F117" s="444">
        <v>589.9</v>
      </c>
      <c r="G117" s="71" t="s">
        <v>450</v>
      </c>
      <c r="H117" s="71" t="s">
        <v>494</v>
      </c>
      <c r="I117" s="71" t="s">
        <v>508</v>
      </c>
      <c r="J117" s="93" t="s">
        <v>508</v>
      </c>
      <c r="K117" s="93"/>
      <c r="L117" s="93"/>
      <c r="M117" s="71" t="s">
        <v>509</v>
      </c>
      <c r="N117" s="71" t="s">
        <v>474</v>
      </c>
      <c r="O117" s="71" t="s">
        <v>273</v>
      </c>
      <c r="P117" s="71" t="s">
        <v>273</v>
      </c>
      <c r="Q117" s="71" t="s">
        <v>291</v>
      </c>
      <c r="R117" s="71" t="s">
        <v>156</v>
      </c>
      <c r="S117" s="71" t="s">
        <v>457</v>
      </c>
      <c r="T117" s="71" t="s">
        <v>458</v>
      </c>
      <c r="U117" s="71" t="s">
        <v>459</v>
      </c>
      <c r="V117" s="93" t="s">
        <v>273</v>
      </c>
      <c r="W117" s="445"/>
      <c r="X117" s="445"/>
      <c r="Y117" s="445"/>
      <c r="Z117" s="446" t="s">
        <v>460</v>
      </c>
    </row>
    <row r="118" spans="2:26" ht="16.05" customHeight="1" x14ac:dyDescent="0.2">
      <c r="B118" s="99"/>
      <c r="C118" s="442">
        <v>60</v>
      </c>
      <c r="D118" s="443"/>
      <c r="E118" s="69">
        <v>1</v>
      </c>
      <c r="F118" s="444">
        <v>600.4</v>
      </c>
      <c r="G118" s="71" t="s">
        <v>450</v>
      </c>
      <c r="H118" s="71" t="s">
        <v>494</v>
      </c>
      <c r="I118" s="71" t="s">
        <v>508</v>
      </c>
      <c r="J118" s="93" t="s">
        <v>508</v>
      </c>
      <c r="K118" s="93"/>
      <c r="L118" s="93"/>
      <c r="M118" s="71" t="s">
        <v>509</v>
      </c>
      <c r="N118" s="71" t="s">
        <v>467</v>
      </c>
      <c r="O118" s="71" t="s">
        <v>480</v>
      </c>
      <c r="P118" s="71" t="s">
        <v>376</v>
      </c>
      <c r="Q118" s="71" t="s">
        <v>273</v>
      </c>
      <c r="R118" s="71" t="s">
        <v>156</v>
      </c>
      <c r="S118" s="71" t="s">
        <v>457</v>
      </c>
      <c r="T118" s="71" t="s">
        <v>458</v>
      </c>
      <c r="U118" s="71" t="s">
        <v>459</v>
      </c>
      <c r="V118" s="93" t="s">
        <v>273</v>
      </c>
      <c r="W118" s="445"/>
      <c r="X118" s="445"/>
      <c r="Y118" s="445"/>
      <c r="Z118" s="446" t="s">
        <v>460</v>
      </c>
    </row>
    <row r="119" spans="2:26" ht="16.05" customHeight="1" x14ac:dyDescent="0.2">
      <c r="B119" s="99"/>
      <c r="C119" s="442">
        <v>60</v>
      </c>
      <c r="D119" s="443"/>
      <c r="E119" s="69">
        <v>2</v>
      </c>
      <c r="F119" s="444">
        <v>593.9</v>
      </c>
      <c r="G119" s="71" t="s">
        <v>450</v>
      </c>
      <c r="H119" s="71" t="s">
        <v>510</v>
      </c>
      <c r="I119" s="71" t="s">
        <v>511</v>
      </c>
      <c r="J119" s="93" t="s">
        <v>476</v>
      </c>
      <c r="K119" s="93"/>
      <c r="L119" s="93"/>
      <c r="M119" s="71" t="s">
        <v>554</v>
      </c>
      <c r="N119" s="71" t="s">
        <v>467</v>
      </c>
      <c r="O119" s="71" t="s">
        <v>286</v>
      </c>
      <c r="P119" s="71" t="s">
        <v>372</v>
      </c>
      <c r="Q119" s="71" t="s">
        <v>291</v>
      </c>
      <c r="R119" s="71" t="s">
        <v>156</v>
      </c>
      <c r="S119" s="71" t="s">
        <v>457</v>
      </c>
      <c r="T119" s="71" t="s">
        <v>458</v>
      </c>
      <c r="U119" s="71" t="s">
        <v>459</v>
      </c>
      <c r="V119" s="93" t="s">
        <v>273</v>
      </c>
      <c r="W119" s="445"/>
      <c r="X119" s="445"/>
      <c r="Y119" s="445"/>
      <c r="Z119" s="446" t="s">
        <v>460</v>
      </c>
    </row>
    <row r="120" spans="2:26" ht="16.05" customHeight="1" x14ac:dyDescent="0.2">
      <c r="B120" s="99"/>
      <c r="C120" s="442">
        <v>62</v>
      </c>
      <c r="D120" s="443"/>
      <c r="E120" s="69">
        <v>1</v>
      </c>
      <c r="F120" s="444">
        <v>617.70000000000005</v>
      </c>
      <c r="G120" s="71" t="s">
        <v>450</v>
      </c>
      <c r="H120" s="71" t="s">
        <v>464</v>
      </c>
      <c r="I120" s="71" t="s">
        <v>452</v>
      </c>
      <c r="J120" s="93" t="s">
        <v>453</v>
      </c>
      <c r="K120" s="93"/>
      <c r="L120" s="93"/>
      <c r="M120" s="71" t="s">
        <v>555</v>
      </c>
      <c r="N120" s="71" t="s">
        <v>474</v>
      </c>
      <c r="O120" s="71" t="s">
        <v>273</v>
      </c>
      <c r="P120" s="71" t="s">
        <v>273</v>
      </c>
      <c r="Q120" s="71" t="s">
        <v>273</v>
      </c>
      <c r="R120" s="71" t="s">
        <v>156</v>
      </c>
      <c r="S120" s="71" t="s">
        <v>457</v>
      </c>
      <c r="T120" s="71" t="s">
        <v>458</v>
      </c>
      <c r="U120" s="71" t="s">
        <v>459</v>
      </c>
      <c r="V120" s="93" t="s">
        <v>273</v>
      </c>
      <c r="W120" s="445"/>
      <c r="X120" s="445"/>
      <c r="Y120" s="445"/>
      <c r="Z120" s="446" t="s">
        <v>460</v>
      </c>
    </row>
    <row r="121" spans="2:26" ht="16.05" customHeight="1" x14ac:dyDescent="0.2">
      <c r="B121" s="99"/>
      <c r="C121" s="442">
        <v>64</v>
      </c>
      <c r="D121" s="443"/>
      <c r="E121" s="69">
        <v>1</v>
      </c>
      <c r="F121" s="444">
        <v>629.20000000000005</v>
      </c>
      <c r="G121" s="71" t="s">
        <v>450</v>
      </c>
      <c r="H121" s="71" t="s">
        <v>475</v>
      </c>
      <c r="I121" s="71" t="s">
        <v>452</v>
      </c>
      <c r="J121" s="93" t="s">
        <v>465</v>
      </c>
      <c r="K121" s="93"/>
      <c r="L121" s="93"/>
      <c r="M121" s="71" t="s">
        <v>473</v>
      </c>
      <c r="N121" s="71" t="s">
        <v>474</v>
      </c>
      <c r="O121" s="71" t="s">
        <v>273</v>
      </c>
      <c r="P121" s="71" t="s">
        <v>273</v>
      </c>
      <c r="Q121" s="71" t="s">
        <v>273</v>
      </c>
      <c r="R121" s="71" t="s">
        <v>156</v>
      </c>
      <c r="S121" s="71" t="s">
        <v>457</v>
      </c>
      <c r="T121" s="71" t="s">
        <v>458</v>
      </c>
      <c r="U121" s="71" t="s">
        <v>459</v>
      </c>
      <c r="V121" s="93" t="s">
        <v>273</v>
      </c>
      <c r="W121" s="445"/>
      <c r="X121" s="445"/>
      <c r="Y121" s="445"/>
      <c r="Z121" s="446" t="s">
        <v>460</v>
      </c>
    </row>
    <row r="122" spans="2:26" ht="16.05" customHeight="1" x14ac:dyDescent="0.2">
      <c r="B122" s="99"/>
      <c r="C122" s="442">
        <v>65</v>
      </c>
      <c r="D122" s="443"/>
      <c r="E122" s="69">
        <v>1</v>
      </c>
      <c r="F122" s="444">
        <v>637.29999999999995</v>
      </c>
      <c r="G122" s="71" t="s">
        <v>450</v>
      </c>
      <c r="H122" s="71" t="s">
        <v>468</v>
      </c>
      <c r="I122" s="71" t="s">
        <v>452</v>
      </c>
      <c r="J122" s="93" t="s">
        <v>453</v>
      </c>
      <c r="K122" s="93"/>
      <c r="L122" s="93"/>
      <c r="M122" s="71" t="s">
        <v>556</v>
      </c>
      <c r="N122" s="71" t="s">
        <v>467</v>
      </c>
      <c r="O122" s="71" t="s">
        <v>480</v>
      </c>
      <c r="P122" s="71" t="s">
        <v>376</v>
      </c>
      <c r="Q122" s="71" t="s">
        <v>158</v>
      </c>
      <c r="R122" s="71" t="s">
        <v>155</v>
      </c>
      <c r="S122" s="71" t="s">
        <v>457</v>
      </c>
      <c r="T122" s="71" t="s">
        <v>481</v>
      </c>
      <c r="U122" s="71" t="s">
        <v>482</v>
      </c>
      <c r="V122" s="93" t="s">
        <v>273</v>
      </c>
      <c r="W122" s="445"/>
      <c r="X122" s="445"/>
      <c r="Y122" s="445"/>
      <c r="Z122" s="446" t="s">
        <v>483</v>
      </c>
    </row>
    <row r="123" spans="2:26" ht="16.05" customHeight="1" x14ac:dyDescent="0.2">
      <c r="B123" s="99"/>
      <c r="C123" s="442">
        <v>65</v>
      </c>
      <c r="D123" s="443"/>
      <c r="E123" s="69">
        <v>2</v>
      </c>
      <c r="F123" s="444">
        <v>635.4</v>
      </c>
      <c r="G123" s="71" t="s">
        <v>450</v>
      </c>
      <c r="H123" s="71" t="s">
        <v>472</v>
      </c>
      <c r="I123" s="71" t="s">
        <v>452</v>
      </c>
      <c r="J123" s="93" t="s">
        <v>453</v>
      </c>
      <c r="K123" s="93"/>
      <c r="L123" s="93"/>
      <c r="M123" s="71" t="s">
        <v>557</v>
      </c>
      <c r="N123" s="71" t="s">
        <v>467</v>
      </c>
      <c r="O123" s="71" t="s">
        <v>286</v>
      </c>
      <c r="P123" s="71" t="s">
        <v>372</v>
      </c>
      <c r="Q123" s="71" t="s">
        <v>291</v>
      </c>
      <c r="R123" s="71" t="s">
        <v>156</v>
      </c>
      <c r="S123" s="71" t="s">
        <v>457</v>
      </c>
      <c r="T123" s="71" t="s">
        <v>458</v>
      </c>
      <c r="U123" s="71" t="s">
        <v>459</v>
      </c>
      <c r="V123" s="93" t="s">
        <v>273</v>
      </c>
      <c r="W123" s="445"/>
      <c r="X123" s="445"/>
      <c r="Y123" s="445"/>
      <c r="Z123" s="446" t="s">
        <v>460</v>
      </c>
    </row>
    <row r="124" spans="2:26" ht="16.05" customHeight="1" x14ac:dyDescent="0.2">
      <c r="B124" s="99"/>
      <c r="C124" s="442">
        <v>65</v>
      </c>
      <c r="D124" s="443"/>
      <c r="E124" s="69">
        <v>3</v>
      </c>
      <c r="F124" s="444">
        <v>637</v>
      </c>
      <c r="G124" s="71" t="s">
        <v>450</v>
      </c>
      <c r="H124" s="71" t="s">
        <v>494</v>
      </c>
      <c r="I124" s="71" t="s">
        <v>508</v>
      </c>
      <c r="J124" s="93" t="s">
        <v>508</v>
      </c>
      <c r="K124" s="93"/>
      <c r="L124" s="93"/>
      <c r="M124" s="71" t="s">
        <v>509</v>
      </c>
      <c r="N124" s="71" t="s">
        <v>455</v>
      </c>
      <c r="O124" s="71" t="s">
        <v>456</v>
      </c>
      <c r="P124" s="71" t="s">
        <v>376</v>
      </c>
      <c r="Q124" s="71" t="s">
        <v>273</v>
      </c>
      <c r="R124" s="71" t="s">
        <v>156</v>
      </c>
      <c r="S124" s="71" t="s">
        <v>457</v>
      </c>
      <c r="T124" s="71" t="s">
        <v>458</v>
      </c>
      <c r="U124" s="71" t="s">
        <v>459</v>
      </c>
      <c r="V124" s="93" t="s">
        <v>273</v>
      </c>
      <c r="W124" s="445"/>
      <c r="X124" s="445"/>
      <c r="Y124" s="445"/>
      <c r="Z124" s="446" t="s">
        <v>460</v>
      </c>
    </row>
    <row r="125" spans="2:26" ht="16.05" customHeight="1" x14ac:dyDescent="0.2">
      <c r="B125" s="99"/>
      <c r="C125" s="442">
        <v>65</v>
      </c>
      <c r="D125" s="443"/>
      <c r="E125" s="69">
        <v>4</v>
      </c>
      <c r="F125" s="444">
        <v>637.4</v>
      </c>
      <c r="G125" s="71" t="s">
        <v>450</v>
      </c>
      <c r="H125" s="71" t="s">
        <v>464</v>
      </c>
      <c r="I125" s="71" t="s">
        <v>452</v>
      </c>
      <c r="J125" s="93" t="s">
        <v>453</v>
      </c>
      <c r="K125" s="93"/>
      <c r="L125" s="93"/>
      <c r="M125" s="71" t="s">
        <v>558</v>
      </c>
      <c r="N125" s="71" t="s">
        <v>474</v>
      </c>
      <c r="O125" s="71" t="s">
        <v>273</v>
      </c>
      <c r="P125" s="71" t="s">
        <v>273</v>
      </c>
      <c r="Q125" s="71" t="s">
        <v>273</v>
      </c>
      <c r="R125" s="71" t="s">
        <v>156</v>
      </c>
      <c r="S125" s="71" t="s">
        <v>457</v>
      </c>
      <c r="T125" s="71" t="s">
        <v>458</v>
      </c>
      <c r="U125" s="71" t="s">
        <v>459</v>
      </c>
      <c r="V125" s="93" t="s">
        <v>273</v>
      </c>
      <c r="W125" s="445"/>
      <c r="X125" s="445"/>
      <c r="Y125" s="445"/>
      <c r="Z125" s="446" t="s">
        <v>460</v>
      </c>
    </row>
    <row r="126" spans="2:26" ht="16.05" customHeight="1" x14ac:dyDescent="0.2">
      <c r="B126" s="99"/>
      <c r="C126" s="442">
        <v>67</v>
      </c>
      <c r="D126" s="443"/>
      <c r="E126" s="69">
        <v>1</v>
      </c>
      <c r="F126" s="444">
        <v>643.5</v>
      </c>
      <c r="G126" s="71" t="s">
        <v>450</v>
      </c>
      <c r="H126" s="71" t="s">
        <v>469</v>
      </c>
      <c r="I126" s="71" t="s">
        <v>452</v>
      </c>
      <c r="J126" s="93" t="s">
        <v>476</v>
      </c>
      <c r="K126" s="93"/>
      <c r="L126" s="93"/>
      <c r="M126" s="71" t="s">
        <v>559</v>
      </c>
      <c r="N126" s="71" t="s">
        <v>455</v>
      </c>
      <c r="O126" s="71" t="s">
        <v>456</v>
      </c>
      <c r="P126" s="71" t="s">
        <v>376</v>
      </c>
      <c r="Q126" s="71" t="s">
        <v>273</v>
      </c>
      <c r="R126" s="71" t="s">
        <v>156</v>
      </c>
      <c r="S126" s="71" t="s">
        <v>457</v>
      </c>
      <c r="T126" s="71" t="s">
        <v>458</v>
      </c>
      <c r="U126" s="71" t="s">
        <v>459</v>
      </c>
      <c r="V126" s="93" t="s">
        <v>273</v>
      </c>
      <c r="W126" s="445"/>
      <c r="X126" s="445"/>
      <c r="Y126" s="445"/>
      <c r="Z126" s="446" t="s">
        <v>460</v>
      </c>
    </row>
    <row r="127" spans="2:26" ht="16.05" customHeight="1" x14ac:dyDescent="0.2">
      <c r="B127" s="99"/>
      <c r="C127" s="442">
        <v>67</v>
      </c>
      <c r="D127" s="443"/>
      <c r="E127" s="69">
        <v>2</v>
      </c>
      <c r="F127" s="444">
        <v>643.5</v>
      </c>
      <c r="G127" s="71" t="s">
        <v>450</v>
      </c>
      <c r="H127" s="71" t="s">
        <v>516</v>
      </c>
      <c r="I127" s="71" t="s">
        <v>511</v>
      </c>
      <c r="J127" s="93" t="s">
        <v>476</v>
      </c>
      <c r="K127" s="93"/>
      <c r="L127" s="93"/>
      <c r="M127" s="71" t="s">
        <v>560</v>
      </c>
      <c r="N127" s="71" t="s">
        <v>467</v>
      </c>
      <c r="O127" s="71" t="s">
        <v>286</v>
      </c>
      <c r="P127" s="71" t="s">
        <v>372</v>
      </c>
      <c r="Q127" s="71" t="s">
        <v>291</v>
      </c>
      <c r="R127" s="71" t="s">
        <v>155</v>
      </c>
      <c r="S127" s="71" t="s">
        <v>457</v>
      </c>
      <c r="T127" s="71" t="s">
        <v>481</v>
      </c>
      <c r="U127" s="71" t="s">
        <v>482</v>
      </c>
      <c r="V127" s="93" t="s">
        <v>273</v>
      </c>
      <c r="W127" s="445"/>
      <c r="X127" s="445"/>
      <c r="Y127" s="445"/>
      <c r="Z127" s="446" t="s">
        <v>513</v>
      </c>
    </row>
    <row r="128" spans="2:26" ht="16.05" customHeight="1" x14ac:dyDescent="0.2">
      <c r="B128" s="99"/>
      <c r="C128" s="442">
        <v>68</v>
      </c>
      <c r="D128" s="443"/>
      <c r="E128" s="69">
        <v>1</v>
      </c>
      <c r="F128" s="444">
        <v>664.4</v>
      </c>
      <c r="G128" s="71" t="s">
        <v>450</v>
      </c>
      <c r="H128" s="71" t="s">
        <v>464</v>
      </c>
      <c r="I128" s="71" t="s">
        <v>452</v>
      </c>
      <c r="J128" s="93" t="s">
        <v>453</v>
      </c>
      <c r="K128" s="93"/>
      <c r="L128" s="93"/>
      <c r="M128" s="71" t="s">
        <v>479</v>
      </c>
      <c r="N128" s="71" t="s">
        <v>455</v>
      </c>
      <c r="O128" s="71" t="s">
        <v>480</v>
      </c>
      <c r="P128" s="71" t="s">
        <v>376</v>
      </c>
      <c r="Q128" s="71" t="s">
        <v>273</v>
      </c>
      <c r="R128" s="71" t="s">
        <v>155</v>
      </c>
      <c r="S128" s="71" t="s">
        <v>457</v>
      </c>
      <c r="T128" s="71" t="s">
        <v>481</v>
      </c>
      <c r="U128" s="71" t="s">
        <v>482</v>
      </c>
      <c r="V128" s="93" t="s">
        <v>273</v>
      </c>
      <c r="W128" s="445"/>
      <c r="X128" s="445"/>
      <c r="Y128" s="445"/>
      <c r="Z128" s="446" t="s">
        <v>483</v>
      </c>
    </row>
    <row r="129" spans="2:26" ht="16.05" customHeight="1" x14ac:dyDescent="0.2">
      <c r="B129" s="99"/>
      <c r="C129" s="442">
        <v>68</v>
      </c>
      <c r="D129" s="443"/>
      <c r="E129" s="69">
        <v>2</v>
      </c>
      <c r="F129" s="444">
        <v>654</v>
      </c>
      <c r="G129" s="71" t="s">
        <v>450</v>
      </c>
      <c r="H129" s="71" t="s">
        <v>516</v>
      </c>
      <c r="I129" s="71" t="s">
        <v>511</v>
      </c>
      <c r="J129" s="93" t="s">
        <v>476</v>
      </c>
      <c r="K129" s="93"/>
      <c r="L129" s="93"/>
      <c r="M129" s="71" t="s">
        <v>561</v>
      </c>
      <c r="N129" s="71" t="s">
        <v>467</v>
      </c>
      <c r="O129" s="71" t="s">
        <v>286</v>
      </c>
      <c r="P129" s="71" t="s">
        <v>372</v>
      </c>
      <c r="Q129" s="71" t="s">
        <v>291</v>
      </c>
      <c r="R129" s="71" t="s">
        <v>156</v>
      </c>
      <c r="S129" s="71" t="s">
        <v>457</v>
      </c>
      <c r="T129" s="71" t="s">
        <v>458</v>
      </c>
      <c r="U129" s="71" t="s">
        <v>459</v>
      </c>
      <c r="V129" s="93" t="s">
        <v>273</v>
      </c>
      <c r="W129" s="445"/>
      <c r="X129" s="445"/>
      <c r="Y129" s="445"/>
      <c r="Z129" s="446" t="s">
        <v>460</v>
      </c>
    </row>
    <row r="130" spans="2:26" ht="16.05" customHeight="1" x14ac:dyDescent="0.2">
      <c r="B130" s="99"/>
      <c r="C130" s="442">
        <v>69</v>
      </c>
      <c r="D130" s="443"/>
      <c r="E130" s="69">
        <v>1</v>
      </c>
      <c r="F130" s="444">
        <v>664.5</v>
      </c>
      <c r="G130" s="71" t="s">
        <v>450</v>
      </c>
      <c r="H130" s="71" t="s">
        <v>516</v>
      </c>
      <c r="I130" s="71" t="s">
        <v>511</v>
      </c>
      <c r="J130" s="93" t="s">
        <v>476</v>
      </c>
      <c r="K130" s="93"/>
      <c r="L130" s="93"/>
      <c r="M130" s="71" t="s">
        <v>562</v>
      </c>
      <c r="N130" s="71" t="s">
        <v>467</v>
      </c>
      <c r="O130" s="71" t="s">
        <v>286</v>
      </c>
      <c r="P130" s="71" t="s">
        <v>372</v>
      </c>
      <c r="Q130" s="71" t="s">
        <v>273</v>
      </c>
      <c r="R130" s="71" t="s">
        <v>156</v>
      </c>
      <c r="S130" s="71" t="s">
        <v>457</v>
      </c>
      <c r="T130" s="71" t="s">
        <v>458</v>
      </c>
      <c r="U130" s="71" t="s">
        <v>459</v>
      </c>
      <c r="V130" s="93" t="s">
        <v>273</v>
      </c>
      <c r="W130" s="445"/>
      <c r="X130" s="445"/>
      <c r="Y130" s="445"/>
      <c r="Z130" s="446" t="s">
        <v>460</v>
      </c>
    </row>
    <row r="131" spans="2:26" ht="16.05" customHeight="1" x14ac:dyDescent="0.2">
      <c r="B131" s="99"/>
      <c r="C131" s="442">
        <v>71</v>
      </c>
      <c r="D131" s="443"/>
      <c r="E131" s="69">
        <v>1</v>
      </c>
      <c r="F131" s="444">
        <v>692.5</v>
      </c>
      <c r="G131" s="71" t="s">
        <v>450</v>
      </c>
      <c r="H131" s="71" t="s">
        <v>469</v>
      </c>
      <c r="I131" s="71" t="s">
        <v>452</v>
      </c>
      <c r="J131" s="93" t="s">
        <v>465</v>
      </c>
      <c r="K131" s="93"/>
      <c r="L131" s="93"/>
      <c r="M131" s="71" t="s">
        <v>470</v>
      </c>
      <c r="N131" s="71" t="s">
        <v>455</v>
      </c>
      <c r="O131" s="71" t="s">
        <v>456</v>
      </c>
      <c r="P131" s="71" t="s">
        <v>376</v>
      </c>
      <c r="Q131" s="71" t="s">
        <v>273</v>
      </c>
      <c r="R131" s="71" t="s">
        <v>156</v>
      </c>
      <c r="S131" s="71" t="s">
        <v>457</v>
      </c>
      <c r="T131" s="71" t="s">
        <v>458</v>
      </c>
      <c r="U131" s="71" t="s">
        <v>459</v>
      </c>
      <c r="V131" s="93" t="s">
        <v>273</v>
      </c>
      <c r="W131" s="445"/>
      <c r="X131" s="445"/>
      <c r="Y131" s="445"/>
      <c r="Z131" s="446" t="s">
        <v>460</v>
      </c>
    </row>
    <row r="132" spans="2:26" ht="16.05" customHeight="1" x14ac:dyDescent="0.2">
      <c r="B132" s="99"/>
      <c r="C132" s="442">
        <v>73</v>
      </c>
      <c r="D132" s="443"/>
      <c r="E132" s="69">
        <v>1</v>
      </c>
      <c r="F132" s="444">
        <v>706.5</v>
      </c>
      <c r="G132" s="71" t="s">
        <v>450</v>
      </c>
      <c r="H132" s="71" t="s">
        <v>469</v>
      </c>
      <c r="I132" s="71" t="s">
        <v>452</v>
      </c>
      <c r="J132" s="93" t="s">
        <v>476</v>
      </c>
      <c r="K132" s="93"/>
      <c r="L132" s="93"/>
      <c r="M132" s="71" t="s">
        <v>563</v>
      </c>
      <c r="N132" s="71" t="s">
        <v>455</v>
      </c>
      <c r="O132" s="71" t="s">
        <v>456</v>
      </c>
      <c r="P132" s="71" t="s">
        <v>376</v>
      </c>
      <c r="Q132" s="71" t="s">
        <v>273</v>
      </c>
      <c r="R132" s="71" t="s">
        <v>156</v>
      </c>
      <c r="S132" s="71" t="s">
        <v>457</v>
      </c>
      <c r="T132" s="71" t="s">
        <v>458</v>
      </c>
      <c r="U132" s="71" t="s">
        <v>459</v>
      </c>
      <c r="V132" s="93" t="s">
        <v>273</v>
      </c>
      <c r="W132" s="445"/>
      <c r="X132" s="445"/>
      <c r="Y132" s="445"/>
      <c r="Z132" s="446" t="s">
        <v>460</v>
      </c>
    </row>
    <row r="133" spans="2:26" ht="16.05" customHeight="1" x14ac:dyDescent="0.2">
      <c r="B133" s="99"/>
      <c r="C133" s="442">
        <v>73</v>
      </c>
      <c r="D133" s="443"/>
      <c r="E133" s="69">
        <v>2</v>
      </c>
      <c r="F133" s="444">
        <v>706.5</v>
      </c>
      <c r="G133" s="71" t="s">
        <v>450</v>
      </c>
      <c r="H133" s="71" t="s">
        <v>510</v>
      </c>
      <c r="I133" s="71" t="s">
        <v>511</v>
      </c>
      <c r="J133" s="93" t="s">
        <v>476</v>
      </c>
      <c r="K133" s="93"/>
      <c r="L133" s="93"/>
      <c r="M133" s="71" t="s">
        <v>564</v>
      </c>
      <c r="N133" s="71" t="s">
        <v>467</v>
      </c>
      <c r="O133" s="71" t="s">
        <v>286</v>
      </c>
      <c r="P133" s="71" t="s">
        <v>372</v>
      </c>
      <c r="Q133" s="71" t="s">
        <v>291</v>
      </c>
      <c r="R133" s="71" t="s">
        <v>156</v>
      </c>
      <c r="S133" s="71" t="s">
        <v>457</v>
      </c>
      <c r="T133" s="71" t="s">
        <v>458</v>
      </c>
      <c r="U133" s="71" t="s">
        <v>459</v>
      </c>
      <c r="V133" s="93" t="s">
        <v>273</v>
      </c>
      <c r="W133" s="445"/>
      <c r="X133" s="445"/>
      <c r="Y133" s="445"/>
      <c r="Z133" s="446" t="s">
        <v>460</v>
      </c>
    </row>
    <row r="134" spans="2:26" ht="16.05" customHeight="1" x14ac:dyDescent="0.2">
      <c r="B134" s="99"/>
      <c r="C134" s="442">
        <v>74</v>
      </c>
      <c r="D134" s="443"/>
      <c r="E134" s="69">
        <v>1</v>
      </c>
      <c r="F134" s="444">
        <v>720.1</v>
      </c>
      <c r="G134" s="71" t="s">
        <v>450</v>
      </c>
      <c r="H134" s="71" t="s">
        <v>475</v>
      </c>
      <c r="I134" s="71" t="s">
        <v>452</v>
      </c>
      <c r="J134" s="93" t="s">
        <v>465</v>
      </c>
      <c r="K134" s="93"/>
      <c r="L134" s="93"/>
      <c r="M134" s="71" t="s">
        <v>470</v>
      </c>
      <c r="N134" s="71" t="s">
        <v>455</v>
      </c>
      <c r="O134" s="71" t="s">
        <v>456</v>
      </c>
      <c r="P134" s="71" t="s">
        <v>376</v>
      </c>
      <c r="Q134" s="71" t="s">
        <v>273</v>
      </c>
      <c r="R134" s="71" t="s">
        <v>156</v>
      </c>
      <c r="S134" s="71" t="s">
        <v>457</v>
      </c>
      <c r="T134" s="71" t="s">
        <v>458</v>
      </c>
      <c r="U134" s="71" t="s">
        <v>459</v>
      </c>
      <c r="V134" s="93" t="s">
        <v>273</v>
      </c>
      <c r="W134" s="445"/>
      <c r="X134" s="445"/>
      <c r="Y134" s="445"/>
      <c r="Z134" s="446" t="s">
        <v>460</v>
      </c>
    </row>
    <row r="135" spans="2:26" ht="16.05" customHeight="1" x14ac:dyDescent="0.2">
      <c r="B135" s="99"/>
      <c r="C135" s="442">
        <v>74</v>
      </c>
      <c r="D135" s="443"/>
      <c r="E135" s="69">
        <v>2</v>
      </c>
      <c r="F135" s="444">
        <v>722.8</v>
      </c>
      <c r="G135" s="71" t="s">
        <v>450</v>
      </c>
      <c r="H135" s="71" t="s">
        <v>475</v>
      </c>
      <c r="I135" s="71" t="s">
        <v>452</v>
      </c>
      <c r="J135" s="93" t="s">
        <v>465</v>
      </c>
      <c r="K135" s="93"/>
      <c r="L135" s="93"/>
      <c r="M135" s="71" t="s">
        <v>473</v>
      </c>
      <c r="N135" s="71" t="s">
        <v>455</v>
      </c>
      <c r="O135" s="71" t="s">
        <v>456</v>
      </c>
      <c r="P135" s="71" t="s">
        <v>376</v>
      </c>
      <c r="Q135" s="71" t="s">
        <v>291</v>
      </c>
      <c r="R135" s="71" t="s">
        <v>156</v>
      </c>
      <c r="S135" s="71" t="s">
        <v>457</v>
      </c>
      <c r="T135" s="71" t="s">
        <v>458</v>
      </c>
      <c r="U135" s="71" t="s">
        <v>459</v>
      </c>
      <c r="V135" s="93" t="s">
        <v>273</v>
      </c>
      <c r="W135" s="445"/>
      <c r="X135" s="445"/>
      <c r="Y135" s="445"/>
      <c r="Z135" s="446" t="s">
        <v>460</v>
      </c>
    </row>
    <row r="136" spans="2:26" ht="16.05" customHeight="1" x14ac:dyDescent="0.2">
      <c r="B136" s="99"/>
      <c r="C136" s="442">
        <v>74</v>
      </c>
      <c r="D136" s="443"/>
      <c r="E136" s="69">
        <v>3</v>
      </c>
      <c r="F136" s="444">
        <v>723.1</v>
      </c>
      <c r="G136" s="71" t="s">
        <v>450</v>
      </c>
      <c r="H136" s="71" t="s">
        <v>475</v>
      </c>
      <c r="I136" s="71" t="s">
        <v>452</v>
      </c>
      <c r="J136" s="93" t="s">
        <v>465</v>
      </c>
      <c r="K136" s="93"/>
      <c r="L136" s="93"/>
      <c r="M136" s="71" t="s">
        <v>470</v>
      </c>
      <c r="N136" s="71" t="s">
        <v>455</v>
      </c>
      <c r="O136" s="71" t="s">
        <v>456</v>
      </c>
      <c r="P136" s="71" t="s">
        <v>376</v>
      </c>
      <c r="Q136" s="71" t="s">
        <v>273</v>
      </c>
      <c r="R136" s="71" t="s">
        <v>156</v>
      </c>
      <c r="S136" s="71" t="s">
        <v>457</v>
      </c>
      <c r="T136" s="71" t="s">
        <v>458</v>
      </c>
      <c r="U136" s="71" t="s">
        <v>459</v>
      </c>
      <c r="V136" s="93" t="s">
        <v>273</v>
      </c>
      <c r="W136" s="445"/>
      <c r="X136" s="445"/>
      <c r="Y136" s="445"/>
      <c r="Z136" s="446" t="s">
        <v>460</v>
      </c>
    </row>
    <row r="137" spans="2:26" ht="16.05" customHeight="1" x14ac:dyDescent="0.2">
      <c r="B137" s="99"/>
      <c r="C137" s="442">
        <v>75</v>
      </c>
      <c r="D137" s="443"/>
      <c r="E137" s="69">
        <v>1</v>
      </c>
      <c r="F137" s="444">
        <v>727.5</v>
      </c>
      <c r="G137" s="71" t="s">
        <v>450</v>
      </c>
      <c r="H137" s="71" t="s">
        <v>468</v>
      </c>
      <c r="I137" s="71" t="s">
        <v>452</v>
      </c>
      <c r="J137" s="93" t="s">
        <v>453</v>
      </c>
      <c r="K137" s="93"/>
      <c r="L137" s="93"/>
      <c r="M137" s="71" t="s">
        <v>548</v>
      </c>
      <c r="N137" s="71" t="s">
        <v>455</v>
      </c>
      <c r="O137" s="71" t="s">
        <v>480</v>
      </c>
      <c r="P137" s="71" t="s">
        <v>376</v>
      </c>
      <c r="Q137" s="71" t="s">
        <v>273</v>
      </c>
      <c r="R137" s="71" t="s">
        <v>155</v>
      </c>
      <c r="S137" s="71" t="s">
        <v>457</v>
      </c>
      <c r="T137" s="71" t="s">
        <v>481</v>
      </c>
      <c r="U137" s="71" t="s">
        <v>482</v>
      </c>
      <c r="V137" s="93" t="s">
        <v>273</v>
      </c>
      <c r="W137" s="445"/>
      <c r="X137" s="445"/>
      <c r="Y137" s="445"/>
      <c r="Z137" s="446" t="s">
        <v>483</v>
      </c>
    </row>
    <row r="138" spans="2:26" ht="16.05" customHeight="1" x14ac:dyDescent="0.2">
      <c r="B138" s="99"/>
      <c r="C138" s="442">
        <v>75</v>
      </c>
      <c r="D138" s="443"/>
      <c r="E138" s="69">
        <v>2</v>
      </c>
      <c r="F138" s="444">
        <v>730.4</v>
      </c>
      <c r="G138" s="71" t="s">
        <v>450</v>
      </c>
      <c r="H138" s="71" t="s">
        <v>469</v>
      </c>
      <c r="I138" s="71" t="s">
        <v>452</v>
      </c>
      <c r="J138" s="93" t="s">
        <v>465</v>
      </c>
      <c r="K138" s="93"/>
      <c r="L138" s="93"/>
      <c r="M138" s="71" t="s">
        <v>470</v>
      </c>
      <c r="N138" s="71" t="s">
        <v>455</v>
      </c>
      <c r="O138" s="71" t="s">
        <v>456</v>
      </c>
      <c r="P138" s="71" t="s">
        <v>376</v>
      </c>
      <c r="Q138" s="71" t="s">
        <v>291</v>
      </c>
      <c r="R138" s="71" t="s">
        <v>156</v>
      </c>
      <c r="S138" s="71" t="s">
        <v>457</v>
      </c>
      <c r="T138" s="71" t="s">
        <v>458</v>
      </c>
      <c r="U138" s="71" t="s">
        <v>459</v>
      </c>
      <c r="V138" s="93" t="s">
        <v>273</v>
      </c>
      <c r="W138" s="445"/>
      <c r="X138" s="445"/>
      <c r="Y138" s="445"/>
      <c r="Z138" s="446" t="s">
        <v>460</v>
      </c>
    </row>
    <row r="139" spans="2:26" ht="16.05" customHeight="1" x14ac:dyDescent="0.2">
      <c r="B139" s="99"/>
      <c r="C139" s="442">
        <v>75</v>
      </c>
      <c r="D139" s="443"/>
      <c r="E139" s="69">
        <v>3</v>
      </c>
      <c r="F139" s="444">
        <v>731.5</v>
      </c>
      <c r="G139" s="71" t="s">
        <v>450</v>
      </c>
      <c r="H139" s="71" t="s">
        <v>469</v>
      </c>
      <c r="I139" s="71" t="s">
        <v>452</v>
      </c>
      <c r="J139" s="93" t="s">
        <v>465</v>
      </c>
      <c r="K139" s="93"/>
      <c r="L139" s="93"/>
      <c r="M139" s="71" t="s">
        <v>473</v>
      </c>
      <c r="N139" s="71" t="s">
        <v>455</v>
      </c>
      <c r="O139" s="71" t="s">
        <v>456</v>
      </c>
      <c r="P139" s="71" t="s">
        <v>376</v>
      </c>
      <c r="Q139" s="71" t="s">
        <v>273</v>
      </c>
      <c r="R139" s="71" t="s">
        <v>156</v>
      </c>
      <c r="S139" s="71" t="s">
        <v>457</v>
      </c>
      <c r="T139" s="71" t="s">
        <v>458</v>
      </c>
      <c r="U139" s="71" t="s">
        <v>459</v>
      </c>
      <c r="V139" s="93" t="s">
        <v>273</v>
      </c>
      <c r="W139" s="445"/>
      <c r="X139" s="445"/>
      <c r="Y139" s="445"/>
      <c r="Z139" s="446" t="s">
        <v>460</v>
      </c>
    </row>
    <row r="140" spans="2:26" ht="16.05" customHeight="1" x14ac:dyDescent="0.2">
      <c r="B140" s="99"/>
      <c r="C140" s="442">
        <v>75</v>
      </c>
      <c r="D140" s="443"/>
      <c r="E140" s="69">
        <v>4</v>
      </c>
      <c r="F140" s="444">
        <v>727.5</v>
      </c>
      <c r="G140" s="71" t="s">
        <v>450</v>
      </c>
      <c r="H140" s="71" t="s">
        <v>516</v>
      </c>
      <c r="I140" s="71" t="s">
        <v>511</v>
      </c>
      <c r="J140" s="93" t="s">
        <v>476</v>
      </c>
      <c r="K140" s="93"/>
      <c r="L140" s="93"/>
      <c r="M140" s="71" t="s">
        <v>565</v>
      </c>
      <c r="N140" s="71" t="s">
        <v>467</v>
      </c>
      <c r="O140" s="71" t="s">
        <v>286</v>
      </c>
      <c r="P140" s="71" t="s">
        <v>372</v>
      </c>
      <c r="Q140" s="71" t="s">
        <v>273</v>
      </c>
      <c r="R140" s="71" t="s">
        <v>155</v>
      </c>
      <c r="S140" s="71" t="s">
        <v>457</v>
      </c>
      <c r="T140" s="71" t="s">
        <v>481</v>
      </c>
      <c r="U140" s="71" t="s">
        <v>482</v>
      </c>
      <c r="V140" s="93" t="s">
        <v>291</v>
      </c>
      <c r="W140" s="445"/>
      <c r="X140" s="445"/>
      <c r="Y140" s="445"/>
      <c r="Z140" s="446" t="s">
        <v>513</v>
      </c>
    </row>
    <row r="141" spans="2:26" ht="16.05" customHeight="1" x14ac:dyDescent="0.2">
      <c r="B141" s="99"/>
      <c r="C141" s="442">
        <v>77</v>
      </c>
      <c r="D141" s="443"/>
      <c r="E141" s="69">
        <v>1</v>
      </c>
      <c r="F141" s="444">
        <v>758.9</v>
      </c>
      <c r="G141" s="71" t="s">
        <v>450</v>
      </c>
      <c r="H141" s="71" t="s">
        <v>464</v>
      </c>
      <c r="I141" s="71" t="s">
        <v>452</v>
      </c>
      <c r="J141" s="93" t="s">
        <v>453</v>
      </c>
      <c r="K141" s="93"/>
      <c r="L141" s="93"/>
      <c r="M141" s="71" t="s">
        <v>566</v>
      </c>
      <c r="N141" s="71" t="s">
        <v>467</v>
      </c>
      <c r="O141" s="71" t="s">
        <v>286</v>
      </c>
      <c r="P141" s="71" t="s">
        <v>372</v>
      </c>
      <c r="Q141" s="71" t="s">
        <v>273</v>
      </c>
      <c r="R141" s="71" t="s">
        <v>156</v>
      </c>
      <c r="S141" s="71" t="s">
        <v>457</v>
      </c>
      <c r="T141" s="71" t="s">
        <v>458</v>
      </c>
      <c r="U141" s="71" t="s">
        <v>459</v>
      </c>
      <c r="V141" s="93" t="s">
        <v>273</v>
      </c>
      <c r="W141" s="445"/>
      <c r="X141" s="445"/>
      <c r="Y141" s="445"/>
      <c r="Z141" s="446" t="s">
        <v>460</v>
      </c>
    </row>
    <row r="142" spans="2:26" ht="16.05" customHeight="1" x14ac:dyDescent="0.2">
      <c r="B142" s="99"/>
      <c r="C142" s="442">
        <v>78</v>
      </c>
      <c r="D142" s="443"/>
      <c r="E142" s="69">
        <v>1</v>
      </c>
      <c r="F142" s="444">
        <v>769.4</v>
      </c>
      <c r="G142" s="71" t="s">
        <v>450</v>
      </c>
      <c r="H142" s="71" t="s">
        <v>464</v>
      </c>
      <c r="I142" s="71" t="s">
        <v>452</v>
      </c>
      <c r="J142" s="93" t="s">
        <v>453</v>
      </c>
      <c r="K142" s="93"/>
      <c r="L142" s="93"/>
      <c r="M142" s="71" t="s">
        <v>486</v>
      </c>
      <c r="N142" s="71" t="s">
        <v>467</v>
      </c>
      <c r="O142" s="71" t="s">
        <v>480</v>
      </c>
      <c r="P142" s="71" t="s">
        <v>376</v>
      </c>
      <c r="Q142" s="71" t="s">
        <v>158</v>
      </c>
      <c r="R142" s="71" t="s">
        <v>154</v>
      </c>
      <c r="S142" s="71" t="s">
        <v>457</v>
      </c>
      <c r="T142" s="71" t="s">
        <v>457</v>
      </c>
      <c r="U142" s="71" t="s">
        <v>273</v>
      </c>
      <c r="V142" s="93" t="s">
        <v>273</v>
      </c>
      <c r="W142" s="445"/>
      <c r="X142" s="445"/>
      <c r="Y142" s="445"/>
      <c r="Z142" s="446" t="s">
        <v>488</v>
      </c>
    </row>
    <row r="143" spans="2:26" ht="16.05" customHeight="1" x14ac:dyDescent="0.2">
      <c r="B143" s="99"/>
      <c r="C143" s="442">
        <v>80</v>
      </c>
      <c r="D143" s="443"/>
      <c r="E143" s="69">
        <v>1</v>
      </c>
      <c r="F143" s="444">
        <v>785.8</v>
      </c>
      <c r="G143" s="71" t="s">
        <v>450</v>
      </c>
      <c r="H143" s="71" t="s">
        <v>469</v>
      </c>
      <c r="I143" s="71" t="s">
        <v>452</v>
      </c>
      <c r="J143" s="93" t="s">
        <v>465</v>
      </c>
      <c r="K143" s="93"/>
      <c r="L143" s="93"/>
      <c r="M143" s="71" t="s">
        <v>470</v>
      </c>
      <c r="N143" s="71" t="s">
        <v>455</v>
      </c>
      <c r="O143" s="71" t="s">
        <v>456</v>
      </c>
      <c r="P143" s="71" t="s">
        <v>376</v>
      </c>
      <c r="Q143" s="71" t="s">
        <v>273</v>
      </c>
      <c r="R143" s="71" t="s">
        <v>156</v>
      </c>
      <c r="S143" s="71" t="s">
        <v>457</v>
      </c>
      <c r="T143" s="71" t="s">
        <v>458</v>
      </c>
      <c r="U143" s="71" t="s">
        <v>459</v>
      </c>
      <c r="V143" s="93" t="s">
        <v>273</v>
      </c>
      <c r="W143" s="445"/>
      <c r="X143" s="445"/>
      <c r="Y143" s="445"/>
      <c r="Z143" s="446" t="s">
        <v>460</v>
      </c>
    </row>
    <row r="144" spans="2:26" ht="16.05" customHeight="1" x14ac:dyDescent="0.2">
      <c r="B144" s="99"/>
      <c r="C144" s="442">
        <v>81</v>
      </c>
      <c r="D144" s="443"/>
      <c r="E144" s="69">
        <v>1</v>
      </c>
      <c r="F144" s="444">
        <v>800.7</v>
      </c>
      <c r="G144" s="71" t="s">
        <v>450</v>
      </c>
      <c r="H144" s="71" t="s">
        <v>464</v>
      </c>
      <c r="I144" s="71" t="s">
        <v>452</v>
      </c>
      <c r="J144" s="93" t="s">
        <v>453</v>
      </c>
      <c r="K144" s="93"/>
      <c r="L144" s="93"/>
      <c r="M144" s="71" t="s">
        <v>549</v>
      </c>
      <c r="N144" s="71" t="s">
        <v>467</v>
      </c>
      <c r="O144" s="71" t="s">
        <v>286</v>
      </c>
      <c r="P144" s="71" t="s">
        <v>372</v>
      </c>
      <c r="Q144" s="71" t="s">
        <v>273</v>
      </c>
      <c r="R144" s="71" t="s">
        <v>156</v>
      </c>
      <c r="S144" s="71" t="s">
        <v>457</v>
      </c>
      <c r="T144" s="71" t="s">
        <v>458</v>
      </c>
      <c r="U144" s="71" t="s">
        <v>459</v>
      </c>
      <c r="V144" s="93" t="s">
        <v>273</v>
      </c>
      <c r="W144" s="445"/>
      <c r="X144" s="445"/>
      <c r="Y144" s="445"/>
      <c r="Z144" s="446" t="s">
        <v>460</v>
      </c>
    </row>
    <row r="145" spans="2:26" ht="16.05" customHeight="1" x14ac:dyDescent="0.2">
      <c r="B145" s="99"/>
      <c r="C145" s="442">
        <v>81</v>
      </c>
      <c r="D145" s="443"/>
      <c r="E145" s="69">
        <v>2</v>
      </c>
      <c r="F145" s="444">
        <v>800.7</v>
      </c>
      <c r="G145" s="71" t="s">
        <v>450</v>
      </c>
      <c r="H145" s="71" t="s">
        <v>494</v>
      </c>
      <c r="I145" s="71" t="s">
        <v>452</v>
      </c>
      <c r="J145" s="93" t="s">
        <v>453</v>
      </c>
      <c r="K145" s="93"/>
      <c r="L145" s="93"/>
      <c r="M145" s="71" t="s">
        <v>466</v>
      </c>
      <c r="N145" s="71" t="s">
        <v>467</v>
      </c>
      <c r="O145" s="71" t="s">
        <v>286</v>
      </c>
      <c r="P145" s="71" t="s">
        <v>372</v>
      </c>
      <c r="Q145" s="71" t="s">
        <v>385</v>
      </c>
      <c r="R145" s="71" t="s">
        <v>154</v>
      </c>
      <c r="S145" s="71" t="s">
        <v>457</v>
      </c>
      <c r="T145" s="71" t="s">
        <v>457</v>
      </c>
      <c r="U145" s="71" t="s">
        <v>273</v>
      </c>
      <c r="V145" s="93" t="s">
        <v>273</v>
      </c>
      <c r="W145" s="445"/>
      <c r="X145" s="445"/>
      <c r="Y145" s="445"/>
      <c r="Z145" s="446" t="s">
        <v>488</v>
      </c>
    </row>
    <row r="146" spans="2:26" ht="16.05" customHeight="1" x14ac:dyDescent="0.2">
      <c r="B146" s="99"/>
      <c r="C146" s="442">
        <v>81</v>
      </c>
      <c r="D146" s="443"/>
      <c r="E146" s="69">
        <v>3</v>
      </c>
      <c r="F146" s="444">
        <v>800.7</v>
      </c>
      <c r="G146" s="71" t="s">
        <v>450</v>
      </c>
      <c r="H146" s="71" t="s">
        <v>468</v>
      </c>
      <c r="I146" s="71" t="s">
        <v>452</v>
      </c>
      <c r="J146" s="93" t="s">
        <v>453</v>
      </c>
      <c r="K146" s="93"/>
      <c r="L146" s="93"/>
      <c r="M146" s="71" t="s">
        <v>466</v>
      </c>
      <c r="N146" s="71" t="s">
        <v>474</v>
      </c>
      <c r="O146" s="71" t="s">
        <v>273</v>
      </c>
      <c r="P146" s="71" t="s">
        <v>273</v>
      </c>
      <c r="Q146" s="71" t="s">
        <v>156</v>
      </c>
      <c r="R146" s="71" t="s">
        <v>154</v>
      </c>
      <c r="S146" s="71" t="s">
        <v>457</v>
      </c>
      <c r="T146" s="71" t="s">
        <v>457</v>
      </c>
      <c r="U146" s="71" t="s">
        <v>273</v>
      </c>
      <c r="V146" s="93" t="s">
        <v>273</v>
      </c>
      <c r="W146" s="445"/>
      <c r="X146" s="445"/>
      <c r="Y146" s="445"/>
      <c r="Z146" s="446" t="s">
        <v>488</v>
      </c>
    </row>
    <row r="147" spans="2:26" ht="16.05" customHeight="1" x14ac:dyDescent="0.2">
      <c r="B147" s="99"/>
      <c r="C147" s="442">
        <v>81</v>
      </c>
      <c r="D147" s="443"/>
      <c r="E147" s="69">
        <v>4</v>
      </c>
      <c r="F147" s="444">
        <v>791.8</v>
      </c>
      <c r="G147" s="71" t="s">
        <v>450</v>
      </c>
      <c r="H147" s="71" t="s">
        <v>516</v>
      </c>
      <c r="I147" s="71" t="s">
        <v>452</v>
      </c>
      <c r="J147" s="93" t="s">
        <v>465</v>
      </c>
      <c r="K147" s="93"/>
      <c r="L147" s="93"/>
      <c r="M147" s="71" t="s">
        <v>470</v>
      </c>
      <c r="N147" s="71" t="s">
        <v>455</v>
      </c>
      <c r="O147" s="71" t="s">
        <v>456</v>
      </c>
      <c r="P147" s="71" t="s">
        <v>376</v>
      </c>
      <c r="Q147" s="71" t="s">
        <v>273</v>
      </c>
      <c r="R147" s="71" t="s">
        <v>156</v>
      </c>
      <c r="S147" s="71" t="s">
        <v>457</v>
      </c>
      <c r="T147" s="71" t="s">
        <v>458</v>
      </c>
      <c r="U147" s="71" t="s">
        <v>459</v>
      </c>
      <c r="V147" s="93" t="s">
        <v>273</v>
      </c>
      <c r="W147" s="445"/>
      <c r="X147" s="445"/>
      <c r="Y147" s="445"/>
      <c r="Z147" s="446" t="s">
        <v>460</v>
      </c>
    </row>
    <row r="148" spans="2:26" ht="16.05" customHeight="1" x14ac:dyDescent="0.2">
      <c r="B148" s="99"/>
      <c r="C148" s="442">
        <v>82</v>
      </c>
      <c r="D148" s="443"/>
      <c r="E148" s="69">
        <v>1</v>
      </c>
      <c r="F148" s="444">
        <v>807.6</v>
      </c>
      <c r="G148" s="71" t="s">
        <v>450</v>
      </c>
      <c r="H148" s="71" t="s">
        <v>475</v>
      </c>
      <c r="I148" s="71" t="s">
        <v>452</v>
      </c>
      <c r="J148" s="93" t="s">
        <v>465</v>
      </c>
      <c r="K148" s="93"/>
      <c r="L148" s="93"/>
      <c r="M148" s="71" t="s">
        <v>567</v>
      </c>
      <c r="N148" s="71" t="s">
        <v>455</v>
      </c>
      <c r="O148" s="71" t="s">
        <v>480</v>
      </c>
      <c r="P148" s="71" t="s">
        <v>376</v>
      </c>
      <c r="Q148" s="71" t="s">
        <v>273</v>
      </c>
      <c r="R148" s="71" t="s">
        <v>155</v>
      </c>
      <c r="S148" s="71" t="s">
        <v>457</v>
      </c>
      <c r="T148" s="71" t="s">
        <v>481</v>
      </c>
      <c r="U148" s="71" t="s">
        <v>482</v>
      </c>
      <c r="V148" s="93" t="s">
        <v>273</v>
      </c>
      <c r="W148" s="445"/>
      <c r="X148" s="445"/>
      <c r="Y148" s="445"/>
      <c r="Z148" s="446" t="s">
        <v>483</v>
      </c>
    </row>
    <row r="149" spans="2:26" ht="16.05" customHeight="1" x14ac:dyDescent="0.2">
      <c r="B149" s="99"/>
      <c r="C149" s="442">
        <v>82</v>
      </c>
      <c r="D149" s="443"/>
      <c r="E149" s="69">
        <v>2</v>
      </c>
      <c r="F149" s="444">
        <v>810.9</v>
      </c>
      <c r="G149" s="71" t="s">
        <v>450</v>
      </c>
      <c r="H149" s="71" t="s">
        <v>494</v>
      </c>
      <c r="I149" s="71" t="s">
        <v>452</v>
      </c>
      <c r="J149" s="93" t="s">
        <v>453</v>
      </c>
      <c r="K149" s="93"/>
      <c r="L149" s="93"/>
      <c r="M149" s="71" t="s">
        <v>541</v>
      </c>
      <c r="N149" s="71" t="s">
        <v>455</v>
      </c>
      <c r="O149" s="71" t="s">
        <v>480</v>
      </c>
      <c r="P149" s="71" t="s">
        <v>376</v>
      </c>
      <c r="Q149" s="71" t="s">
        <v>291</v>
      </c>
      <c r="R149" s="71" t="s">
        <v>155</v>
      </c>
      <c r="S149" s="71" t="s">
        <v>457</v>
      </c>
      <c r="T149" s="71" t="s">
        <v>481</v>
      </c>
      <c r="U149" s="71" t="s">
        <v>482</v>
      </c>
      <c r="V149" s="93" t="s">
        <v>273</v>
      </c>
      <c r="W149" s="445"/>
      <c r="X149" s="445"/>
      <c r="Y149" s="445"/>
      <c r="Z149" s="446" t="s">
        <v>483</v>
      </c>
    </row>
    <row r="150" spans="2:26" ht="16.05" customHeight="1" x14ac:dyDescent="0.2">
      <c r="B150" s="99"/>
      <c r="C150" s="442">
        <v>82</v>
      </c>
      <c r="D150" s="443"/>
      <c r="E150" s="69">
        <v>3</v>
      </c>
      <c r="F150" s="444">
        <v>808.7</v>
      </c>
      <c r="G150" s="71" t="s">
        <v>450</v>
      </c>
      <c r="H150" s="71" t="s">
        <v>469</v>
      </c>
      <c r="I150" s="71" t="s">
        <v>452</v>
      </c>
      <c r="J150" s="93" t="s">
        <v>465</v>
      </c>
      <c r="K150" s="93"/>
      <c r="L150" s="93"/>
      <c r="M150" s="71" t="s">
        <v>470</v>
      </c>
      <c r="N150" s="71" t="s">
        <v>455</v>
      </c>
      <c r="O150" s="71" t="s">
        <v>456</v>
      </c>
      <c r="P150" s="71" t="s">
        <v>376</v>
      </c>
      <c r="Q150" s="71" t="s">
        <v>273</v>
      </c>
      <c r="R150" s="71" t="s">
        <v>156</v>
      </c>
      <c r="S150" s="71" t="s">
        <v>457</v>
      </c>
      <c r="T150" s="71" t="s">
        <v>458</v>
      </c>
      <c r="U150" s="71" t="s">
        <v>459</v>
      </c>
      <c r="V150" s="93" t="s">
        <v>273</v>
      </c>
      <c r="W150" s="445"/>
      <c r="X150" s="445"/>
      <c r="Y150" s="445"/>
      <c r="Z150" s="446" t="s">
        <v>460</v>
      </c>
    </row>
    <row r="151" spans="2:26" ht="16.05" customHeight="1" x14ac:dyDescent="0.2">
      <c r="B151" s="99"/>
      <c r="C151" s="442">
        <v>83</v>
      </c>
      <c r="D151" s="443"/>
      <c r="E151" s="69">
        <v>1</v>
      </c>
      <c r="F151" s="444">
        <v>821</v>
      </c>
      <c r="G151" s="71" t="s">
        <v>450</v>
      </c>
      <c r="H151" s="71" t="s">
        <v>510</v>
      </c>
      <c r="I151" s="71" t="s">
        <v>452</v>
      </c>
      <c r="J151" s="93" t="s">
        <v>465</v>
      </c>
      <c r="K151" s="93"/>
      <c r="L151" s="93"/>
      <c r="M151" s="71" t="s">
        <v>473</v>
      </c>
      <c r="N151" s="71" t="s">
        <v>455</v>
      </c>
      <c r="O151" s="71" t="s">
        <v>456</v>
      </c>
      <c r="P151" s="71" t="s">
        <v>376</v>
      </c>
      <c r="Q151" s="71" t="s">
        <v>273</v>
      </c>
      <c r="R151" s="71" t="s">
        <v>156</v>
      </c>
      <c r="S151" s="71" t="s">
        <v>457</v>
      </c>
      <c r="T151" s="71" t="s">
        <v>458</v>
      </c>
      <c r="U151" s="71" t="s">
        <v>459</v>
      </c>
      <c r="V151" s="93" t="s">
        <v>273</v>
      </c>
      <c r="W151" s="445"/>
      <c r="X151" s="445"/>
      <c r="Y151" s="445"/>
      <c r="Z151" s="446" t="s">
        <v>460</v>
      </c>
    </row>
    <row r="152" spans="2:26" ht="16.05" customHeight="1" x14ac:dyDescent="0.2">
      <c r="B152" s="99"/>
      <c r="C152" s="442">
        <v>83</v>
      </c>
      <c r="D152" s="443"/>
      <c r="E152" s="69">
        <v>2</v>
      </c>
      <c r="F152" s="444">
        <v>812.4</v>
      </c>
      <c r="G152" s="71" t="s">
        <v>450</v>
      </c>
      <c r="H152" s="71" t="s">
        <v>475</v>
      </c>
      <c r="I152" s="71" t="s">
        <v>452</v>
      </c>
      <c r="J152" s="93" t="s">
        <v>465</v>
      </c>
      <c r="K152" s="93"/>
      <c r="L152" s="93"/>
      <c r="M152" s="71" t="s">
        <v>568</v>
      </c>
      <c r="N152" s="71" t="s">
        <v>455</v>
      </c>
      <c r="O152" s="71" t="s">
        <v>480</v>
      </c>
      <c r="P152" s="71" t="s">
        <v>376</v>
      </c>
      <c r="Q152" s="71" t="s">
        <v>291</v>
      </c>
      <c r="R152" s="71" t="s">
        <v>155</v>
      </c>
      <c r="S152" s="71" t="s">
        <v>457</v>
      </c>
      <c r="T152" s="71" t="s">
        <v>481</v>
      </c>
      <c r="U152" s="71" t="s">
        <v>482</v>
      </c>
      <c r="V152" s="93" t="s">
        <v>273</v>
      </c>
      <c r="W152" s="445"/>
      <c r="X152" s="445"/>
      <c r="Y152" s="445"/>
      <c r="Z152" s="446" t="s">
        <v>483</v>
      </c>
    </row>
    <row r="153" spans="2:26" ht="16.05" customHeight="1" x14ac:dyDescent="0.2">
      <c r="B153" s="99"/>
      <c r="C153" s="442">
        <v>83</v>
      </c>
      <c r="D153" s="443"/>
      <c r="E153" s="69">
        <v>3</v>
      </c>
      <c r="F153" s="444">
        <v>821.6</v>
      </c>
      <c r="G153" s="71" t="s">
        <v>450</v>
      </c>
      <c r="H153" s="71" t="s">
        <v>464</v>
      </c>
      <c r="I153" s="71" t="s">
        <v>452</v>
      </c>
      <c r="J153" s="93" t="s">
        <v>453</v>
      </c>
      <c r="K153" s="93"/>
      <c r="L153" s="93"/>
      <c r="M153" s="71" t="s">
        <v>569</v>
      </c>
      <c r="N153" s="71" t="s">
        <v>467</v>
      </c>
      <c r="O153" s="71" t="s">
        <v>456</v>
      </c>
      <c r="P153" s="71" t="s">
        <v>376</v>
      </c>
      <c r="Q153" s="71" t="s">
        <v>273</v>
      </c>
      <c r="R153" s="71" t="s">
        <v>155</v>
      </c>
      <c r="S153" s="71" t="s">
        <v>457</v>
      </c>
      <c r="T153" s="71" t="s">
        <v>481</v>
      </c>
      <c r="U153" s="71" t="s">
        <v>482</v>
      </c>
      <c r="V153" s="93" t="s">
        <v>273</v>
      </c>
      <c r="W153" s="445"/>
      <c r="X153" s="445"/>
      <c r="Y153" s="445"/>
      <c r="Z153" s="446" t="s">
        <v>483</v>
      </c>
    </row>
    <row r="154" spans="2:26" ht="16.05" customHeight="1" x14ac:dyDescent="0.2">
      <c r="B154" s="99"/>
      <c r="C154" s="442">
        <v>83</v>
      </c>
      <c r="D154" s="443"/>
      <c r="E154" s="69">
        <v>4</v>
      </c>
      <c r="F154" s="444">
        <v>812.3</v>
      </c>
      <c r="G154" s="71" t="s">
        <v>450</v>
      </c>
      <c r="H154" s="71" t="s">
        <v>469</v>
      </c>
      <c r="I154" s="71" t="s">
        <v>452</v>
      </c>
      <c r="J154" s="93" t="s">
        <v>465</v>
      </c>
      <c r="K154" s="93"/>
      <c r="L154" s="93"/>
      <c r="M154" s="71" t="s">
        <v>473</v>
      </c>
      <c r="N154" s="71" t="s">
        <v>455</v>
      </c>
      <c r="O154" s="71" t="s">
        <v>456</v>
      </c>
      <c r="P154" s="71" t="s">
        <v>376</v>
      </c>
      <c r="Q154" s="71" t="s">
        <v>273</v>
      </c>
      <c r="R154" s="71" t="s">
        <v>156</v>
      </c>
      <c r="S154" s="71" t="s">
        <v>457</v>
      </c>
      <c r="T154" s="71" t="s">
        <v>458</v>
      </c>
      <c r="U154" s="71" t="s">
        <v>459</v>
      </c>
      <c r="V154" s="93" t="s">
        <v>273</v>
      </c>
      <c r="W154" s="445"/>
      <c r="X154" s="445"/>
      <c r="Y154" s="445"/>
      <c r="Z154" s="446" t="s">
        <v>460</v>
      </c>
    </row>
    <row r="155" spans="2:26" ht="16.05" customHeight="1" x14ac:dyDescent="0.2">
      <c r="B155" s="99"/>
      <c r="C155" s="442">
        <v>83</v>
      </c>
      <c r="D155" s="443"/>
      <c r="E155" s="69">
        <v>5</v>
      </c>
      <c r="F155" s="444">
        <v>811.3</v>
      </c>
      <c r="G155" s="71" t="s">
        <v>450</v>
      </c>
      <c r="H155" s="71" t="s">
        <v>510</v>
      </c>
      <c r="I155" s="71" t="s">
        <v>511</v>
      </c>
      <c r="J155" s="93" t="s">
        <v>476</v>
      </c>
      <c r="K155" s="93"/>
      <c r="L155" s="93"/>
      <c r="M155" s="71" t="s">
        <v>570</v>
      </c>
      <c r="N155" s="71" t="s">
        <v>467</v>
      </c>
      <c r="O155" s="71" t="s">
        <v>286</v>
      </c>
      <c r="P155" s="71" t="s">
        <v>372</v>
      </c>
      <c r="Q155" s="71" t="s">
        <v>273</v>
      </c>
      <c r="R155" s="71" t="s">
        <v>156</v>
      </c>
      <c r="S155" s="71" t="s">
        <v>457</v>
      </c>
      <c r="T155" s="71" t="s">
        <v>458</v>
      </c>
      <c r="U155" s="71" t="s">
        <v>459</v>
      </c>
      <c r="V155" s="93" t="s">
        <v>273</v>
      </c>
      <c r="W155" s="445"/>
      <c r="X155" s="445"/>
      <c r="Y155" s="445"/>
      <c r="Z155" s="446" t="s">
        <v>460</v>
      </c>
    </row>
    <row r="156" spans="2:26" ht="16.05" customHeight="1" x14ac:dyDescent="0.2">
      <c r="B156" s="99"/>
      <c r="C156" s="442">
        <v>84</v>
      </c>
      <c r="D156" s="443"/>
      <c r="E156" s="69">
        <v>1</v>
      </c>
      <c r="F156" s="444">
        <v>827.2</v>
      </c>
      <c r="G156" s="71" t="s">
        <v>450</v>
      </c>
      <c r="H156" s="71" t="s">
        <v>475</v>
      </c>
      <c r="I156" s="71" t="s">
        <v>452</v>
      </c>
      <c r="J156" s="93" t="s">
        <v>465</v>
      </c>
      <c r="K156" s="93"/>
      <c r="L156" s="93"/>
      <c r="M156" s="71" t="s">
        <v>571</v>
      </c>
      <c r="N156" s="71" t="s">
        <v>455</v>
      </c>
      <c r="O156" s="71" t="s">
        <v>480</v>
      </c>
      <c r="P156" s="71" t="s">
        <v>376</v>
      </c>
      <c r="Q156" s="71" t="s">
        <v>273</v>
      </c>
      <c r="R156" s="71" t="s">
        <v>155</v>
      </c>
      <c r="S156" s="71" t="s">
        <v>457</v>
      </c>
      <c r="T156" s="71" t="s">
        <v>481</v>
      </c>
      <c r="U156" s="71" t="s">
        <v>482</v>
      </c>
      <c r="V156" s="93" t="s">
        <v>273</v>
      </c>
      <c r="W156" s="445"/>
      <c r="X156" s="445"/>
      <c r="Y156" s="445"/>
      <c r="Z156" s="446" t="s">
        <v>483</v>
      </c>
    </row>
    <row r="157" spans="2:26" ht="16.05" customHeight="1" x14ac:dyDescent="0.2">
      <c r="B157" s="99"/>
      <c r="C157" s="442">
        <v>84</v>
      </c>
      <c r="D157" s="443"/>
      <c r="E157" s="69">
        <v>2</v>
      </c>
      <c r="F157" s="444">
        <v>823.3</v>
      </c>
      <c r="G157" s="71" t="s">
        <v>450</v>
      </c>
      <c r="H157" s="71" t="s">
        <v>469</v>
      </c>
      <c r="I157" s="71" t="s">
        <v>452</v>
      </c>
      <c r="J157" s="93" t="s">
        <v>465</v>
      </c>
      <c r="K157" s="93"/>
      <c r="L157" s="93"/>
      <c r="M157" s="71" t="s">
        <v>572</v>
      </c>
      <c r="N157" s="71" t="s">
        <v>455</v>
      </c>
      <c r="O157" s="71" t="s">
        <v>480</v>
      </c>
      <c r="P157" s="71" t="s">
        <v>376</v>
      </c>
      <c r="Q157" s="71" t="s">
        <v>291</v>
      </c>
      <c r="R157" s="71" t="s">
        <v>155</v>
      </c>
      <c r="S157" s="71" t="s">
        <v>457</v>
      </c>
      <c r="T157" s="71" t="s">
        <v>481</v>
      </c>
      <c r="U157" s="71" t="s">
        <v>482</v>
      </c>
      <c r="V157" s="93" t="s">
        <v>273</v>
      </c>
      <c r="W157" s="445"/>
      <c r="X157" s="445"/>
      <c r="Y157" s="445"/>
      <c r="Z157" s="446" t="s">
        <v>483</v>
      </c>
    </row>
    <row r="158" spans="2:26" ht="16.05" customHeight="1" x14ac:dyDescent="0.2">
      <c r="B158" s="99"/>
      <c r="C158" s="442">
        <v>84</v>
      </c>
      <c r="D158" s="443"/>
      <c r="E158" s="69">
        <v>3</v>
      </c>
      <c r="F158" s="444">
        <v>825.8</v>
      </c>
      <c r="G158" s="71" t="s">
        <v>450</v>
      </c>
      <c r="H158" s="71" t="s">
        <v>510</v>
      </c>
      <c r="I158" s="71" t="s">
        <v>511</v>
      </c>
      <c r="J158" s="93" t="s">
        <v>476</v>
      </c>
      <c r="K158" s="93"/>
      <c r="L158" s="93"/>
      <c r="M158" s="71" t="s">
        <v>565</v>
      </c>
      <c r="N158" s="71" t="s">
        <v>467</v>
      </c>
      <c r="O158" s="71" t="s">
        <v>286</v>
      </c>
      <c r="P158" s="71" t="s">
        <v>372</v>
      </c>
      <c r="Q158" s="71" t="s">
        <v>273</v>
      </c>
      <c r="R158" s="71" t="s">
        <v>156</v>
      </c>
      <c r="S158" s="71" t="s">
        <v>457</v>
      </c>
      <c r="T158" s="71" t="s">
        <v>458</v>
      </c>
      <c r="U158" s="71" t="s">
        <v>459</v>
      </c>
      <c r="V158" s="93" t="s">
        <v>273</v>
      </c>
      <c r="W158" s="445"/>
      <c r="X158" s="445"/>
      <c r="Y158" s="445"/>
      <c r="Z158" s="446" t="s">
        <v>460</v>
      </c>
    </row>
    <row r="159" spans="2:26" ht="16.05" customHeight="1" x14ac:dyDescent="0.2">
      <c r="B159" s="99"/>
      <c r="C159" s="442">
        <v>85</v>
      </c>
      <c r="D159" s="443"/>
      <c r="E159" s="69">
        <v>1</v>
      </c>
      <c r="F159" s="444">
        <v>836.6</v>
      </c>
      <c r="G159" s="71" t="s">
        <v>450</v>
      </c>
      <c r="H159" s="71" t="s">
        <v>510</v>
      </c>
      <c r="I159" s="71" t="s">
        <v>452</v>
      </c>
      <c r="J159" s="93" t="s">
        <v>465</v>
      </c>
      <c r="K159" s="93"/>
      <c r="L159" s="93"/>
      <c r="M159" s="71" t="s">
        <v>473</v>
      </c>
      <c r="N159" s="71" t="s">
        <v>455</v>
      </c>
      <c r="O159" s="71" t="s">
        <v>456</v>
      </c>
      <c r="P159" s="71" t="s">
        <v>376</v>
      </c>
      <c r="Q159" s="71" t="s">
        <v>273</v>
      </c>
      <c r="R159" s="71" t="s">
        <v>156</v>
      </c>
      <c r="S159" s="71" t="s">
        <v>457</v>
      </c>
      <c r="T159" s="71" t="s">
        <v>458</v>
      </c>
      <c r="U159" s="71" t="s">
        <v>459</v>
      </c>
      <c r="V159" s="93" t="s">
        <v>273</v>
      </c>
      <c r="W159" s="445"/>
      <c r="X159" s="445"/>
      <c r="Y159" s="445"/>
      <c r="Z159" s="446" t="s">
        <v>460</v>
      </c>
    </row>
    <row r="160" spans="2:26" ht="16.05" customHeight="1" x14ac:dyDescent="0.2">
      <c r="B160" s="99"/>
      <c r="C160" s="442">
        <v>85</v>
      </c>
      <c r="D160" s="443"/>
      <c r="E160" s="69">
        <v>2</v>
      </c>
      <c r="F160" s="444">
        <v>837.1</v>
      </c>
      <c r="G160" s="71" t="s">
        <v>450</v>
      </c>
      <c r="H160" s="71" t="s">
        <v>475</v>
      </c>
      <c r="I160" s="71" t="s">
        <v>452</v>
      </c>
      <c r="J160" s="93" t="s">
        <v>465</v>
      </c>
      <c r="K160" s="93"/>
      <c r="L160" s="93"/>
      <c r="M160" s="71" t="s">
        <v>573</v>
      </c>
      <c r="N160" s="71" t="s">
        <v>455</v>
      </c>
      <c r="O160" s="71" t="s">
        <v>480</v>
      </c>
      <c r="P160" s="71" t="s">
        <v>376</v>
      </c>
      <c r="Q160" s="71" t="s">
        <v>291</v>
      </c>
      <c r="R160" s="71" t="s">
        <v>155</v>
      </c>
      <c r="S160" s="71" t="s">
        <v>457</v>
      </c>
      <c r="T160" s="71" t="s">
        <v>481</v>
      </c>
      <c r="U160" s="71" t="s">
        <v>482</v>
      </c>
      <c r="V160" s="93" t="s">
        <v>273</v>
      </c>
      <c r="W160" s="445"/>
      <c r="X160" s="445"/>
      <c r="Y160" s="445"/>
      <c r="Z160" s="446" t="s">
        <v>483</v>
      </c>
    </row>
    <row r="161" spans="2:26" ht="16.05" customHeight="1" x14ac:dyDescent="0.2">
      <c r="B161" s="99"/>
      <c r="C161" s="442">
        <v>85</v>
      </c>
      <c r="D161" s="443"/>
      <c r="E161" s="69">
        <v>3</v>
      </c>
      <c r="F161" s="444">
        <v>832.1</v>
      </c>
      <c r="G161" s="71" t="s">
        <v>450</v>
      </c>
      <c r="H161" s="71" t="s">
        <v>468</v>
      </c>
      <c r="I161" s="71" t="s">
        <v>452</v>
      </c>
      <c r="J161" s="93" t="s">
        <v>453</v>
      </c>
      <c r="K161" s="93"/>
      <c r="L161" s="93"/>
      <c r="M161" s="71" t="s">
        <v>549</v>
      </c>
      <c r="N161" s="71" t="s">
        <v>455</v>
      </c>
      <c r="O161" s="71" t="s">
        <v>456</v>
      </c>
      <c r="P161" s="71" t="s">
        <v>376</v>
      </c>
      <c r="Q161" s="71" t="s">
        <v>273</v>
      </c>
      <c r="R161" s="71" t="s">
        <v>156</v>
      </c>
      <c r="S161" s="71" t="s">
        <v>457</v>
      </c>
      <c r="T161" s="71" t="s">
        <v>458</v>
      </c>
      <c r="U161" s="71" t="s">
        <v>459</v>
      </c>
      <c r="V161" s="93" t="s">
        <v>273</v>
      </c>
      <c r="W161" s="445"/>
      <c r="X161" s="445"/>
      <c r="Y161" s="445"/>
      <c r="Z161" s="446" t="s">
        <v>460</v>
      </c>
    </row>
    <row r="162" spans="2:26" ht="16.05" customHeight="1" x14ac:dyDescent="0.2">
      <c r="B162" s="99"/>
      <c r="C162" s="442">
        <v>85</v>
      </c>
      <c r="D162" s="443"/>
      <c r="E162" s="69">
        <v>4</v>
      </c>
      <c r="F162" s="444">
        <v>838.8</v>
      </c>
      <c r="G162" s="71" t="s">
        <v>450</v>
      </c>
      <c r="H162" s="71" t="s">
        <v>469</v>
      </c>
      <c r="I162" s="71" t="s">
        <v>452</v>
      </c>
      <c r="J162" s="93" t="s">
        <v>465</v>
      </c>
      <c r="K162" s="93"/>
      <c r="L162" s="93"/>
      <c r="M162" s="71" t="s">
        <v>470</v>
      </c>
      <c r="N162" s="71" t="s">
        <v>455</v>
      </c>
      <c r="O162" s="71" t="s">
        <v>456</v>
      </c>
      <c r="P162" s="71" t="s">
        <v>376</v>
      </c>
      <c r="Q162" s="71" t="s">
        <v>273</v>
      </c>
      <c r="R162" s="71" t="s">
        <v>156</v>
      </c>
      <c r="S162" s="71" t="s">
        <v>457</v>
      </c>
      <c r="T162" s="71" t="s">
        <v>458</v>
      </c>
      <c r="U162" s="71" t="s">
        <v>459</v>
      </c>
      <c r="V162" s="93" t="s">
        <v>273</v>
      </c>
      <c r="W162" s="445"/>
      <c r="X162" s="445"/>
      <c r="Y162" s="445"/>
      <c r="Z162" s="446" t="s">
        <v>460</v>
      </c>
    </row>
    <row r="163" spans="2:26" ht="16.05" customHeight="1" x14ac:dyDescent="0.2">
      <c r="B163" s="99"/>
      <c r="C163" s="442">
        <v>85</v>
      </c>
      <c r="D163" s="443"/>
      <c r="E163" s="69">
        <v>5</v>
      </c>
      <c r="F163" s="444">
        <v>834.1</v>
      </c>
      <c r="G163" s="71" t="s">
        <v>450</v>
      </c>
      <c r="H163" s="71" t="s">
        <v>516</v>
      </c>
      <c r="I163" s="71" t="s">
        <v>452</v>
      </c>
      <c r="J163" s="93" t="s">
        <v>465</v>
      </c>
      <c r="K163" s="93"/>
      <c r="L163" s="93"/>
      <c r="M163" s="71" t="s">
        <v>470</v>
      </c>
      <c r="N163" s="71" t="s">
        <v>455</v>
      </c>
      <c r="O163" s="71" t="s">
        <v>456</v>
      </c>
      <c r="P163" s="71" t="s">
        <v>376</v>
      </c>
      <c r="Q163" s="71" t="s">
        <v>273</v>
      </c>
      <c r="R163" s="71" t="s">
        <v>156</v>
      </c>
      <c r="S163" s="71" t="s">
        <v>457</v>
      </c>
      <c r="T163" s="71" t="s">
        <v>458</v>
      </c>
      <c r="U163" s="71" t="s">
        <v>459</v>
      </c>
      <c r="V163" s="93" t="s">
        <v>273</v>
      </c>
      <c r="W163" s="445"/>
      <c r="X163" s="445"/>
      <c r="Y163" s="445"/>
      <c r="Z163" s="446" t="s">
        <v>460</v>
      </c>
    </row>
    <row r="164" spans="2:26" ht="16.05" customHeight="1" x14ac:dyDescent="0.2">
      <c r="B164" s="99"/>
      <c r="C164" s="442">
        <v>85</v>
      </c>
      <c r="D164" s="443"/>
      <c r="E164" s="69">
        <v>6</v>
      </c>
      <c r="F164" s="444">
        <v>832.2</v>
      </c>
      <c r="G164" s="71" t="s">
        <v>450</v>
      </c>
      <c r="H164" s="71" t="s">
        <v>510</v>
      </c>
      <c r="I164" s="71" t="s">
        <v>511</v>
      </c>
      <c r="J164" s="93" t="s">
        <v>476</v>
      </c>
      <c r="K164" s="93"/>
      <c r="L164" s="93"/>
      <c r="M164" s="71" t="s">
        <v>520</v>
      </c>
      <c r="N164" s="71" t="s">
        <v>467</v>
      </c>
      <c r="O164" s="71" t="s">
        <v>286</v>
      </c>
      <c r="P164" s="71" t="s">
        <v>372</v>
      </c>
      <c r="Q164" s="71" t="s">
        <v>291</v>
      </c>
      <c r="R164" s="71" t="s">
        <v>156</v>
      </c>
      <c r="S164" s="71" t="s">
        <v>457</v>
      </c>
      <c r="T164" s="71" t="s">
        <v>458</v>
      </c>
      <c r="U164" s="71" t="s">
        <v>459</v>
      </c>
      <c r="V164" s="93" t="s">
        <v>273</v>
      </c>
      <c r="W164" s="445"/>
      <c r="X164" s="445"/>
      <c r="Y164" s="445"/>
      <c r="Z164" s="446" t="s">
        <v>460</v>
      </c>
    </row>
    <row r="165" spans="2:26" ht="16.05" customHeight="1" x14ac:dyDescent="0.2">
      <c r="B165" s="99"/>
      <c r="C165" s="442">
        <v>86</v>
      </c>
      <c r="D165" s="443"/>
      <c r="E165" s="69">
        <v>1</v>
      </c>
      <c r="F165" s="444">
        <v>845.7</v>
      </c>
      <c r="G165" s="71" t="s">
        <v>450</v>
      </c>
      <c r="H165" s="71" t="s">
        <v>475</v>
      </c>
      <c r="I165" s="71" t="s">
        <v>452</v>
      </c>
      <c r="J165" s="93" t="s">
        <v>465</v>
      </c>
      <c r="K165" s="93"/>
      <c r="L165" s="93"/>
      <c r="M165" s="71" t="s">
        <v>470</v>
      </c>
      <c r="N165" s="71" t="s">
        <v>455</v>
      </c>
      <c r="O165" s="71" t="s">
        <v>456</v>
      </c>
      <c r="P165" s="71" t="s">
        <v>376</v>
      </c>
      <c r="Q165" s="71" t="s">
        <v>273</v>
      </c>
      <c r="R165" s="71" t="s">
        <v>156</v>
      </c>
      <c r="S165" s="71" t="s">
        <v>457</v>
      </c>
      <c r="T165" s="71" t="s">
        <v>458</v>
      </c>
      <c r="U165" s="71" t="s">
        <v>459</v>
      </c>
      <c r="V165" s="93" t="s">
        <v>273</v>
      </c>
      <c r="W165" s="445"/>
      <c r="X165" s="445"/>
      <c r="Y165" s="445"/>
      <c r="Z165" s="446" t="s">
        <v>460</v>
      </c>
    </row>
    <row r="166" spans="2:26" ht="16.05" customHeight="1" x14ac:dyDescent="0.2">
      <c r="B166" s="99"/>
      <c r="C166" s="442">
        <v>86</v>
      </c>
      <c r="D166" s="443"/>
      <c r="E166" s="69">
        <v>2</v>
      </c>
      <c r="F166" s="444">
        <v>852.6</v>
      </c>
      <c r="G166" s="71" t="s">
        <v>450</v>
      </c>
      <c r="H166" s="71" t="s">
        <v>494</v>
      </c>
      <c r="I166" s="71" t="s">
        <v>508</v>
      </c>
      <c r="J166" s="93" t="s">
        <v>508</v>
      </c>
      <c r="K166" s="93"/>
      <c r="L166" s="93"/>
      <c r="M166" s="71" t="s">
        <v>509</v>
      </c>
      <c r="N166" s="71" t="s">
        <v>455</v>
      </c>
      <c r="O166" s="71" t="s">
        <v>456</v>
      </c>
      <c r="P166" s="71" t="s">
        <v>376</v>
      </c>
      <c r="Q166" s="71" t="s">
        <v>291</v>
      </c>
      <c r="R166" s="71" t="s">
        <v>156</v>
      </c>
      <c r="S166" s="71" t="s">
        <v>457</v>
      </c>
      <c r="T166" s="71" t="s">
        <v>458</v>
      </c>
      <c r="U166" s="71" t="s">
        <v>459</v>
      </c>
      <c r="V166" s="93" t="s">
        <v>273</v>
      </c>
      <c r="W166" s="445"/>
      <c r="X166" s="445"/>
      <c r="Y166" s="445"/>
      <c r="Z166" s="446" t="s">
        <v>460</v>
      </c>
    </row>
    <row r="167" spans="2:26" ht="16.05" customHeight="1" x14ac:dyDescent="0.2">
      <c r="B167" s="99"/>
      <c r="C167" s="442">
        <v>87</v>
      </c>
      <c r="D167" s="443"/>
      <c r="E167" s="69">
        <v>1</v>
      </c>
      <c r="F167" s="444">
        <v>856</v>
      </c>
      <c r="G167" s="71" t="s">
        <v>450</v>
      </c>
      <c r="H167" s="71" t="s">
        <v>510</v>
      </c>
      <c r="I167" s="71" t="s">
        <v>508</v>
      </c>
      <c r="J167" s="93" t="s">
        <v>508</v>
      </c>
      <c r="K167" s="93"/>
      <c r="L167" s="93"/>
      <c r="M167" s="71" t="s">
        <v>509</v>
      </c>
      <c r="N167" s="71" t="s">
        <v>467</v>
      </c>
      <c r="O167" s="71" t="s">
        <v>286</v>
      </c>
      <c r="P167" s="71" t="s">
        <v>372</v>
      </c>
      <c r="Q167" s="71" t="s">
        <v>273</v>
      </c>
      <c r="R167" s="71" t="s">
        <v>156</v>
      </c>
      <c r="S167" s="71" t="s">
        <v>457</v>
      </c>
      <c r="T167" s="71" t="s">
        <v>458</v>
      </c>
      <c r="U167" s="71" t="s">
        <v>459</v>
      </c>
      <c r="V167" s="93" t="s">
        <v>273</v>
      </c>
      <c r="W167" s="445"/>
      <c r="X167" s="445"/>
      <c r="Y167" s="445"/>
      <c r="Z167" s="446" t="s">
        <v>460</v>
      </c>
    </row>
    <row r="168" spans="2:26" ht="16.05" customHeight="1" x14ac:dyDescent="0.2">
      <c r="B168" s="99"/>
      <c r="C168" s="442">
        <v>87</v>
      </c>
      <c r="D168" s="443"/>
      <c r="E168" s="69">
        <v>2</v>
      </c>
      <c r="F168" s="444">
        <v>863.1</v>
      </c>
      <c r="G168" s="71" t="s">
        <v>450</v>
      </c>
      <c r="H168" s="71" t="s">
        <v>494</v>
      </c>
      <c r="I168" s="71" t="s">
        <v>508</v>
      </c>
      <c r="J168" s="93" t="s">
        <v>508</v>
      </c>
      <c r="K168" s="93"/>
      <c r="L168" s="93"/>
      <c r="M168" s="71" t="s">
        <v>509</v>
      </c>
      <c r="N168" s="71" t="s">
        <v>467</v>
      </c>
      <c r="O168" s="71" t="s">
        <v>480</v>
      </c>
      <c r="P168" s="71" t="s">
        <v>376</v>
      </c>
      <c r="Q168" s="71" t="s">
        <v>291</v>
      </c>
      <c r="R168" s="71" t="s">
        <v>156</v>
      </c>
      <c r="S168" s="71" t="s">
        <v>457</v>
      </c>
      <c r="T168" s="71" t="s">
        <v>458</v>
      </c>
      <c r="U168" s="71" t="s">
        <v>459</v>
      </c>
      <c r="V168" s="93" t="s">
        <v>273</v>
      </c>
      <c r="W168" s="445"/>
      <c r="X168" s="445"/>
      <c r="Y168" s="445"/>
      <c r="Z168" s="446" t="s">
        <v>460</v>
      </c>
    </row>
    <row r="169" spans="2:26" ht="16.05" customHeight="1" x14ac:dyDescent="0.2">
      <c r="B169" s="99"/>
      <c r="C169" s="442">
        <v>88</v>
      </c>
      <c r="D169" s="443"/>
      <c r="E169" s="69">
        <v>1</v>
      </c>
      <c r="F169" s="444">
        <v>863.6</v>
      </c>
      <c r="G169" s="71" t="s">
        <v>450</v>
      </c>
      <c r="H169" s="71" t="s">
        <v>510</v>
      </c>
      <c r="I169" s="71" t="s">
        <v>511</v>
      </c>
      <c r="J169" s="93" t="s">
        <v>476</v>
      </c>
      <c r="K169" s="93"/>
      <c r="L169" s="93"/>
      <c r="M169" s="71" t="s">
        <v>519</v>
      </c>
      <c r="N169" s="71" t="s">
        <v>467</v>
      </c>
      <c r="O169" s="71" t="s">
        <v>286</v>
      </c>
      <c r="P169" s="71" t="s">
        <v>372</v>
      </c>
      <c r="Q169" s="71" t="s">
        <v>273</v>
      </c>
      <c r="R169" s="71" t="s">
        <v>156</v>
      </c>
      <c r="S169" s="71" t="s">
        <v>457</v>
      </c>
      <c r="T169" s="71" t="s">
        <v>458</v>
      </c>
      <c r="U169" s="71" t="s">
        <v>459</v>
      </c>
      <c r="V169" s="93" t="s">
        <v>273</v>
      </c>
      <c r="W169" s="445"/>
      <c r="X169" s="445"/>
      <c r="Y169" s="445"/>
      <c r="Z169" s="446" t="s">
        <v>460</v>
      </c>
    </row>
    <row r="170" spans="2:26" ht="16.05" customHeight="1" x14ac:dyDescent="0.2">
      <c r="B170" s="99"/>
      <c r="C170" s="442">
        <v>89</v>
      </c>
      <c r="D170" s="443"/>
      <c r="E170" s="69">
        <v>1</v>
      </c>
      <c r="F170" s="444">
        <v>880</v>
      </c>
      <c r="G170" s="71" t="s">
        <v>450</v>
      </c>
      <c r="H170" s="71" t="s">
        <v>475</v>
      </c>
      <c r="I170" s="71" t="s">
        <v>452</v>
      </c>
      <c r="J170" s="93" t="s">
        <v>465</v>
      </c>
      <c r="K170" s="93"/>
      <c r="L170" s="93"/>
      <c r="M170" s="71" t="s">
        <v>473</v>
      </c>
      <c r="N170" s="71" t="s">
        <v>455</v>
      </c>
      <c r="O170" s="71" t="s">
        <v>456</v>
      </c>
      <c r="P170" s="71" t="s">
        <v>376</v>
      </c>
      <c r="Q170" s="71" t="s">
        <v>273</v>
      </c>
      <c r="R170" s="71" t="s">
        <v>156</v>
      </c>
      <c r="S170" s="71" t="s">
        <v>457</v>
      </c>
      <c r="T170" s="71" t="s">
        <v>458</v>
      </c>
      <c r="U170" s="71" t="s">
        <v>459</v>
      </c>
      <c r="V170" s="93" t="s">
        <v>273</v>
      </c>
      <c r="W170" s="445"/>
      <c r="X170" s="445"/>
      <c r="Y170" s="445"/>
      <c r="Z170" s="446" t="s">
        <v>460</v>
      </c>
    </row>
    <row r="171" spans="2:26" ht="16.05" customHeight="1" x14ac:dyDescent="0.2">
      <c r="B171" s="99"/>
      <c r="C171" s="442">
        <v>89</v>
      </c>
      <c r="D171" s="443"/>
      <c r="E171" s="69">
        <v>2</v>
      </c>
      <c r="F171" s="444">
        <v>883.9</v>
      </c>
      <c r="G171" s="71" t="s">
        <v>450</v>
      </c>
      <c r="H171" s="71" t="s">
        <v>494</v>
      </c>
      <c r="I171" s="71" t="s">
        <v>508</v>
      </c>
      <c r="J171" s="93" t="s">
        <v>508</v>
      </c>
      <c r="K171" s="93"/>
      <c r="L171" s="93"/>
      <c r="M171" s="71" t="s">
        <v>509</v>
      </c>
      <c r="N171" s="71" t="s">
        <v>455</v>
      </c>
      <c r="O171" s="71" t="s">
        <v>456</v>
      </c>
      <c r="P171" s="71" t="s">
        <v>376</v>
      </c>
      <c r="Q171" s="71" t="s">
        <v>291</v>
      </c>
      <c r="R171" s="71" t="s">
        <v>156</v>
      </c>
      <c r="S171" s="71" t="s">
        <v>457</v>
      </c>
      <c r="T171" s="71" t="s">
        <v>458</v>
      </c>
      <c r="U171" s="71" t="s">
        <v>459</v>
      </c>
      <c r="V171" s="93" t="s">
        <v>273</v>
      </c>
      <c r="W171" s="445"/>
      <c r="X171" s="445"/>
      <c r="Y171" s="445"/>
      <c r="Z171" s="446" t="s">
        <v>460</v>
      </c>
    </row>
    <row r="172" spans="2:26" ht="16.05" customHeight="1" x14ac:dyDescent="0.2">
      <c r="B172" s="99"/>
      <c r="C172" s="442">
        <v>89</v>
      </c>
      <c r="D172" s="443"/>
      <c r="E172" s="69">
        <v>3</v>
      </c>
      <c r="F172" s="444">
        <v>884.3</v>
      </c>
      <c r="G172" s="71" t="s">
        <v>450</v>
      </c>
      <c r="H172" s="71" t="s">
        <v>464</v>
      </c>
      <c r="I172" s="71" t="s">
        <v>452</v>
      </c>
      <c r="J172" s="93" t="s">
        <v>453</v>
      </c>
      <c r="K172" s="93"/>
      <c r="L172" s="93"/>
      <c r="M172" s="71" t="s">
        <v>569</v>
      </c>
      <c r="N172" s="71" t="s">
        <v>467</v>
      </c>
      <c r="O172" s="71" t="s">
        <v>456</v>
      </c>
      <c r="P172" s="71" t="s">
        <v>376</v>
      </c>
      <c r="Q172" s="71" t="s">
        <v>273</v>
      </c>
      <c r="R172" s="71" t="s">
        <v>155</v>
      </c>
      <c r="S172" s="71" t="s">
        <v>457</v>
      </c>
      <c r="T172" s="71" t="s">
        <v>481</v>
      </c>
      <c r="U172" s="71" t="s">
        <v>482</v>
      </c>
      <c r="V172" s="93" t="s">
        <v>273</v>
      </c>
      <c r="W172" s="445"/>
      <c r="X172" s="445"/>
      <c r="Y172" s="445"/>
      <c r="Z172" s="446" t="s">
        <v>483</v>
      </c>
    </row>
    <row r="173" spans="2:26" ht="16.05" customHeight="1" x14ac:dyDescent="0.2">
      <c r="B173" s="99"/>
      <c r="C173" s="442">
        <v>89</v>
      </c>
      <c r="D173" s="443"/>
      <c r="E173" s="69">
        <v>4</v>
      </c>
      <c r="F173" s="444">
        <v>874</v>
      </c>
      <c r="G173" s="71" t="s">
        <v>450</v>
      </c>
      <c r="H173" s="71" t="s">
        <v>510</v>
      </c>
      <c r="I173" s="71" t="s">
        <v>511</v>
      </c>
      <c r="J173" s="93" t="s">
        <v>476</v>
      </c>
      <c r="K173" s="93"/>
      <c r="L173" s="93"/>
      <c r="M173" s="71" t="s">
        <v>574</v>
      </c>
      <c r="N173" s="71" t="s">
        <v>467</v>
      </c>
      <c r="O173" s="71" t="s">
        <v>286</v>
      </c>
      <c r="P173" s="71" t="s">
        <v>372</v>
      </c>
      <c r="Q173" s="71" t="s">
        <v>273</v>
      </c>
      <c r="R173" s="71" t="s">
        <v>156</v>
      </c>
      <c r="S173" s="71" t="s">
        <v>457</v>
      </c>
      <c r="T173" s="71" t="s">
        <v>458</v>
      </c>
      <c r="U173" s="71" t="s">
        <v>459</v>
      </c>
      <c r="V173" s="93" t="s">
        <v>273</v>
      </c>
      <c r="W173" s="445"/>
      <c r="X173" s="445"/>
      <c r="Y173" s="445"/>
      <c r="Z173" s="446" t="s">
        <v>460</v>
      </c>
    </row>
    <row r="174" spans="2:26" ht="16.05" customHeight="1" x14ac:dyDescent="0.2">
      <c r="B174" s="99"/>
      <c r="C174" s="442">
        <v>90</v>
      </c>
      <c r="D174" s="443"/>
      <c r="E174" s="69">
        <v>1</v>
      </c>
      <c r="F174" s="444">
        <v>886.4</v>
      </c>
      <c r="G174" s="71" t="s">
        <v>450</v>
      </c>
      <c r="H174" s="71" t="s">
        <v>475</v>
      </c>
      <c r="I174" s="71" t="s">
        <v>452</v>
      </c>
      <c r="J174" s="93" t="s">
        <v>465</v>
      </c>
      <c r="K174" s="93"/>
      <c r="L174" s="93"/>
      <c r="M174" s="71" t="s">
        <v>454</v>
      </c>
      <c r="N174" s="71" t="s">
        <v>455</v>
      </c>
      <c r="O174" s="71" t="s">
        <v>480</v>
      </c>
      <c r="P174" s="71" t="s">
        <v>376</v>
      </c>
      <c r="Q174" s="71" t="s">
        <v>273</v>
      </c>
      <c r="R174" s="71" t="s">
        <v>155</v>
      </c>
      <c r="S174" s="71" t="s">
        <v>457</v>
      </c>
      <c r="T174" s="71" t="s">
        <v>481</v>
      </c>
      <c r="U174" s="71" t="s">
        <v>482</v>
      </c>
      <c r="V174" s="93" t="s">
        <v>273</v>
      </c>
      <c r="W174" s="445"/>
      <c r="X174" s="445"/>
      <c r="Y174" s="445"/>
      <c r="Z174" s="446" t="s">
        <v>483</v>
      </c>
    </row>
    <row r="175" spans="2:26" ht="16.05" customHeight="1" x14ac:dyDescent="0.2">
      <c r="B175" s="99"/>
      <c r="C175" s="442">
        <v>90</v>
      </c>
      <c r="D175" s="443"/>
      <c r="E175" s="69">
        <v>2</v>
      </c>
      <c r="F175" s="444">
        <v>887.4</v>
      </c>
      <c r="G175" s="71" t="s">
        <v>450</v>
      </c>
      <c r="H175" s="71" t="s">
        <v>475</v>
      </c>
      <c r="I175" s="71" t="s">
        <v>452</v>
      </c>
      <c r="J175" s="93" t="s">
        <v>465</v>
      </c>
      <c r="K175" s="93"/>
      <c r="L175" s="93"/>
      <c r="M175" s="71" t="s">
        <v>473</v>
      </c>
      <c r="N175" s="71" t="s">
        <v>455</v>
      </c>
      <c r="O175" s="71" t="s">
        <v>480</v>
      </c>
      <c r="P175" s="71" t="s">
        <v>376</v>
      </c>
      <c r="Q175" s="71" t="s">
        <v>291</v>
      </c>
      <c r="R175" s="71" t="s">
        <v>155</v>
      </c>
      <c r="S175" s="71" t="s">
        <v>457</v>
      </c>
      <c r="T175" s="71" t="s">
        <v>481</v>
      </c>
      <c r="U175" s="71" t="s">
        <v>482</v>
      </c>
      <c r="V175" s="93" t="s">
        <v>273</v>
      </c>
      <c r="W175" s="445"/>
      <c r="X175" s="445"/>
      <c r="Y175" s="445"/>
      <c r="Z175" s="446" t="s">
        <v>483</v>
      </c>
    </row>
    <row r="176" spans="2:26" ht="16.05" customHeight="1" x14ac:dyDescent="0.2">
      <c r="B176" s="99"/>
      <c r="C176" s="442">
        <v>90</v>
      </c>
      <c r="D176" s="443"/>
      <c r="E176" s="69">
        <v>3</v>
      </c>
      <c r="F176" s="444">
        <v>888.5</v>
      </c>
      <c r="G176" s="71" t="s">
        <v>450</v>
      </c>
      <c r="H176" s="71" t="s">
        <v>475</v>
      </c>
      <c r="I176" s="71" t="s">
        <v>452</v>
      </c>
      <c r="J176" s="93" t="s">
        <v>465</v>
      </c>
      <c r="K176" s="93"/>
      <c r="L176" s="93"/>
      <c r="M176" s="71" t="s">
        <v>461</v>
      </c>
      <c r="N176" s="71" t="s">
        <v>455</v>
      </c>
      <c r="O176" s="71" t="s">
        <v>480</v>
      </c>
      <c r="P176" s="71" t="s">
        <v>376</v>
      </c>
      <c r="Q176" s="71" t="s">
        <v>273</v>
      </c>
      <c r="R176" s="71" t="s">
        <v>155</v>
      </c>
      <c r="S176" s="71" t="s">
        <v>457</v>
      </c>
      <c r="T176" s="71" t="s">
        <v>481</v>
      </c>
      <c r="U176" s="71" t="s">
        <v>482</v>
      </c>
      <c r="V176" s="93" t="s">
        <v>273</v>
      </c>
      <c r="W176" s="445"/>
      <c r="X176" s="445"/>
      <c r="Y176" s="445"/>
      <c r="Z176" s="446" t="s">
        <v>483</v>
      </c>
    </row>
    <row r="177" spans="2:26" ht="16.05" customHeight="1" x14ac:dyDescent="0.2">
      <c r="B177" s="99"/>
      <c r="C177" s="442">
        <v>90</v>
      </c>
      <c r="D177" s="443"/>
      <c r="E177" s="69">
        <v>4</v>
      </c>
      <c r="F177" s="444">
        <v>889.2</v>
      </c>
      <c r="G177" s="71" t="s">
        <v>450</v>
      </c>
      <c r="H177" s="71" t="s">
        <v>475</v>
      </c>
      <c r="I177" s="71" t="s">
        <v>452</v>
      </c>
      <c r="J177" s="93" t="s">
        <v>465</v>
      </c>
      <c r="K177" s="93"/>
      <c r="L177" s="93"/>
      <c r="M177" s="71" t="s">
        <v>473</v>
      </c>
      <c r="N177" s="71" t="s">
        <v>455</v>
      </c>
      <c r="O177" s="71" t="s">
        <v>480</v>
      </c>
      <c r="P177" s="71" t="s">
        <v>376</v>
      </c>
      <c r="Q177" s="71" t="s">
        <v>273</v>
      </c>
      <c r="R177" s="71" t="s">
        <v>155</v>
      </c>
      <c r="S177" s="71" t="s">
        <v>457</v>
      </c>
      <c r="T177" s="71" t="s">
        <v>481</v>
      </c>
      <c r="U177" s="71" t="s">
        <v>482</v>
      </c>
      <c r="V177" s="93" t="s">
        <v>291</v>
      </c>
      <c r="W177" s="445"/>
      <c r="X177" s="445"/>
      <c r="Y177" s="445"/>
      <c r="Z177" s="446" t="s">
        <v>483</v>
      </c>
    </row>
    <row r="178" spans="2:26" ht="16.05" customHeight="1" x14ac:dyDescent="0.2">
      <c r="B178" s="99"/>
      <c r="C178" s="442">
        <v>90</v>
      </c>
      <c r="D178" s="443"/>
      <c r="E178" s="69">
        <v>5</v>
      </c>
      <c r="F178" s="444">
        <v>891</v>
      </c>
      <c r="G178" s="71" t="s">
        <v>450</v>
      </c>
      <c r="H178" s="71" t="s">
        <v>469</v>
      </c>
      <c r="I178" s="71" t="s">
        <v>452</v>
      </c>
      <c r="J178" s="93" t="s">
        <v>465</v>
      </c>
      <c r="K178" s="93"/>
      <c r="L178" s="93"/>
      <c r="M178" s="71" t="s">
        <v>575</v>
      </c>
      <c r="N178" s="71" t="s">
        <v>455</v>
      </c>
      <c r="O178" s="71" t="s">
        <v>480</v>
      </c>
      <c r="P178" s="71" t="s">
        <v>376</v>
      </c>
      <c r="Q178" s="71" t="s">
        <v>273</v>
      </c>
      <c r="R178" s="71" t="s">
        <v>155</v>
      </c>
      <c r="S178" s="71" t="s">
        <v>457</v>
      </c>
      <c r="T178" s="71" t="s">
        <v>481</v>
      </c>
      <c r="U178" s="71" t="s">
        <v>482</v>
      </c>
      <c r="V178" s="93" t="s">
        <v>273</v>
      </c>
      <c r="W178" s="445"/>
      <c r="X178" s="445"/>
      <c r="Y178" s="445"/>
      <c r="Z178" s="446" t="s">
        <v>483</v>
      </c>
    </row>
    <row r="179" spans="2:26" ht="16.05" customHeight="1" x14ac:dyDescent="0.2">
      <c r="B179" s="99"/>
      <c r="C179" s="442">
        <v>90</v>
      </c>
      <c r="D179" s="443"/>
      <c r="E179" s="69">
        <v>6</v>
      </c>
      <c r="F179" s="444">
        <v>886.7</v>
      </c>
      <c r="G179" s="71" t="s">
        <v>450</v>
      </c>
      <c r="H179" s="71" t="s">
        <v>469</v>
      </c>
      <c r="I179" s="71" t="s">
        <v>452</v>
      </c>
      <c r="J179" s="93" t="s">
        <v>465</v>
      </c>
      <c r="K179" s="93"/>
      <c r="L179" s="93"/>
      <c r="M179" s="71" t="s">
        <v>470</v>
      </c>
      <c r="N179" s="71" t="s">
        <v>455</v>
      </c>
      <c r="O179" s="71" t="s">
        <v>456</v>
      </c>
      <c r="P179" s="71" t="s">
        <v>376</v>
      </c>
      <c r="Q179" s="71" t="s">
        <v>291</v>
      </c>
      <c r="R179" s="71" t="s">
        <v>156</v>
      </c>
      <c r="S179" s="71" t="s">
        <v>457</v>
      </c>
      <c r="T179" s="71" t="s">
        <v>458</v>
      </c>
      <c r="U179" s="71" t="s">
        <v>459</v>
      </c>
      <c r="V179" s="93" t="s">
        <v>273</v>
      </c>
      <c r="W179" s="445"/>
      <c r="X179" s="445"/>
      <c r="Y179" s="445"/>
      <c r="Z179" s="446" t="s">
        <v>460</v>
      </c>
    </row>
    <row r="180" spans="2:26" ht="16.05" customHeight="1" x14ac:dyDescent="0.2">
      <c r="B180" s="99"/>
      <c r="C180" s="442">
        <v>90</v>
      </c>
      <c r="D180" s="443"/>
      <c r="E180" s="69">
        <v>7</v>
      </c>
      <c r="F180" s="444">
        <v>884.8</v>
      </c>
      <c r="G180" s="71" t="s">
        <v>450</v>
      </c>
      <c r="H180" s="71" t="s">
        <v>469</v>
      </c>
      <c r="I180" s="71" t="s">
        <v>452</v>
      </c>
      <c r="J180" s="93" t="s">
        <v>465</v>
      </c>
      <c r="K180" s="93"/>
      <c r="L180" s="93"/>
      <c r="M180" s="71" t="s">
        <v>567</v>
      </c>
      <c r="N180" s="71" t="s">
        <v>455</v>
      </c>
      <c r="O180" s="71" t="s">
        <v>480</v>
      </c>
      <c r="P180" s="71" t="s">
        <v>376</v>
      </c>
      <c r="Q180" s="71" t="s">
        <v>273</v>
      </c>
      <c r="R180" s="71" t="s">
        <v>155</v>
      </c>
      <c r="S180" s="71" t="s">
        <v>457</v>
      </c>
      <c r="T180" s="71" t="s">
        <v>481</v>
      </c>
      <c r="U180" s="71" t="s">
        <v>482</v>
      </c>
      <c r="V180" s="93" t="s">
        <v>273</v>
      </c>
      <c r="W180" s="445"/>
      <c r="X180" s="445"/>
      <c r="Y180" s="445"/>
      <c r="Z180" s="446" t="s">
        <v>483</v>
      </c>
    </row>
    <row r="181" spans="2:26" ht="16.05" customHeight="1" x14ac:dyDescent="0.2">
      <c r="B181" s="99"/>
      <c r="C181" s="442">
        <v>90</v>
      </c>
      <c r="D181" s="443"/>
      <c r="E181" s="69">
        <v>8</v>
      </c>
      <c r="F181" s="444">
        <v>894.3</v>
      </c>
      <c r="G181" s="71" t="s">
        <v>450</v>
      </c>
      <c r="H181" s="71" t="s">
        <v>494</v>
      </c>
      <c r="I181" s="71" t="s">
        <v>508</v>
      </c>
      <c r="J181" s="93" t="s">
        <v>508</v>
      </c>
      <c r="K181" s="93"/>
      <c r="L181" s="93"/>
      <c r="M181" s="71" t="s">
        <v>509</v>
      </c>
      <c r="N181" s="71" t="s">
        <v>467</v>
      </c>
      <c r="O181" s="71" t="s">
        <v>480</v>
      </c>
      <c r="P181" s="71" t="s">
        <v>376</v>
      </c>
      <c r="Q181" s="71" t="s">
        <v>273</v>
      </c>
      <c r="R181" s="71" t="s">
        <v>156</v>
      </c>
      <c r="S181" s="71" t="s">
        <v>457</v>
      </c>
      <c r="T181" s="71" t="s">
        <v>458</v>
      </c>
      <c r="U181" s="71" t="s">
        <v>459</v>
      </c>
      <c r="V181" s="93" t="s">
        <v>273</v>
      </c>
      <c r="W181" s="445"/>
      <c r="X181" s="445"/>
      <c r="Y181" s="445"/>
      <c r="Z181" s="446" t="s">
        <v>460</v>
      </c>
    </row>
    <row r="182" spans="2:26" ht="16.05" customHeight="1" x14ac:dyDescent="0.2">
      <c r="B182" s="99"/>
      <c r="C182" s="442">
        <v>90</v>
      </c>
      <c r="D182" s="443"/>
      <c r="E182" s="69">
        <v>9</v>
      </c>
      <c r="F182" s="444">
        <v>885.5</v>
      </c>
      <c r="G182" s="71" t="s">
        <v>450</v>
      </c>
      <c r="H182" s="71" t="s">
        <v>475</v>
      </c>
      <c r="I182" s="71" t="s">
        <v>508</v>
      </c>
      <c r="J182" s="93" t="s">
        <v>508</v>
      </c>
      <c r="K182" s="93"/>
      <c r="L182" s="93"/>
      <c r="M182" s="71" t="s">
        <v>509</v>
      </c>
      <c r="N182" s="71" t="s">
        <v>467</v>
      </c>
      <c r="O182" s="71" t="s">
        <v>286</v>
      </c>
      <c r="P182" s="71" t="s">
        <v>372</v>
      </c>
      <c r="Q182" s="71" t="s">
        <v>273</v>
      </c>
      <c r="R182" s="71" t="s">
        <v>156</v>
      </c>
      <c r="S182" s="71" t="s">
        <v>457</v>
      </c>
      <c r="T182" s="71" t="s">
        <v>458</v>
      </c>
      <c r="U182" s="71" t="s">
        <v>459</v>
      </c>
      <c r="V182" s="93" t="s">
        <v>273</v>
      </c>
      <c r="W182" s="445"/>
      <c r="X182" s="445"/>
      <c r="Y182" s="445"/>
      <c r="Z182" s="446" t="s">
        <v>460</v>
      </c>
    </row>
    <row r="183" spans="2:26" ht="16.05" customHeight="1" x14ac:dyDescent="0.2">
      <c r="B183" s="99"/>
      <c r="C183" s="442">
        <v>90</v>
      </c>
      <c r="D183" s="443"/>
      <c r="E183" s="69">
        <v>10</v>
      </c>
      <c r="F183" s="444">
        <v>884.4</v>
      </c>
      <c r="G183" s="71" t="s">
        <v>450</v>
      </c>
      <c r="H183" s="71" t="s">
        <v>510</v>
      </c>
      <c r="I183" s="71" t="s">
        <v>511</v>
      </c>
      <c r="J183" s="93" t="s">
        <v>476</v>
      </c>
      <c r="K183" s="93"/>
      <c r="L183" s="93"/>
      <c r="M183" s="71" t="s">
        <v>519</v>
      </c>
      <c r="N183" s="71" t="s">
        <v>467</v>
      </c>
      <c r="O183" s="71" t="s">
        <v>286</v>
      </c>
      <c r="P183" s="71" t="s">
        <v>372</v>
      </c>
      <c r="Q183" s="71" t="s">
        <v>291</v>
      </c>
      <c r="R183" s="71" t="s">
        <v>155</v>
      </c>
      <c r="S183" s="71" t="s">
        <v>457</v>
      </c>
      <c r="T183" s="71" t="s">
        <v>481</v>
      </c>
      <c r="U183" s="71" t="s">
        <v>482</v>
      </c>
      <c r="V183" s="93" t="s">
        <v>273</v>
      </c>
      <c r="W183" s="445"/>
      <c r="X183" s="445"/>
      <c r="Y183" s="445"/>
      <c r="Z183" s="446" t="s">
        <v>513</v>
      </c>
    </row>
    <row r="184" spans="2:26" ht="16.05" customHeight="1" x14ac:dyDescent="0.2">
      <c r="B184" s="99"/>
      <c r="C184" s="442">
        <v>91</v>
      </c>
      <c r="D184" s="443"/>
      <c r="E184" s="69">
        <v>1</v>
      </c>
      <c r="F184" s="444">
        <v>898.9</v>
      </c>
      <c r="G184" s="71" t="s">
        <v>450</v>
      </c>
      <c r="H184" s="71" t="s">
        <v>475</v>
      </c>
      <c r="I184" s="71" t="s">
        <v>452</v>
      </c>
      <c r="J184" s="93" t="s">
        <v>465</v>
      </c>
      <c r="K184" s="93"/>
      <c r="L184" s="93"/>
      <c r="M184" s="71" t="s">
        <v>576</v>
      </c>
      <c r="N184" s="71" t="s">
        <v>455</v>
      </c>
      <c r="O184" s="71" t="s">
        <v>480</v>
      </c>
      <c r="P184" s="71" t="s">
        <v>376</v>
      </c>
      <c r="Q184" s="71" t="s">
        <v>273</v>
      </c>
      <c r="R184" s="71" t="s">
        <v>155</v>
      </c>
      <c r="S184" s="71" t="s">
        <v>457</v>
      </c>
      <c r="T184" s="71" t="s">
        <v>481</v>
      </c>
      <c r="U184" s="71" t="s">
        <v>482</v>
      </c>
      <c r="V184" s="93" t="s">
        <v>273</v>
      </c>
      <c r="W184" s="445"/>
      <c r="X184" s="445"/>
      <c r="Y184" s="445"/>
      <c r="Z184" s="446" t="s">
        <v>483</v>
      </c>
    </row>
    <row r="185" spans="2:26" ht="16.05" customHeight="1" x14ac:dyDescent="0.2">
      <c r="B185" s="99"/>
      <c r="C185" s="442">
        <v>91</v>
      </c>
      <c r="D185" s="443"/>
      <c r="E185" s="69">
        <v>2</v>
      </c>
      <c r="F185" s="444">
        <v>902.8</v>
      </c>
      <c r="G185" s="71" t="s">
        <v>450</v>
      </c>
      <c r="H185" s="71" t="s">
        <v>475</v>
      </c>
      <c r="I185" s="71" t="s">
        <v>452</v>
      </c>
      <c r="J185" s="93" t="s">
        <v>465</v>
      </c>
      <c r="K185" s="93"/>
      <c r="L185" s="93"/>
      <c r="M185" s="71" t="s">
        <v>577</v>
      </c>
      <c r="N185" s="71" t="s">
        <v>455</v>
      </c>
      <c r="O185" s="71" t="s">
        <v>480</v>
      </c>
      <c r="P185" s="71" t="s">
        <v>376</v>
      </c>
      <c r="Q185" s="71" t="s">
        <v>291</v>
      </c>
      <c r="R185" s="71" t="s">
        <v>155</v>
      </c>
      <c r="S185" s="71" t="s">
        <v>457</v>
      </c>
      <c r="T185" s="71" t="s">
        <v>481</v>
      </c>
      <c r="U185" s="71" t="s">
        <v>482</v>
      </c>
      <c r="V185" s="93" t="s">
        <v>273</v>
      </c>
      <c r="W185" s="445"/>
      <c r="X185" s="445"/>
      <c r="Y185" s="445"/>
      <c r="Z185" s="446" t="s">
        <v>483</v>
      </c>
    </row>
    <row r="186" spans="2:26" ht="16.05" customHeight="1" x14ac:dyDescent="0.2">
      <c r="B186" s="99"/>
      <c r="C186" s="442">
        <v>91</v>
      </c>
      <c r="D186" s="443"/>
      <c r="E186" s="69">
        <v>3</v>
      </c>
      <c r="F186" s="444">
        <v>897.8</v>
      </c>
      <c r="G186" s="71" t="s">
        <v>450</v>
      </c>
      <c r="H186" s="71" t="s">
        <v>469</v>
      </c>
      <c r="I186" s="71" t="s">
        <v>452</v>
      </c>
      <c r="J186" s="93" t="s">
        <v>465</v>
      </c>
      <c r="K186" s="93"/>
      <c r="L186" s="93"/>
      <c r="M186" s="71" t="s">
        <v>578</v>
      </c>
      <c r="N186" s="71" t="s">
        <v>455</v>
      </c>
      <c r="O186" s="71" t="s">
        <v>480</v>
      </c>
      <c r="P186" s="71" t="s">
        <v>376</v>
      </c>
      <c r="Q186" s="71" t="s">
        <v>273</v>
      </c>
      <c r="R186" s="71" t="s">
        <v>155</v>
      </c>
      <c r="S186" s="71" t="s">
        <v>457</v>
      </c>
      <c r="T186" s="71" t="s">
        <v>481</v>
      </c>
      <c r="U186" s="71" t="s">
        <v>482</v>
      </c>
      <c r="V186" s="93" t="s">
        <v>273</v>
      </c>
      <c r="W186" s="445"/>
      <c r="X186" s="445"/>
      <c r="Y186" s="445"/>
      <c r="Z186" s="446" t="s">
        <v>483</v>
      </c>
    </row>
    <row r="187" spans="2:26" ht="16.05" customHeight="1" x14ac:dyDescent="0.2">
      <c r="B187" s="99"/>
      <c r="C187" s="442">
        <v>91</v>
      </c>
      <c r="D187" s="443"/>
      <c r="E187" s="69">
        <v>4</v>
      </c>
      <c r="F187" s="444">
        <v>899.5</v>
      </c>
      <c r="G187" s="71" t="s">
        <v>450</v>
      </c>
      <c r="H187" s="71" t="s">
        <v>469</v>
      </c>
      <c r="I187" s="71" t="s">
        <v>452</v>
      </c>
      <c r="J187" s="93" t="s">
        <v>465</v>
      </c>
      <c r="K187" s="93"/>
      <c r="L187" s="93"/>
      <c r="M187" s="71" t="s">
        <v>579</v>
      </c>
      <c r="N187" s="71" t="s">
        <v>455</v>
      </c>
      <c r="O187" s="71" t="s">
        <v>480</v>
      </c>
      <c r="P187" s="71" t="s">
        <v>376</v>
      </c>
      <c r="Q187" s="71" t="s">
        <v>273</v>
      </c>
      <c r="R187" s="71" t="s">
        <v>155</v>
      </c>
      <c r="S187" s="71" t="s">
        <v>457</v>
      </c>
      <c r="T187" s="71" t="s">
        <v>481</v>
      </c>
      <c r="U187" s="71" t="s">
        <v>482</v>
      </c>
      <c r="V187" s="93" t="s">
        <v>291</v>
      </c>
      <c r="W187" s="445"/>
      <c r="X187" s="445"/>
      <c r="Y187" s="445"/>
      <c r="Z187" s="446" t="s">
        <v>483</v>
      </c>
    </row>
    <row r="188" spans="2:26" ht="16.05" customHeight="1" x14ac:dyDescent="0.2">
      <c r="B188" s="99"/>
      <c r="C188" s="442">
        <v>91</v>
      </c>
      <c r="D188" s="443"/>
      <c r="E188" s="69">
        <v>5</v>
      </c>
      <c r="F188" s="444">
        <v>902.3</v>
      </c>
      <c r="G188" s="71" t="s">
        <v>450</v>
      </c>
      <c r="H188" s="71" t="s">
        <v>469</v>
      </c>
      <c r="I188" s="71" t="s">
        <v>452</v>
      </c>
      <c r="J188" s="93" t="s">
        <v>465</v>
      </c>
      <c r="K188" s="93"/>
      <c r="L188" s="93"/>
      <c r="M188" s="71" t="s">
        <v>479</v>
      </c>
      <c r="N188" s="71" t="s">
        <v>455</v>
      </c>
      <c r="O188" s="71" t="s">
        <v>480</v>
      </c>
      <c r="P188" s="71" t="s">
        <v>376</v>
      </c>
      <c r="Q188" s="71" t="s">
        <v>273</v>
      </c>
      <c r="R188" s="71" t="s">
        <v>155</v>
      </c>
      <c r="S188" s="71" t="s">
        <v>457</v>
      </c>
      <c r="T188" s="71" t="s">
        <v>481</v>
      </c>
      <c r="U188" s="71" t="s">
        <v>482</v>
      </c>
      <c r="V188" s="93" t="s">
        <v>273</v>
      </c>
      <c r="W188" s="445"/>
      <c r="X188" s="445"/>
      <c r="Y188" s="445"/>
      <c r="Z188" s="446" t="s">
        <v>483</v>
      </c>
    </row>
    <row r="189" spans="2:26" ht="16.05" customHeight="1" x14ac:dyDescent="0.2">
      <c r="B189" s="99"/>
      <c r="C189" s="442">
        <v>91</v>
      </c>
      <c r="D189" s="443"/>
      <c r="E189" s="69">
        <v>6</v>
      </c>
      <c r="F189" s="444">
        <v>896.8</v>
      </c>
      <c r="G189" s="71" t="s">
        <v>450</v>
      </c>
      <c r="H189" s="71" t="s">
        <v>516</v>
      </c>
      <c r="I189" s="71" t="s">
        <v>452</v>
      </c>
      <c r="J189" s="93" t="s">
        <v>465</v>
      </c>
      <c r="K189" s="93"/>
      <c r="L189" s="93"/>
      <c r="M189" s="71" t="s">
        <v>470</v>
      </c>
      <c r="N189" s="71" t="s">
        <v>455</v>
      </c>
      <c r="O189" s="71" t="s">
        <v>456</v>
      </c>
      <c r="P189" s="71" t="s">
        <v>376</v>
      </c>
      <c r="Q189" s="71" t="s">
        <v>291</v>
      </c>
      <c r="R189" s="71" t="s">
        <v>156</v>
      </c>
      <c r="S189" s="71" t="s">
        <v>457</v>
      </c>
      <c r="T189" s="71" t="s">
        <v>458</v>
      </c>
      <c r="U189" s="71" t="s">
        <v>459</v>
      </c>
      <c r="V189" s="93" t="s">
        <v>273</v>
      </c>
      <c r="W189" s="445"/>
      <c r="X189" s="445"/>
      <c r="Y189" s="445"/>
      <c r="Z189" s="446" t="s">
        <v>460</v>
      </c>
    </row>
    <row r="190" spans="2:26" ht="16.05" customHeight="1" x14ac:dyDescent="0.2">
      <c r="B190" s="99"/>
      <c r="C190" s="442">
        <v>91</v>
      </c>
      <c r="D190" s="443"/>
      <c r="E190" s="69">
        <v>7</v>
      </c>
      <c r="F190" s="444">
        <v>905.2</v>
      </c>
      <c r="G190" s="71" t="s">
        <v>450</v>
      </c>
      <c r="H190" s="71" t="s">
        <v>468</v>
      </c>
      <c r="I190" s="71" t="s">
        <v>452</v>
      </c>
      <c r="J190" s="93" t="s">
        <v>453</v>
      </c>
      <c r="K190" s="93"/>
      <c r="L190" s="93"/>
      <c r="M190" s="71" t="s">
        <v>478</v>
      </c>
      <c r="N190" s="71" t="s">
        <v>455</v>
      </c>
      <c r="O190" s="71" t="s">
        <v>456</v>
      </c>
      <c r="P190" s="71" t="s">
        <v>376</v>
      </c>
      <c r="Q190" s="71" t="s">
        <v>273</v>
      </c>
      <c r="R190" s="71" t="s">
        <v>156</v>
      </c>
      <c r="S190" s="71" t="s">
        <v>457</v>
      </c>
      <c r="T190" s="71" t="s">
        <v>458</v>
      </c>
      <c r="U190" s="71" t="s">
        <v>459</v>
      </c>
      <c r="V190" s="93" t="s">
        <v>273</v>
      </c>
      <c r="W190" s="445"/>
      <c r="X190" s="445"/>
      <c r="Y190" s="445"/>
      <c r="Z190" s="446" t="s">
        <v>460</v>
      </c>
    </row>
    <row r="191" spans="2:26" ht="16.05" customHeight="1" x14ac:dyDescent="0.2">
      <c r="B191" s="99"/>
      <c r="C191" s="442">
        <v>91</v>
      </c>
      <c r="D191" s="443"/>
      <c r="E191" s="69">
        <v>8</v>
      </c>
      <c r="F191" s="444">
        <v>896.5</v>
      </c>
      <c r="G191" s="71" t="s">
        <v>450</v>
      </c>
      <c r="H191" s="71" t="s">
        <v>469</v>
      </c>
      <c r="I191" s="71" t="s">
        <v>452</v>
      </c>
      <c r="J191" s="93" t="s">
        <v>465</v>
      </c>
      <c r="K191" s="93"/>
      <c r="L191" s="93"/>
      <c r="M191" s="71" t="s">
        <v>470</v>
      </c>
      <c r="N191" s="71" t="s">
        <v>474</v>
      </c>
      <c r="O191" s="71" t="s">
        <v>273</v>
      </c>
      <c r="P191" s="71" t="s">
        <v>273</v>
      </c>
      <c r="Q191" s="71" t="s">
        <v>273</v>
      </c>
      <c r="R191" s="71" t="s">
        <v>156</v>
      </c>
      <c r="S191" s="71" t="s">
        <v>457</v>
      </c>
      <c r="T191" s="71" t="s">
        <v>458</v>
      </c>
      <c r="U191" s="71" t="s">
        <v>459</v>
      </c>
      <c r="V191" s="93" t="s">
        <v>273</v>
      </c>
      <c r="W191" s="445"/>
      <c r="X191" s="445"/>
      <c r="Y191" s="445"/>
      <c r="Z191" s="446" t="s">
        <v>460</v>
      </c>
    </row>
    <row r="192" spans="2:26" ht="16.05" customHeight="1" x14ac:dyDescent="0.2">
      <c r="B192" s="99"/>
      <c r="C192" s="442">
        <v>91</v>
      </c>
      <c r="D192" s="443"/>
      <c r="E192" s="69">
        <v>9</v>
      </c>
      <c r="F192" s="444">
        <v>894.8</v>
      </c>
      <c r="G192" s="71" t="s">
        <v>450</v>
      </c>
      <c r="H192" s="71" t="s">
        <v>510</v>
      </c>
      <c r="I192" s="71" t="s">
        <v>511</v>
      </c>
      <c r="J192" s="93" t="s">
        <v>476</v>
      </c>
      <c r="K192" s="93"/>
      <c r="L192" s="93"/>
      <c r="M192" s="71" t="s">
        <v>580</v>
      </c>
      <c r="N192" s="71" t="s">
        <v>467</v>
      </c>
      <c r="O192" s="71" t="s">
        <v>286</v>
      </c>
      <c r="P192" s="71" t="s">
        <v>372</v>
      </c>
      <c r="Q192" s="71" t="s">
        <v>273</v>
      </c>
      <c r="R192" s="71" t="s">
        <v>155</v>
      </c>
      <c r="S192" s="71" t="s">
        <v>457</v>
      </c>
      <c r="T192" s="71" t="s">
        <v>481</v>
      </c>
      <c r="U192" s="71" t="s">
        <v>482</v>
      </c>
      <c r="V192" s="93" t="s">
        <v>273</v>
      </c>
      <c r="W192" s="445"/>
      <c r="X192" s="445"/>
      <c r="Y192" s="445"/>
      <c r="Z192" s="446" t="s">
        <v>513</v>
      </c>
    </row>
    <row r="193" spans="2:26" ht="16.05" customHeight="1" x14ac:dyDescent="0.2">
      <c r="B193" s="99"/>
      <c r="C193" s="442">
        <v>91</v>
      </c>
      <c r="D193" s="443"/>
      <c r="E193" s="69">
        <v>10</v>
      </c>
      <c r="F193" s="444">
        <v>894.8</v>
      </c>
      <c r="G193" s="71" t="s">
        <v>450</v>
      </c>
      <c r="H193" s="71" t="s">
        <v>469</v>
      </c>
      <c r="I193" s="71" t="s">
        <v>452</v>
      </c>
      <c r="J193" s="93" t="s">
        <v>476</v>
      </c>
      <c r="K193" s="93"/>
      <c r="L193" s="93"/>
      <c r="M193" s="71" t="s">
        <v>581</v>
      </c>
      <c r="N193" s="71" t="s">
        <v>582</v>
      </c>
      <c r="O193" s="71" t="s">
        <v>286</v>
      </c>
      <c r="P193" s="71" t="s">
        <v>372</v>
      </c>
      <c r="Q193" s="71" t="s">
        <v>291</v>
      </c>
      <c r="R193" s="71" t="s">
        <v>156</v>
      </c>
      <c r="S193" s="71" t="s">
        <v>457</v>
      </c>
      <c r="T193" s="71" t="s">
        <v>458</v>
      </c>
      <c r="U193" s="71" t="s">
        <v>459</v>
      </c>
      <c r="V193" s="93" t="s">
        <v>273</v>
      </c>
      <c r="W193" s="445"/>
      <c r="X193" s="445"/>
      <c r="Y193" s="445"/>
      <c r="Z193" s="446" t="s">
        <v>460</v>
      </c>
    </row>
    <row r="194" spans="2:26" ht="16.05" customHeight="1" x14ac:dyDescent="0.2">
      <c r="B194" s="99"/>
      <c r="C194" s="442">
        <v>92</v>
      </c>
      <c r="D194" s="443"/>
      <c r="E194" s="69">
        <v>1</v>
      </c>
      <c r="F194" s="444">
        <v>905.4</v>
      </c>
      <c r="G194" s="71" t="s">
        <v>450</v>
      </c>
      <c r="H194" s="71" t="s">
        <v>510</v>
      </c>
      <c r="I194" s="71" t="s">
        <v>452</v>
      </c>
      <c r="J194" s="93" t="s">
        <v>465</v>
      </c>
      <c r="K194" s="93"/>
      <c r="L194" s="93"/>
      <c r="M194" s="71" t="s">
        <v>583</v>
      </c>
      <c r="N194" s="71" t="s">
        <v>455</v>
      </c>
      <c r="O194" s="71" t="s">
        <v>456</v>
      </c>
      <c r="P194" s="71" t="s">
        <v>376</v>
      </c>
      <c r="Q194" s="71" t="s">
        <v>273</v>
      </c>
      <c r="R194" s="71" t="s">
        <v>156</v>
      </c>
      <c r="S194" s="71" t="s">
        <v>457</v>
      </c>
      <c r="T194" s="71" t="s">
        <v>458</v>
      </c>
      <c r="U194" s="71" t="s">
        <v>459</v>
      </c>
      <c r="V194" s="93" t="s">
        <v>273</v>
      </c>
      <c r="W194" s="445"/>
      <c r="X194" s="445"/>
      <c r="Y194" s="445"/>
      <c r="Z194" s="446" t="s">
        <v>460</v>
      </c>
    </row>
    <row r="195" spans="2:26" ht="16.05" customHeight="1" x14ac:dyDescent="0.2">
      <c r="B195" s="99"/>
      <c r="C195" s="442">
        <v>92</v>
      </c>
      <c r="D195" s="443"/>
      <c r="E195" s="69">
        <v>2</v>
      </c>
      <c r="F195" s="444">
        <v>915.6</v>
      </c>
      <c r="G195" s="71" t="s">
        <v>450</v>
      </c>
      <c r="H195" s="71" t="s">
        <v>464</v>
      </c>
      <c r="I195" s="71" t="s">
        <v>452</v>
      </c>
      <c r="J195" s="93" t="s">
        <v>453</v>
      </c>
      <c r="K195" s="93"/>
      <c r="L195" s="93"/>
      <c r="M195" s="71" t="s">
        <v>548</v>
      </c>
      <c r="N195" s="71" t="s">
        <v>455</v>
      </c>
      <c r="O195" s="71" t="s">
        <v>456</v>
      </c>
      <c r="P195" s="71" t="s">
        <v>376</v>
      </c>
      <c r="Q195" s="71" t="s">
        <v>291</v>
      </c>
      <c r="R195" s="71" t="s">
        <v>156</v>
      </c>
      <c r="S195" s="71" t="s">
        <v>457</v>
      </c>
      <c r="T195" s="71" t="s">
        <v>458</v>
      </c>
      <c r="U195" s="71" t="s">
        <v>459</v>
      </c>
      <c r="V195" s="93" t="s">
        <v>273</v>
      </c>
      <c r="W195" s="445"/>
      <c r="X195" s="445"/>
      <c r="Y195" s="445"/>
      <c r="Z195" s="446" t="s">
        <v>460</v>
      </c>
    </row>
    <row r="196" spans="2:26" ht="16.05" customHeight="1" x14ac:dyDescent="0.2">
      <c r="B196" s="99"/>
      <c r="C196" s="442">
        <v>93</v>
      </c>
      <c r="D196" s="443"/>
      <c r="E196" s="69">
        <v>1</v>
      </c>
      <c r="F196" s="444">
        <v>919.4</v>
      </c>
      <c r="G196" s="71" t="s">
        <v>450</v>
      </c>
      <c r="H196" s="71" t="s">
        <v>510</v>
      </c>
      <c r="I196" s="71" t="s">
        <v>452</v>
      </c>
      <c r="J196" s="93" t="s">
        <v>465</v>
      </c>
      <c r="K196" s="93"/>
      <c r="L196" s="93"/>
      <c r="M196" s="71" t="s">
        <v>584</v>
      </c>
      <c r="N196" s="71" t="s">
        <v>455</v>
      </c>
      <c r="O196" s="71" t="s">
        <v>456</v>
      </c>
      <c r="P196" s="71" t="s">
        <v>376</v>
      </c>
      <c r="Q196" s="71" t="s">
        <v>273</v>
      </c>
      <c r="R196" s="71" t="s">
        <v>156</v>
      </c>
      <c r="S196" s="71" t="s">
        <v>457</v>
      </c>
      <c r="T196" s="71" t="s">
        <v>458</v>
      </c>
      <c r="U196" s="71" t="s">
        <v>459</v>
      </c>
      <c r="V196" s="93" t="s">
        <v>273</v>
      </c>
      <c r="W196" s="445"/>
      <c r="X196" s="445"/>
      <c r="Y196" s="445"/>
      <c r="Z196" s="446" t="s">
        <v>460</v>
      </c>
    </row>
    <row r="197" spans="2:26" ht="16.05" customHeight="1" x14ac:dyDescent="0.2">
      <c r="B197" s="99"/>
      <c r="C197" s="442">
        <v>93</v>
      </c>
      <c r="D197" s="443"/>
      <c r="E197" s="69">
        <v>2</v>
      </c>
      <c r="F197" s="444">
        <v>919.8</v>
      </c>
      <c r="G197" s="71" t="s">
        <v>450</v>
      </c>
      <c r="H197" s="71" t="s">
        <v>469</v>
      </c>
      <c r="I197" s="71" t="s">
        <v>452</v>
      </c>
      <c r="J197" s="93" t="s">
        <v>465</v>
      </c>
      <c r="K197" s="93"/>
      <c r="L197" s="93"/>
      <c r="M197" s="71" t="s">
        <v>473</v>
      </c>
      <c r="N197" s="71" t="s">
        <v>467</v>
      </c>
      <c r="O197" s="71" t="s">
        <v>286</v>
      </c>
      <c r="P197" s="71" t="s">
        <v>372</v>
      </c>
      <c r="Q197" s="71" t="s">
        <v>291</v>
      </c>
      <c r="R197" s="71" t="s">
        <v>156</v>
      </c>
      <c r="S197" s="71" t="s">
        <v>457</v>
      </c>
      <c r="T197" s="71" t="s">
        <v>458</v>
      </c>
      <c r="U197" s="71" t="s">
        <v>459</v>
      </c>
      <c r="V197" s="93" t="s">
        <v>273</v>
      </c>
      <c r="W197" s="445"/>
      <c r="X197" s="445"/>
      <c r="Y197" s="445"/>
      <c r="Z197" s="446" t="s">
        <v>460</v>
      </c>
    </row>
    <row r="198" spans="2:26" ht="16.05" customHeight="1" x14ac:dyDescent="0.2">
      <c r="B198" s="99"/>
      <c r="C198" s="442">
        <v>93</v>
      </c>
      <c r="D198" s="443"/>
      <c r="E198" s="69">
        <v>3</v>
      </c>
      <c r="F198" s="444">
        <v>926.1</v>
      </c>
      <c r="G198" s="71" t="s">
        <v>450</v>
      </c>
      <c r="H198" s="71" t="s">
        <v>468</v>
      </c>
      <c r="I198" s="71" t="s">
        <v>452</v>
      </c>
      <c r="J198" s="93" t="s">
        <v>453</v>
      </c>
      <c r="K198" s="93"/>
      <c r="L198" s="93"/>
      <c r="M198" s="71" t="s">
        <v>549</v>
      </c>
      <c r="N198" s="71" t="s">
        <v>467</v>
      </c>
      <c r="O198" s="71" t="s">
        <v>456</v>
      </c>
      <c r="P198" s="71" t="s">
        <v>376</v>
      </c>
      <c r="Q198" s="71" t="s">
        <v>273</v>
      </c>
      <c r="R198" s="71" t="s">
        <v>496</v>
      </c>
      <c r="S198" s="71" t="s">
        <v>457</v>
      </c>
      <c r="T198" s="71" t="s">
        <v>481</v>
      </c>
      <c r="U198" s="71" t="s">
        <v>482</v>
      </c>
      <c r="V198" s="93" t="s">
        <v>273</v>
      </c>
      <c r="W198" s="445"/>
      <c r="X198" s="445"/>
      <c r="Y198" s="445"/>
      <c r="Z198" s="446" t="s">
        <v>483</v>
      </c>
    </row>
    <row r="199" spans="2:26" ht="16.05" customHeight="1" x14ac:dyDescent="0.2">
      <c r="B199" s="99"/>
      <c r="C199" s="442">
        <v>94</v>
      </c>
      <c r="D199" s="443"/>
      <c r="E199" s="69">
        <v>1</v>
      </c>
      <c r="F199" s="444">
        <v>926.1</v>
      </c>
      <c r="G199" s="71" t="s">
        <v>450</v>
      </c>
      <c r="H199" s="71" t="s">
        <v>494</v>
      </c>
      <c r="I199" s="71" t="s">
        <v>452</v>
      </c>
      <c r="J199" s="93" t="s">
        <v>453</v>
      </c>
      <c r="K199" s="93"/>
      <c r="L199" s="93"/>
      <c r="M199" s="71" t="s">
        <v>492</v>
      </c>
      <c r="N199" s="71" t="s">
        <v>474</v>
      </c>
      <c r="O199" s="71" t="s">
        <v>273</v>
      </c>
      <c r="P199" s="71" t="s">
        <v>273</v>
      </c>
      <c r="Q199" s="71" t="s">
        <v>156</v>
      </c>
      <c r="R199" s="71" t="s">
        <v>154</v>
      </c>
      <c r="S199" s="71" t="s">
        <v>457</v>
      </c>
      <c r="T199" s="71" t="s">
        <v>457</v>
      </c>
      <c r="U199" s="71" t="s">
        <v>273</v>
      </c>
      <c r="V199" s="93" t="s">
        <v>273</v>
      </c>
      <c r="W199" s="445"/>
      <c r="X199" s="445"/>
      <c r="Y199" s="445"/>
      <c r="Z199" s="446" t="s">
        <v>488</v>
      </c>
    </row>
    <row r="200" spans="2:26" ht="16.05" customHeight="1" x14ac:dyDescent="0.2">
      <c r="B200" s="99"/>
      <c r="C200" s="442">
        <v>95</v>
      </c>
      <c r="D200" s="443"/>
      <c r="E200" s="69">
        <v>1</v>
      </c>
      <c r="F200" s="444">
        <v>942.1</v>
      </c>
      <c r="G200" s="71" t="s">
        <v>450</v>
      </c>
      <c r="H200" s="71" t="s">
        <v>475</v>
      </c>
      <c r="I200" s="71" t="s">
        <v>452</v>
      </c>
      <c r="J200" s="93" t="s">
        <v>465</v>
      </c>
      <c r="K200" s="93"/>
      <c r="L200" s="93"/>
      <c r="M200" s="71" t="s">
        <v>470</v>
      </c>
      <c r="N200" s="71" t="s">
        <v>455</v>
      </c>
      <c r="O200" s="71" t="s">
        <v>456</v>
      </c>
      <c r="P200" s="71" t="s">
        <v>376</v>
      </c>
      <c r="Q200" s="71" t="s">
        <v>273</v>
      </c>
      <c r="R200" s="71" t="s">
        <v>156</v>
      </c>
      <c r="S200" s="71" t="s">
        <v>457</v>
      </c>
      <c r="T200" s="71" t="s">
        <v>458</v>
      </c>
      <c r="U200" s="71" t="s">
        <v>459</v>
      </c>
      <c r="V200" s="93" t="s">
        <v>273</v>
      </c>
      <c r="W200" s="445"/>
      <c r="X200" s="445"/>
      <c r="Y200" s="445"/>
      <c r="Z200" s="446" t="s">
        <v>460</v>
      </c>
    </row>
    <row r="201" spans="2:26" ht="16.05" customHeight="1" x14ac:dyDescent="0.2">
      <c r="B201" s="99"/>
      <c r="C201" s="442">
        <v>95</v>
      </c>
      <c r="D201" s="443"/>
      <c r="E201" s="69">
        <v>2</v>
      </c>
      <c r="F201" s="444">
        <v>946.9</v>
      </c>
      <c r="G201" s="71" t="s">
        <v>450</v>
      </c>
      <c r="H201" s="71" t="s">
        <v>464</v>
      </c>
      <c r="I201" s="71" t="s">
        <v>452</v>
      </c>
      <c r="J201" s="93" t="s">
        <v>453</v>
      </c>
      <c r="K201" s="93"/>
      <c r="L201" s="93"/>
      <c r="M201" s="71" t="s">
        <v>478</v>
      </c>
      <c r="N201" s="71" t="s">
        <v>474</v>
      </c>
      <c r="O201" s="71" t="s">
        <v>273</v>
      </c>
      <c r="P201" s="71" t="s">
        <v>273</v>
      </c>
      <c r="Q201" s="71" t="s">
        <v>291</v>
      </c>
      <c r="R201" s="71" t="s">
        <v>155</v>
      </c>
      <c r="S201" s="71" t="s">
        <v>457</v>
      </c>
      <c r="T201" s="71" t="s">
        <v>481</v>
      </c>
      <c r="U201" s="71" t="s">
        <v>482</v>
      </c>
      <c r="V201" s="93" t="s">
        <v>273</v>
      </c>
      <c r="W201" s="445"/>
      <c r="X201" s="445"/>
      <c r="Y201" s="445"/>
      <c r="Z201" s="446" t="s">
        <v>483</v>
      </c>
    </row>
    <row r="202" spans="2:26" ht="16.05" customHeight="1" x14ac:dyDescent="0.2">
      <c r="B202" s="99"/>
      <c r="C202" s="442">
        <v>96</v>
      </c>
      <c r="D202" s="443"/>
      <c r="E202" s="69">
        <v>1</v>
      </c>
      <c r="F202" s="444">
        <v>947</v>
      </c>
      <c r="G202" s="71" t="s">
        <v>450</v>
      </c>
      <c r="H202" s="71" t="s">
        <v>464</v>
      </c>
      <c r="I202" s="71" t="s">
        <v>452</v>
      </c>
      <c r="J202" s="93" t="s">
        <v>453</v>
      </c>
      <c r="K202" s="93"/>
      <c r="L202" s="93"/>
      <c r="M202" s="71" t="s">
        <v>549</v>
      </c>
      <c r="N202" s="71" t="s">
        <v>467</v>
      </c>
      <c r="O202" s="71" t="s">
        <v>286</v>
      </c>
      <c r="P202" s="71" t="s">
        <v>372</v>
      </c>
      <c r="Q202" s="71" t="s">
        <v>273</v>
      </c>
      <c r="R202" s="71" t="s">
        <v>157</v>
      </c>
      <c r="S202" s="71" t="s">
        <v>457</v>
      </c>
      <c r="T202" s="71" t="s">
        <v>481</v>
      </c>
      <c r="U202" s="71" t="s">
        <v>482</v>
      </c>
      <c r="V202" s="93" t="s">
        <v>273</v>
      </c>
      <c r="W202" s="445"/>
      <c r="X202" s="445"/>
      <c r="Y202" s="445"/>
      <c r="Z202" s="446" t="s">
        <v>490</v>
      </c>
    </row>
    <row r="203" spans="2:26" ht="16.05" customHeight="1" x14ac:dyDescent="0.2">
      <c r="B203" s="99"/>
      <c r="C203" s="442">
        <v>97</v>
      </c>
      <c r="D203" s="443"/>
      <c r="E203" s="69">
        <v>1</v>
      </c>
      <c r="F203" s="444">
        <v>957.4</v>
      </c>
      <c r="G203" s="71" t="s">
        <v>450</v>
      </c>
      <c r="H203" s="71" t="s">
        <v>464</v>
      </c>
      <c r="I203" s="71" t="s">
        <v>452</v>
      </c>
      <c r="J203" s="93" t="s">
        <v>453</v>
      </c>
      <c r="K203" s="93"/>
      <c r="L203" s="93"/>
      <c r="M203" s="71" t="s">
        <v>548</v>
      </c>
      <c r="N203" s="71" t="s">
        <v>467</v>
      </c>
      <c r="O203" s="71" t="s">
        <v>480</v>
      </c>
      <c r="P203" s="71" t="s">
        <v>376</v>
      </c>
      <c r="Q203" s="71" t="s">
        <v>273</v>
      </c>
      <c r="R203" s="71" t="s">
        <v>157</v>
      </c>
      <c r="S203" s="71" t="s">
        <v>457</v>
      </c>
      <c r="T203" s="71" t="s">
        <v>481</v>
      </c>
      <c r="U203" s="71" t="s">
        <v>482</v>
      </c>
      <c r="V203" s="93" t="s">
        <v>273</v>
      </c>
      <c r="W203" s="445"/>
      <c r="X203" s="445"/>
      <c r="Y203" s="445"/>
      <c r="Z203" s="446" t="s">
        <v>490</v>
      </c>
    </row>
    <row r="204" spans="2:26" ht="16.05" customHeight="1" x14ac:dyDescent="0.2">
      <c r="B204" s="99"/>
      <c r="C204" s="442">
        <v>97</v>
      </c>
      <c r="D204" s="443"/>
      <c r="E204" s="69">
        <v>2</v>
      </c>
      <c r="F204" s="444">
        <v>957.5</v>
      </c>
      <c r="G204" s="71" t="s">
        <v>450</v>
      </c>
      <c r="H204" s="71" t="s">
        <v>472</v>
      </c>
      <c r="I204" s="71" t="s">
        <v>452</v>
      </c>
      <c r="J204" s="93" t="s">
        <v>476</v>
      </c>
      <c r="K204" s="93"/>
      <c r="L204" s="93"/>
      <c r="M204" s="71" t="s">
        <v>585</v>
      </c>
      <c r="N204" s="71" t="s">
        <v>455</v>
      </c>
      <c r="O204" s="71" t="s">
        <v>456</v>
      </c>
      <c r="P204" s="71" t="s">
        <v>376</v>
      </c>
      <c r="Q204" s="71" t="s">
        <v>291</v>
      </c>
      <c r="R204" s="71" t="s">
        <v>156</v>
      </c>
      <c r="S204" s="71" t="s">
        <v>457</v>
      </c>
      <c r="T204" s="71" t="s">
        <v>458</v>
      </c>
      <c r="U204" s="71" t="s">
        <v>459</v>
      </c>
      <c r="V204" s="93" t="s">
        <v>273</v>
      </c>
      <c r="W204" s="445"/>
      <c r="X204" s="445"/>
      <c r="Y204" s="445"/>
      <c r="Z204" s="446" t="s">
        <v>460</v>
      </c>
    </row>
    <row r="205" spans="2:26" ht="16.05" customHeight="1" x14ac:dyDescent="0.2">
      <c r="B205" s="99"/>
      <c r="C205" s="442">
        <v>97</v>
      </c>
      <c r="D205" s="443"/>
      <c r="E205" s="69">
        <v>3</v>
      </c>
      <c r="F205" s="444">
        <v>957.3</v>
      </c>
      <c r="G205" s="71" t="s">
        <v>450</v>
      </c>
      <c r="H205" s="71" t="s">
        <v>468</v>
      </c>
      <c r="I205" s="71" t="s">
        <v>452</v>
      </c>
      <c r="J205" s="93" t="s">
        <v>453</v>
      </c>
      <c r="K205" s="93"/>
      <c r="L205" s="93"/>
      <c r="M205" s="71" t="s">
        <v>586</v>
      </c>
      <c r="N205" s="71" t="s">
        <v>467</v>
      </c>
      <c r="O205" s="71" t="s">
        <v>480</v>
      </c>
      <c r="P205" s="71" t="s">
        <v>376</v>
      </c>
      <c r="Q205" s="71" t="s">
        <v>273</v>
      </c>
      <c r="R205" s="71" t="s">
        <v>157</v>
      </c>
      <c r="S205" s="71" t="s">
        <v>457</v>
      </c>
      <c r="T205" s="71" t="s">
        <v>481</v>
      </c>
      <c r="U205" s="71" t="s">
        <v>482</v>
      </c>
      <c r="V205" s="93" t="s">
        <v>587</v>
      </c>
      <c r="W205" s="445"/>
      <c r="X205" s="445"/>
      <c r="Y205" s="445"/>
      <c r="Z205" s="446" t="s">
        <v>490</v>
      </c>
    </row>
    <row r="206" spans="2:26" ht="16.05" customHeight="1" x14ac:dyDescent="0.2">
      <c r="B206" s="99"/>
      <c r="C206" s="442">
        <v>98</v>
      </c>
      <c r="D206" s="443"/>
      <c r="E206" s="69">
        <v>1</v>
      </c>
      <c r="F206" s="444">
        <v>967.9</v>
      </c>
      <c r="G206" s="71" t="s">
        <v>450</v>
      </c>
      <c r="H206" s="71" t="s">
        <v>494</v>
      </c>
      <c r="I206" s="71" t="s">
        <v>452</v>
      </c>
      <c r="J206" s="93" t="s">
        <v>453</v>
      </c>
      <c r="K206" s="93"/>
      <c r="L206" s="93"/>
      <c r="M206" s="71" t="s">
        <v>588</v>
      </c>
      <c r="N206" s="71" t="s">
        <v>474</v>
      </c>
      <c r="O206" s="71" t="s">
        <v>273</v>
      </c>
      <c r="P206" s="71" t="s">
        <v>273</v>
      </c>
      <c r="Q206" s="71" t="s">
        <v>156</v>
      </c>
      <c r="R206" s="71" t="s">
        <v>154</v>
      </c>
      <c r="S206" s="71" t="s">
        <v>457</v>
      </c>
      <c r="T206" s="71" t="s">
        <v>457</v>
      </c>
      <c r="U206" s="71" t="s">
        <v>273</v>
      </c>
      <c r="V206" s="93" t="s">
        <v>273</v>
      </c>
      <c r="W206" s="445"/>
      <c r="X206" s="445"/>
      <c r="Y206" s="445"/>
      <c r="Z206" s="446" t="s">
        <v>488</v>
      </c>
    </row>
    <row r="207" spans="2:26" ht="16.05" customHeight="1" x14ac:dyDescent="0.2">
      <c r="B207" s="99"/>
      <c r="C207" s="442">
        <v>98</v>
      </c>
      <c r="D207" s="443"/>
      <c r="E207" s="69">
        <v>2</v>
      </c>
      <c r="F207" s="444">
        <v>978.3</v>
      </c>
      <c r="G207" s="71" t="s">
        <v>450</v>
      </c>
      <c r="H207" s="71" t="s">
        <v>468</v>
      </c>
      <c r="I207" s="71" t="s">
        <v>452</v>
      </c>
      <c r="J207" s="93" t="s">
        <v>453</v>
      </c>
      <c r="K207" s="93"/>
      <c r="L207" s="93"/>
      <c r="M207" s="71" t="s">
        <v>500</v>
      </c>
      <c r="N207" s="71" t="s">
        <v>474</v>
      </c>
      <c r="O207" s="71" t="s">
        <v>273</v>
      </c>
      <c r="P207" s="71" t="s">
        <v>273</v>
      </c>
      <c r="Q207" s="71" t="s">
        <v>487</v>
      </c>
      <c r="R207" s="71" t="s">
        <v>154</v>
      </c>
      <c r="S207" s="71" t="s">
        <v>457</v>
      </c>
      <c r="T207" s="71" t="s">
        <v>457</v>
      </c>
      <c r="U207" s="71" t="s">
        <v>273</v>
      </c>
      <c r="V207" s="93" t="s">
        <v>273</v>
      </c>
      <c r="W207" s="445"/>
      <c r="X207" s="445"/>
      <c r="Y207" s="445"/>
      <c r="Z207" s="446" t="s">
        <v>488</v>
      </c>
    </row>
    <row r="208" spans="2:26" ht="16.05" customHeight="1" x14ac:dyDescent="0.2">
      <c r="B208" s="99"/>
      <c r="C208" s="442">
        <v>99</v>
      </c>
      <c r="D208" s="443"/>
      <c r="E208" s="69">
        <v>1</v>
      </c>
      <c r="F208" s="444">
        <v>986.8</v>
      </c>
      <c r="G208" s="71" t="s">
        <v>450</v>
      </c>
      <c r="H208" s="71" t="s">
        <v>475</v>
      </c>
      <c r="I208" s="71" t="s">
        <v>452</v>
      </c>
      <c r="J208" s="93" t="s">
        <v>465</v>
      </c>
      <c r="K208" s="93"/>
      <c r="L208" s="93"/>
      <c r="M208" s="71" t="s">
        <v>470</v>
      </c>
      <c r="N208" s="71" t="s">
        <v>455</v>
      </c>
      <c r="O208" s="71" t="s">
        <v>456</v>
      </c>
      <c r="P208" s="71" t="s">
        <v>376</v>
      </c>
      <c r="Q208" s="71" t="s">
        <v>273</v>
      </c>
      <c r="R208" s="71" t="s">
        <v>156</v>
      </c>
      <c r="S208" s="71" t="s">
        <v>457</v>
      </c>
      <c r="T208" s="71" t="s">
        <v>458</v>
      </c>
      <c r="U208" s="71" t="s">
        <v>459</v>
      </c>
      <c r="V208" s="93" t="s">
        <v>273</v>
      </c>
      <c r="W208" s="445"/>
      <c r="X208" s="445"/>
      <c r="Y208" s="445"/>
      <c r="Z208" s="446" t="s">
        <v>460</v>
      </c>
    </row>
    <row r="209" spans="2:26" ht="16.05" customHeight="1" x14ac:dyDescent="0.2">
      <c r="B209" s="99"/>
      <c r="C209" s="442">
        <v>99</v>
      </c>
      <c r="D209" s="443"/>
      <c r="E209" s="69">
        <v>2</v>
      </c>
      <c r="F209" s="444">
        <v>988.8</v>
      </c>
      <c r="G209" s="71" t="s">
        <v>450</v>
      </c>
      <c r="H209" s="71" t="s">
        <v>468</v>
      </c>
      <c r="I209" s="71" t="s">
        <v>452</v>
      </c>
      <c r="J209" s="93" t="s">
        <v>453</v>
      </c>
      <c r="K209" s="93"/>
      <c r="L209" s="93"/>
      <c r="M209" s="71" t="s">
        <v>466</v>
      </c>
      <c r="N209" s="71" t="s">
        <v>455</v>
      </c>
      <c r="O209" s="71" t="s">
        <v>480</v>
      </c>
      <c r="P209" s="71" t="s">
        <v>376</v>
      </c>
      <c r="Q209" s="71" t="s">
        <v>496</v>
      </c>
      <c r="R209" s="71" t="s">
        <v>154</v>
      </c>
      <c r="S209" s="71" t="s">
        <v>457</v>
      </c>
      <c r="T209" s="71" t="s">
        <v>457</v>
      </c>
      <c r="U209" s="71" t="s">
        <v>273</v>
      </c>
      <c r="V209" s="93" t="s">
        <v>273</v>
      </c>
      <c r="W209" s="445"/>
      <c r="X209" s="445"/>
      <c r="Y209" s="445"/>
      <c r="Z209" s="446" t="s">
        <v>488</v>
      </c>
    </row>
    <row r="210" spans="2:26" ht="16.05" customHeight="1" x14ac:dyDescent="0.2">
      <c r="B210" s="99"/>
      <c r="C210" s="442">
        <v>99</v>
      </c>
      <c r="D210" s="443"/>
      <c r="E210" s="69">
        <v>3</v>
      </c>
      <c r="F210" s="444">
        <v>978.4</v>
      </c>
      <c r="G210" s="71" t="s">
        <v>450</v>
      </c>
      <c r="H210" s="71" t="s">
        <v>494</v>
      </c>
      <c r="I210" s="71" t="s">
        <v>452</v>
      </c>
      <c r="J210" s="93" t="s">
        <v>453</v>
      </c>
      <c r="K210" s="93"/>
      <c r="L210" s="93"/>
      <c r="M210" s="71" t="s">
        <v>466</v>
      </c>
      <c r="N210" s="71" t="s">
        <v>474</v>
      </c>
      <c r="O210" s="71" t="s">
        <v>273</v>
      </c>
      <c r="P210" s="71" t="s">
        <v>273</v>
      </c>
      <c r="Q210" s="71" t="s">
        <v>273</v>
      </c>
      <c r="R210" s="71" t="s">
        <v>156</v>
      </c>
      <c r="S210" s="71" t="s">
        <v>457</v>
      </c>
      <c r="T210" s="71" t="s">
        <v>458</v>
      </c>
      <c r="U210" s="71" t="s">
        <v>459</v>
      </c>
      <c r="V210" s="93" t="s">
        <v>273</v>
      </c>
      <c r="W210" s="445"/>
      <c r="X210" s="445"/>
      <c r="Y210" s="445"/>
      <c r="Z210" s="446" t="s">
        <v>460</v>
      </c>
    </row>
    <row r="211" spans="2:26" ht="16.05" customHeight="1" x14ac:dyDescent="0.2">
      <c r="B211" s="99"/>
      <c r="C211" s="442">
        <v>100</v>
      </c>
      <c r="D211" s="443"/>
      <c r="E211" s="69">
        <v>1</v>
      </c>
      <c r="F211" s="444">
        <v>998.4</v>
      </c>
      <c r="G211" s="71" t="s">
        <v>450</v>
      </c>
      <c r="H211" s="71" t="s">
        <v>516</v>
      </c>
      <c r="I211" s="71" t="s">
        <v>452</v>
      </c>
      <c r="J211" s="93" t="s">
        <v>453</v>
      </c>
      <c r="K211" s="93"/>
      <c r="L211" s="93"/>
      <c r="M211" s="71" t="s">
        <v>589</v>
      </c>
      <c r="N211" s="71" t="s">
        <v>474</v>
      </c>
      <c r="O211" s="71" t="s">
        <v>273</v>
      </c>
      <c r="P211" s="71" t="s">
        <v>273</v>
      </c>
      <c r="Q211" s="71" t="s">
        <v>273</v>
      </c>
      <c r="R211" s="71" t="s">
        <v>156</v>
      </c>
      <c r="S211" s="71" t="s">
        <v>457</v>
      </c>
      <c r="T211" s="71" t="s">
        <v>458</v>
      </c>
      <c r="U211" s="71" t="s">
        <v>459</v>
      </c>
      <c r="V211" s="93" t="s">
        <v>273</v>
      </c>
      <c r="W211" s="445"/>
      <c r="X211" s="445"/>
      <c r="Y211" s="445"/>
      <c r="Z211" s="446" t="s">
        <v>460</v>
      </c>
    </row>
    <row r="212" spans="2:26" ht="16.05" customHeight="1" x14ac:dyDescent="0.2">
      <c r="B212" s="99"/>
      <c r="C212" s="442">
        <v>100</v>
      </c>
      <c r="D212" s="443"/>
      <c r="E212" s="69">
        <v>2</v>
      </c>
      <c r="F212" s="444">
        <v>988.8</v>
      </c>
      <c r="G212" s="71" t="s">
        <v>450</v>
      </c>
      <c r="H212" s="71" t="s">
        <v>468</v>
      </c>
      <c r="I212" s="71" t="s">
        <v>452</v>
      </c>
      <c r="J212" s="93" t="s">
        <v>453</v>
      </c>
      <c r="K212" s="93"/>
      <c r="L212" s="93"/>
      <c r="M212" s="71" t="s">
        <v>548</v>
      </c>
      <c r="N212" s="71" t="s">
        <v>455</v>
      </c>
      <c r="O212" s="71" t="s">
        <v>480</v>
      </c>
      <c r="P212" s="71" t="s">
        <v>376</v>
      </c>
      <c r="Q212" s="71" t="s">
        <v>291</v>
      </c>
      <c r="R212" s="71" t="s">
        <v>155</v>
      </c>
      <c r="S212" s="71" t="s">
        <v>457</v>
      </c>
      <c r="T212" s="71" t="s">
        <v>481</v>
      </c>
      <c r="U212" s="71" t="s">
        <v>482</v>
      </c>
      <c r="V212" s="93" t="s">
        <v>273</v>
      </c>
      <c r="W212" s="445"/>
      <c r="X212" s="445"/>
      <c r="Y212" s="445"/>
      <c r="Z212" s="446" t="s">
        <v>483</v>
      </c>
    </row>
    <row r="213" spans="2:26" ht="16.05" customHeight="1" x14ac:dyDescent="0.2">
      <c r="B213" s="99"/>
      <c r="C213" s="442">
        <v>101</v>
      </c>
      <c r="D213" s="443"/>
      <c r="E213" s="69">
        <v>1</v>
      </c>
      <c r="F213" s="444">
        <v>999.2</v>
      </c>
      <c r="G213" s="71" t="s">
        <v>450</v>
      </c>
      <c r="H213" s="71" t="s">
        <v>246</v>
      </c>
      <c r="I213" s="71" t="s">
        <v>452</v>
      </c>
      <c r="J213" s="93" t="s">
        <v>279</v>
      </c>
      <c r="K213" s="93"/>
      <c r="L213" s="93"/>
      <c r="M213" s="71" t="s">
        <v>492</v>
      </c>
      <c r="N213" s="71" t="s">
        <v>474</v>
      </c>
      <c r="O213" s="71" t="s">
        <v>273</v>
      </c>
      <c r="P213" s="71" t="s">
        <v>273</v>
      </c>
      <c r="Q213" s="71" t="s">
        <v>291</v>
      </c>
      <c r="R213" s="71" t="s">
        <v>156</v>
      </c>
      <c r="S213" s="71" t="s">
        <v>457</v>
      </c>
      <c r="T213" s="71" t="s">
        <v>458</v>
      </c>
      <c r="U213" s="71" t="s">
        <v>459</v>
      </c>
      <c r="V213" s="93" t="s">
        <v>273</v>
      </c>
      <c r="W213" s="445"/>
      <c r="X213" s="445"/>
      <c r="Y213" s="445"/>
      <c r="Z213" s="446" t="s">
        <v>460</v>
      </c>
    </row>
    <row r="214" spans="2:26" ht="16.05" customHeight="1" x14ac:dyDescent="0.2">
      <c r="B214" s="99"/>
      <c r="C214" s="442">
        <v>103</v>
      </c>
      <c r="D214" s="443"/>
      <c r="E214" s="69">
        <v>1</v>
      </c>
      <c r="F214" s="444">
        <v>1020.1</v>
      </c>
      <c r="G214" s="71" t="s">
        <v>450</v>
      </c>
      <c r="H214" s="71" t="s">
        <v>469</v>
      </c>
      <c r="I214" s="71" t="s">
        <v>452</v>
      </c>
      <c r="J214" s="93" t="s">
        <v>476</v>
      </c>
      <c r="K214" s="93"/>
      <c r="L214" s="93"/>
      <c r="M214" s="71" t="s">
        <v>590</v>
      </c>
      <c r="N214" s="71" t="s">
        <v>455</v>
      </c>
      <c r="O214" s="71" t="s">
        <v>456</v>
      </c>
      <c r="P214" s="71" t="s">
        <v>376</v>
      </c>
      <c r="Q214" s="71" t="s">
        <v>273</v>
      </c>
      <c r="R214" s="71" t="s">
        <v>156</v>
      </c>
      <c r="S214" s="71" t="s">
        <v>457</v>
      </c>
      <c r="T214" s="71" t="s">
        <v>458</v>
      </c>
      <c r="U214" s="71" t="s">
        <v>459</v>
      </c>
      <c r="V214" s="93" t="s">
        <v>273</v>
      </c>
      <c r="W214" s="445"/>
      <c r="X214" s="445"/>
      <c r="Y214" s="445"/>
      <c r="Z214" s="446" t="s">
        <v>460</v>
      </c>
    </row>
    <row r="215" spans="2:26" ht="16.05" customHeight="1" x14ac:dyDescent="0.2">
      <c r="B215" s="99"/>
      <c r="C215" s="442">
        <v>105</v>
      </c>
      <c r="D215" s="443"/>
      <c r="E215" s="69">
        <v>1</v>
      </c>
      <c r="F215" s="444">
        <v>1046.9000000000001</v>
      </c>
      <c r="G215" s="71" t="s">
        <v>450</v>
      </c>
      <c r="H215" s="71" t="s">
        <v>469</v>
      </c>
      <c r="I215" s="71" t="s">
        <v>452</v>
      </c>
      <c r="J215" s="93" t="s">
        <v>465</v>
      </c>
      <c r="K215" s="93"/>
      <c r="L215" s="93"/>
      <c r="M215" s="71" t="s">
        <v>471</v>
      </c>
      <c r="N215" s="71" t="s">
        <v>455</v>
      </c>
      <c r="O215" s="71" t="s">
        <v>456</v>
      </c>
      <c r="P215" s="71" t="s">
        <v>376</v>
      </c>
      <c r="Q215" s="71" t="s">
        <v>273</v>
      </c>
      <c r="R215" s="71" t="s">
        <v>156</v>
      </c>
      <c r="S215" s="71" t="s">
        <v>457</v>
      </c>
      <c r="T215" s="71" t="s">
        <v>458</v>
      </c>
      <c r="U215" s="71" t="s">
        <v>459</v>
      </c>
      <c r="V215" s="93" t="s">
        <v>273</v>
      </c>
      <c r="W215" s="445"/>
      <c r="X215" s="445"/>
      <c r="Y215" s="445"/>
      <c r="Z215" s="446" t="s">
        <v>460</v>
      </c>
    </row>
    <row r="216" spans="2:26" ht="16.05" customHeight="1" x14ac:dyDescent="0.2">
      <c r="B216" s="99"/>
      <c r="C216" s="442">
        <v>106</v>
      </c>
      <c r="D216" s="443"/>
      <c r="E216" s="69">
        <v>1</v>
      </c>
      <c r="F216" s="444">
        <v>1051.5</v>
      </c>
      <c r="G216" s="71" t="s">
        <v>450</v>
      </c>
      <c r="H216" s="71" t="s">
        <v>494</v>
      </c>
      <c r="I216" s="71" t="s">
        <v>452</v>
      </c>
      <c r="J216" s="93" t="s">
        <v>453</v>
      </c>
      <c r="K216" s="93"/>
      <c r="L216" s="93"/>
      <c r="M216" s="71" t="s">
        <v>591</v>
      </c>
      <c r="N216" s="71" t="s">
        <v>474</v>
      </c>
      <c r="O216" s="71" t="s">
        <v>273</v>
      </c>
      <c r="P216" s="71" t="s">
        <v>273</v>
      </c>
      <c r="Q216" s="71" t="s">
        <v>156</v>
      </c>
      <c r="R216" s="71" t="s">
        <v>154</v>
      </c>
      <c r="S216" s="71" t="s">
        <v>457</v>
      </c>
      <c r="T216" s="71" t="s">
        <v>457</v>
      </c>
      <c r="U216" s="71" t="s">
        <v>273</v>
      </c>
      <c r="V216" s="93" t="s">
        <v>273</v>
      </c>
      <c r="W216" s="445"/>
      <c r="X216" s="445"/>
      <c r="Y216" s="445"/>
      <c r="Z216" s="446" t="s">
        <v>488</v>
      </c>
    </row>
    <row r="217" spans="2:26" ht="16.05" customHeight="1" x14ac:dyDescent="0.2">
      <c r="B217" s="99"/>
      <c r="C217" s="442">
        <v>107</v>
      </c>
      <c r="D217" s="443"/>
      <c r="E217" s="69">
        <v>1</v>
      </c>
      <c r="F217" s="444">
        <v>1064.2</v>
      </c>
      <c r="G217" s="71" t="s">
        <v>450</v>
      </c>
      <c r="H217" s="71" t="s">
        <v>516</v>
      </c>
      <c r="I217" s="71" t="s">
        <v>452</v>
      </c>
      <c r="J217" s="93" t="s">
        <v>465</v>
      </c>
      <c r="K217" s="93"/>
      <c r="L217" s="93"/>
      <c r="M217" s="71" t="s">
        <v>470</v>
      </c>
      <c r="N217" s="71" t="s">
        <v>455</v>
      </c>
      <c r="O217" s="71" t="s">
        <v>456</v>
      </c>
      <c r="P217" s="71" t="s">
        <v>376</v>
      </c>
      <c r="Q217" s="71" t="s">
        <v>273</v>
      </c>
      <c r="R217" s="71" t="s">
        <v>156</v>
      </c>
      <c r="S217" s="71" t="s">
        <v>457</v>
      </c>
      <c r="T217" s="71" t="s">
        <v>458</v>
      </c>
      <c r="U217" s="71" t="s">
        <v>459</v>
      </c>
      <c r="V217" s="93" t="s">
        <v>273</v>
      </c>
      <c r="W217" s="445"/>
      <c r="X217" s="445"/>
      <c r="Y217" s="445"/>
      <c r="Z217" s="446" t="s">
        <v>460</v>
      </c>
    </row>
    <row r="218" spans="2:26" ht="16.05" customHeight="1" x14ac:dyDescent="0.2">
      <c r="B218" s="99"/>
      <c r="C218" s="442">
        <v>107</v>
      </c>
      <c r="D218" s="443"/>
      <c r="E218" s="69">
        <v>2</v>
      </c>
      <c r="F218" s="444">
        <v>1067</v>
      </c>
      <c r="G218" s="71" t="s">
        <v>450</v>
      </c>
      <c r="H218" s="71" t="s">
        <v>516</v>
      </c>
      <c r="I218" s="71" t="s">
        <v>452</v>
      </c>
      <c r="J218" s="93" t="s">
        <v>465</v>
      </c>
      <c r="K218" s="93"/>
      <c r="L218" s="93"/>
      <c r="M218" s="71" t="s">
        <v>470</v>
      </c>
      <c r="N218" s="71" t="s">
        <v>455</v>
      </c>
      <c r="O218" s="71" t="s">
        <v>456</v>
      </c>
      <c r="P218" s="71" t="s">
        <v>376</v>
      </c>
      <c r="Q218" s="71" t="s">
        <v>291</v>
      </c>
      <c r="R218" s="71" t="s">
        <v>156</v>
      </c>
      <c r="S218" s="71" t="s">
        <v>457</v>
      </c>
      <c r="T218" s="71" t="s">
        <v>458</v>
      </c>
      <c r="U218" s="71" t="s">
        <v>459</v>
      </c>
      <c r="V218" s="93" t="s">
        <v>273</v>
      </c>
      <c r="W218" s="445"/>
      <c r="X218" s="445"/>
      <c r="Y218" s="445"/>
      <c r="Z218" s="446" t="s">
        <v>460</v>
      </c>
    </row>
    <row r="219" spans="2:26" ht="16.05" customHeight="1" x14ac:dyDescent="0.2">
      <c r="B219" s="99"/>
      <c r="C219" s="442">
        <v>108</v>
      </c>
      <c r="D219" s="443"/>
      <c r="E219" s="69">
        <v>1</v>
      </c>
      <c r="F219" s="444">
        <v>1072.4000000000001</v>
      </c>
      <c r="G219" s="71" t="s">
        <v>450</v>
      </c>
      <c r="H219" s="71" t="s">
        <v>469</v>
      </c>
      <c r="I219" s="71" t="s">
        <v>452</v>
      </c>
      <c r="J219" s="93" t="s">
        <v>476</v>
      </c>
      <c r="K219" s="93"/>
      <c r="L219" s="93"/>
      <c r="M219" s="71" t="s">
        <v>592</v>
      </c>
      <c r="N219" s="71" t="s">
        <v>455</v>
      </c>
      <c r="O219" s="71" t="s">
        <v>456</v>
      </c>
      <c r="P219" s="71" t="s">
        <v>376</v>
      </c>
      <c r="Q219" s="71" t="s">
        <v>273</v>
      </c>
      <c r="R219" s="71" t="s">
        <v>156</v>
      </c>
      <c r="S219" s="71" t="s">
        <v>457</v>
      </c>
      <c r="T219" s="71" t="s">
        <v>458</v>
      </c>
      <c r="U219" s="71" t="s">
        <v>459</v>
      </c>
      <c r="V219" s="93" t="s">
        <v>273</v>
      </c>
      <c r="W219" s="445"/>
      <c r="X219" s="445"/>
      <c r="Y219" s="445"/>
      <c r="Z219" s="446" t="s">
        <v>460</v>
      </c>
    </row>
    <row r="220" spans="2:26" ht="16.05" customHeight="1" x14ac:dyDescent="0.2">
      <c r="B220" s="99"/>
      <c r="C220" s="442">
        <v>108</v>
      </c>
      <c r="D220" s="443"/>
      <c r="E220" s="69">
        <v>2</v>
      </c>
      <c r="F220" s="444">
        <v>1072.4000000000001</v>
      </c>
      <c r="G220" s="71" t="s">
        <v>450</v>
      </c>
      <c r="H220" s="71" t="s">
        <v>468</v>
      </c>
      <c r="I220" s="71" t="s">
        <v>452</v>
      </c>
      <c r="J220" s="93" t="s">
        <v>453</v>
      </c>
      <c r="K220" s="93"/>
      <c r="L220" s="93"/>
      <c r="M220" s="71" t="s">
        <v>507</v>
      </c>
      <c r="N220" s="71" t="s">
        <v>467</v>
      </c>
      <c r="O220" s="71" t="s">
        <v>286</v>
      </c>
      <c r="P220" s="71" t="s">
        <v>372</v>
      </c>
      <c r="Q220" s="71" t="s">
        <v>291</v>
      </c>
      <c r="R220" s="71" t="s">
        <v>157</v>
      </c>
      <c r="S220" s="71" t="s">
        <v>457</v>
      </c>
      <c r="T220" s="71" t="s">
        <v>481</v>
      </c>
      <c r="U220" s="71" t="s">
        <v>482</v>
      </c>
      <c r="V220" s="93" t="s">
        <v>273</v>
      </c>
      <c r="W220" s="445"/>
      <c r="X220" s="445"/>
      <c r="Y220" s="445"/>
      <c r="Z220" s="446" t="s">
        <v>490</v>
      </c>
    </row>
    <row r="221" spans="2:26" ht="16.05" customHeight="1" x14ac:dyDescent="0.2">
      <c r="B221" s="99"/>
      <c r="C221" s="442">
        <v>110</v>
      </c>
      <c r="D221" s="443"/>
      <c r="E221" s="69">
        <v>1</v>
      </c>
      <c r="F221" s="444">
        <v>1093.3</v>
      </c>
      <c r="G221" s="71" t="s">
        <v>450</v>
      </c>
      <c r="H221" s="71" t="s">
        <v>494</v>
      </c>
      <c r="I221" s="71" t="s">
        <v>452</v>
      </c>
      <c r="J221" s="93" t="s">
        <v>453</v>
      </c>
      <c r="K221" s="93"/>
      <c r="L221" s="93"/>
      <c r="M221" s="71" t="s">
        <v>549</v>
      </c>
      <c r="N221" s="71" t="s">
        <v>455</v>
      </c>
      <c r="O221" s="71" t="s">
        <v>456</v>
      </c>
      <c r="P221" s="71" t="s">
        <v>376</v>
      </c>
      <c r="Q221" s="71" t="s">
        <v>273</v>
      </c>
      <c r="R221" s="71" t="s">
        <v>156</v>
      </c>
      <c r="S221" s="71" t="s">
        <v>457</v>
      </c>
      <c r="T221" s="71" t="s">
        <v>458</v>
      </c>
      <c r="U221" s="71" t="s">
        <v>459</v>
      </c>
      <c r="V221" s="93" t="s">
        <v>273</v>
      </c>
      <c r="W221" s="445"/>
      <c r="X221" s="445"/>
      <c r="Y221" s="445"/>
      <c r="Z221" s="446" t="s">
        <v>460</v>
      </c>
    </row>
    <row r="222" spans="2:26" ht="16.05" customHeight="1" x14ac:dyDescent="0.2">
      <c r="B222" s="99"/>
      <c r="C222" s="442">
        <v>110</v>
      </c>
      <c r="D222" s="443"/>
      <c r="E222" s="69">
        <v>2</v>
      </c>
      <c r="F222" s="444">
        <v>1103.5</v>
      </c>
      <c r="G222" s="71" t="s">
        <v>450</v>
      </c>
      <c r="H222" s="71" t="s">
        <v>469</v>
      </c>
      <c r="I222" s="71" t="s">
        <v>452</v>
      </c>
      <c r="J222" s="93" t="s">
        <v>465</v>
      </c>
      <c r="K222" s="93"/>
      <c r="L222" s="93"/>
      <c r="M222" s="71" t="s">
        <v>473</v>
      </c>
      <c r="N222" s="71" t="s">
        <v>455</v>
      </c>
      <c r="O222" s="71" t="s">
        <v>456</v>
      </c>
      <c r="P222" s="71" t="s">
        <v>376</v>
      </c>
      <c r="Q222" s="71" t="s">
        <v>291</v>
      </c>
      <c r="R222" s="71" t="s">
        <v>156</v>
      </c>
      <c r="S222" s="71" t="s">
        <v>457</v>
      </c>
      <c r="T222" s="71" t="s">
        <v>458</v>
      </c>
      <c r="U222" s="71" t="s">
        <v>459</v>
      </c>
      <c r="V222" s="93" t="s">
        <v>273</v>
      </c>
      <c r="W222" s="445"/>
      <c r="X222" s="445"/>
      <c r="Y222" s="445"/>
      <c r="Z222" s="446" t="s">
        <v>460</v>
      </c>
    </row>
    <row r="223" spans="2:26" ht="16.05" customHeight="1" x14ac:dyDescent="0.2">
      <c r="B223" s="99"/>
      <c r="C223" s="442">
        <v>110</v>
      </c>
      <c r="D223" s="443"/>
      <c r="E223" s="69">
        <v>3</v>
      </c>
      <c r="F223" s="444">
        <v>1103.7</v>
      </c>
      <c r="G223" s="71" t="s">
        <v>450</v>
      </c>
      <c r="H223" s="71" t="s">
        <v>468</v>
      </c>
      <c r="I223" s="71" t="s">
        <v>452</v>
      </c>
      <c r="J223" s="93" t="s">
        <v>453</v>
      </c>
      <c r="K223" s="93"/>
      <c r="L223" s="93"/>
      <c r="M223" s="71" t="s">
        <v>492</v>
      </c>
      <c r="N223" s="71" t="s">
        <v>467</v>
      </c>
      <c r="O223" s="71" t="s">
        <v>480</v>
      </c>
      <c r="P223" s="71" t="s">
        <v>376</v>
      </c>
      <c r="Q223" s="71" t="s">
        <v>157</v>
      </c>
      <c r="R223" s="71" t="s">
        <v>154</v>
      </c>
      <c r="S223" s="71" t="s">
        <v>457</v>
      </c>
      <c r="T223" s="71" t="s">
        <v>457</v>
      </c>
      <c r="U223" s="71" t="s">
        <v>273</v>
      </c>
      <c r="V223" s="93" t="s">
        <v>273</v>
      </c>
      <c r="W223" s="445"/>
      <c r="X223" s="445"/>
      <c r="Y223" s="445"/>
      <c r="Z223" s="446" t="s">
        <v>488</v>
      </c>
    </row>
    <row r="224" spans="2:26" ht="16.05" customHeight="1" x14ac:dyDescent="0.2">
      <c r="B224" s="99"/>
      <c r="C224" s="442">
        <v>110</v>
      </c>
      <c r="D224" s="443"/>
      <c r="E224" s="69">
        <v>4</v>
      </c>
      <c r="F224" s="444">
        <v>1098.5</v>
      </c>
      <c r="G224" s="71" t="s">
        <v>450</v>
      </c>
      <c r="H224" s="71" t="s">
        <v>516</v>
      </c>
      <c r="I224" s="71" t="s">
        <v>452</v>
      </c>
      <c r="J224" s="93" t="s">
        <v>465</v>
      </c>
      <c r="K224" s="93"/>
      <c r="L224" s="93"/>
      <c r="M224" s="71" t="s">
        <v>470</v>
      </c>
      <c r="N224" s="71" t="s">
        <v>455</v>
      </c>
      <c r="O224" s="71" t="s">
        <v>456</v>
      </c>
      <c r="P224" s="71" t="s">
        <v>376</v>
      </c>
      <c r="Q224" s="71" t="s">
        <v>273</v>
      </c>
      <c r="R224" s="71" t="s">
        <v>156</v>
      </c>
      <c r="S224" s="71" t="s">
        <v>457</v>
      </c>
      <c r="T224" s="71" t="s">
        <v>458</v>
      </c>
      <c r="U224" s="71" t="s">
        <v>459</v>
      </c>
      <c r="V224" s="93" t="s">
        <v>273</v>
      </c>
      <c r="W224" s="445"/>
      <c r="X224" s="445"/>
      <c r="Y224" s="445"/>
      <c r="Z224" s="446" t="s">
        <v>460</v>
      </c>
    </row>
    <row r="225" spans="2:26" ht="16.05" customHeight="1" x14ac:dyDescent="0.2">
      <c r="B225" s="99"/>
      <c r="C225" s="442">
        <v>110</v>
      </c>
      <c r="D225" s="443"/>
      <c r="E225" s="69">
        <v>5</v>
      </c>
      <c r="F225" s="444">
        <v>1103.7</v>
      </c>
      <c r="G225" s="71" t="s">
        <v>450</v>
      </c>
      <c r="H225" s="71" t="s">
        <v>464</v>
      </c>
      <c r="I225" s="71" t="s">
        <v>452</v>
      </c>
      <c r="J225" s="93" t="s">
        <v>453</v>
      </c>
      <c r="K225" s="93"/>
      <c r="L225" s="93"/>
      <c r="M225" s="71" t="s">
        <v>593</v>
      </c>
      <c r="N225" s="71" t="s">
        <v>467</v>
      </c>
      <c r="O225" s="71" t="s">
        <v>456</v>
      </c>
      <c r="P225" s="71" t="s">
        <v>376</v>
      </c>
      <c r="Q225" s="71" t="s">
        <v>273</v>
      </c>
      <c r="R225" s="71" t="s">
        <v>156</v>
      </c>
      <c r="S225" s="71" t="s">
        <v>457</v>
      </c>
      <c r="T225" s="71" t="s">
        <v>458</v>
      </c>
      <c r="U225" s="71" t="s">
        <v>459</v>
      </c>
      <c r="V225" s="93" t="s">
        <v>273</v>
      </c>
      <c r="W225" s="445"/>
      <c r="X225" s="445"/>
      <c r="Y225" s="445"/>
      <c r="Z225" s="446" t="s">
        <v>460</v>
      </c>
    </row>
    <row r="226" spans="2:26" ht="16.05" customHeight="1" x14ac:dyDescent="0.2">
      <c r="B226" s="99"/>
      <c r="C226" s="442">
        <v>111</v>
      </c>
      <c r="D226" s="443"/>
      <c r="E226" s="69">
        <v>1</v>
      </c>
      <c r="F226" s="444">
        <v>1103.8</v>
      </c>
      <c r="G226" s="71" t="s">
        <v>450</v>
      </c>
      <c r="H226" s="71" t="s">
        <v>472</v>
      </c>
      <c r="I226" s="71" t="s">
        <v>452</v>
      </c>
      <c r="J226" s="93" t="s">
        <v>476</v>
      </c>
      <c r="K226" s="93"/>
      <c r="L226" s="93"/>
      <c r="M226" s="71" t="s">
        <v>594</v>
      </c>
      <c r="N226" s="71" t="s">
        <v>455</v>
      </c>
      <c r="O226" s="71" t="s">
        <v>456</v>
      </c>
      <c r="P226" s="71" t="s">
        <v>376</v>
      </c>
      <c r="Q226" s="71" t="s">
        <v>273</v>
      </c>
      <c r="R226" s="71" t="s">
        <v>156</v>
      </c>
      <c r="S226" s="71" t="s">
        <v>457</v>
      </c>
      <c r="T226" s="71" t="s">
        <v>458</v>
      </c>
      <c r="U226" s="71" t="s">
        <v>459</v>
      </c>
      <c r="V226" s="93" t="s">
        <v>273</v>
      </c>
      <c r="W226" s="445"/>
      <c r="X226" s="445"/>
      <c r="Y226" s="445"/>
      <c r="Z226" s="446" t="s">
        <v>460</v>
      </c>
    </row>
    <row r="227" spans="2:26" ht="16.05" customHeight="1" x14ac:dyDescent="0.2">
      <c r="B227" s="99"/>
      <c r="C227" s="442">
        <v>111</v>
      </c>
      <c r="D227" s="443"/>
      <c r="E227" s="69">
        <v>2</v>
      </c>
      <c r="F227" s="444">
        <v>1103.7</v>
      </c>
      <c r="G227" s="71" t="s">
        <v>450</v>
      </c>
      <c r="H227" s="71" t="s">
        <v>468</v>
      </c>
      <c r="I227" s="71" t="s">
        <v>452</v>
      </c>
      <c r="J227" s="93" t="s">
        <v>453</v>
      </c>
      <c r="K227" s="93"/>
      <c r="L227" s="93"/>
      <c r="M227" s="71" t="s">
        <v>548</v>
      </c>
      <c r="N227" s="71" t="s">
        <v>455</v>
      </c>
      <c r="O227" s="71" t="s">
        <v>480</v>
      </c>
      <c r="P227" s="71" t="s">
        <v>376</v>
      </c>
      <c r="Q227" s="71" t="s">
        <v>496</v>
      </c>
      <c r="R227" s="71" t="s">
        <v>154</v>
      </c>
      <c r="S227" s="71" t="s">
        <v>457</v>
      </c>
      <c r="T227" s="71" t="s">
        <v>457</v>
      </c>
      <c r="U227" s="71" t="s">
        <v>273</v>
      </c>
      <c r="V227" s="93" t="s">
        <v>273</v>
      </c>
      <c r="W227" s="445"/>
      <c r="X227" s="445"/>
      <c r="Y227" s="445"/>
      <c r="Z227" s="446" t="s">
        <v>488</v>
      </c>
    </row>
    <row r="228" spans="2:26" ht="16.05" customHeight="1" x14ac:dyDescent="0.2">
      <c r="B228" s="99"/>
      <c r="C228" s="442">
        <v>112</v>
      </c>
      <c r="D228" s="443"/>
      <c r="E228" s="69">
        <v>1</v>
      </c>
      <c r="F228" s="444">
        <v>1119</v>
      </c>
      <c r="G228" s="71" t="s">
        <v>450</v>
      </c>
      <c r="H228" s="71" t="s">
        <v>510</v>
      </c>
      <c r="I228" s="71" t="s">
        <v>452</v>
      </c>
      <c r="J228" s="93" t="s">
        <v>465</v>
      </c>
      <c r="K228" s="93"/>
      <c r="L228" s="93"/>
      <c r="M228" s="71" t="s">
        <v>473</v>
      </c>
      <c r="N228" s="71" t="s">
        <v>455</v>
      </c>
      <c r="O228" s="71" t="s">
        <v>456</v>
      </c>
      <c r="P228" s="71" t="s">
        <v>376</v>
      </c>
      <c r="Q228" s="71" t="s">
        <v>273</v>
      </c>
      <c r="R228" s="71" t="s">
        <v>156</v>
      </c>
      <c r="S228" s="71" t="s">
        <v>457</v>
      </c>
      <c r="T228" s="71" t="s">
        <v>458</v>
      </c>
      <c r="U228" s="71" t="s">
        <v>459</v>
      </c>
      <c r="V228" s="93" t="s">
        <v>273</v>
      </c>
      <c r="W228" s="445"/>
      <c r="X228" s="445"/>
      <c r="Y228" s="445"/>
      <c r="Z228" s="446" t="s">
        <v>460</v>
      </c>
    </row>
    <row r="229" spans="2:26" ht="16.05" customHeight="1" x14ac:dyDescent="0.2">
      <c r="B229" s="99"/>
      <c r="C229" s="442">
        <v>112</v>
      </c>
      <c r="D229" s="443"/>
      <c r="E229" s="69">
        <v>2</v>
      </c>
      <c r="F229" s="444">
        <v>1124.5999999999999</v>
      </c>
      <c r="G229" s="71" t="s">
        <v>450</v>
      </c>
      <c r="H229" s="71" t="s">
        <v>494</v>
      </c>
      <c r="I229" s="71" t="s">
        <v>452</v>
      </c>
      <c r="J229" s="93" t="s">
        <v>453</v>
      </c>
      <c r="K229" s="93"/>
      <c r="L229" s="93"/>
      <c r="M229" s="71" t="s">
        <v>595</v>
      </c>
      <c r="N229" s="71" t="s">
        <v>467</v>
      </c>
      <c r="O229" s="71" t="s">
        <v>480</v>
      </c>
      <c r="P229" s="71" t="s">
        <v>376</v>
      </c>
      <c r="Q229" s="71" t="s">
        <v>380</v>
      </c>
      <c r="R229" s="71" t="s">
        <v>154</v>
      </c>
      <c r="S229" s="71" t="s">
        <v>457</v>
      </c>
      <c r="T229" s="71" t="s">
        <v>457</v>
      </c>
      <c r="U229" s="71" t="s">
        <v>273</v>
      </c>
      <c r="V229" s="93" t="s">
        <v>273</v>
      </c>
      <c r="W229" s="445"/>
      <c r="X229" s="445"/>
      <c r="Y229" s="445"/>
      <c r="Z229" s="446" t="s">
        <v>488</v>
      </c>
    </row>
    <row r="230" spans="2:26" ht="16.05" customHeight="1" x14ac:dyDescent="0.2">
      <c r="B230" s="99"/>
      <c r="C230" s="442">
        <v>112</v>
      </c>
      <c r="D230" s="443"/>
      <c r="E230" s="69">
        <v>3</v>
      </c>
      <c r="F230" s="444">
        <v>1116.2</v>
      </c>
      <c r="G230" s="71" t="s">
        <v>450</v>
      </c>
      <c r="H230" s="71" t="s">
        <v>469</v>
      </c>
      <c r="I230" s="71" t="s">
        <v>452</v>
      </c>
      <c r="J230" s="93" t="s">
        <v>465</v>
      </c>
      <c r="K230" s="93"/>
      <c r="L230" s="93"/>
      <c r="M230" s="71" t="s">
        <v>470</v>
      </c>
      <c r="N230" s="71" t="s">
        <v>455</v>
      </c>
      <c r="O230" s="71" t="s">
        <v>456</v>
      </c>
      <c r="P230" s="71" t="s">
        <v>376</v>
      </c>
      <c r="Q230" s="71" t="s">
        <v>273</v>
      </c>
      <c r="R230" s="71" t="s">
        <v>156</v>
      </c>
      <c r="S230" s="71" t="s">
        <v>457</v>
      </c>
      <c r="T230" s="71" t="s">
        <v>458</v>
      </c>
      <c r="U230" s="71" t="s">
        <v>459</v>
      </c>
      <c r="V230" s="93" t="s">
        <v>273</v>
      </c>
      <c r="W230" s="445"/>
      <c r="X230" s="445"/>
      <c r="Y230" s="445"/>
      <c r="Z230" s="446" t="s">
        <v>460</v>
      </c>
    </row>
    <row r="231" spans="2:26" ht="16.05" customHeight="1" x14ac:dyDescent="0.2">
      <c r="B231" s="99"/>
      <c r="C231" s="442">
        <v>112</v>
      </c>
      <c r="D231" s="443"/>
      <c r="E231" s="69">
        <v>4</v>
      </c>
      <c r="F231" s="444">
        <v>1118.4000000000001</v>
      </c>
      <c r="G231" s="71" t="s">
        <v>450</v>
      </c>
      <c r="H231" s="71" t="s">
        <v>469</v>
      </c>
      <c r="I231" s="71" t="s">
        <v>452</v>
      </c>
      <c r="J231" s="93" t="s">
        <v>465</v>
      </c>
      <c r="K231" s="93"/>
      <c r="L231" s="93"/>
      <c r="M231" s="71" t="s">
        <v>596</v>
      </c>
      <c r="N231" s="71" t="s">
        <v>455</v>
      </c>
      <c r="O231" s="71" t="s">
        <v>480</v>
      </c>
      <c r="P231" s="71" t="s">
        <v>376</v>
      </c>
      <c r="Q231" s="71" t="s">
        <v>273</v>
      </c>
      <c r="R231" s="71" t="s">
        <v>155</v>
      </c>
      <c r="S231" s="71" t="s">
        <v>457</v>
      </c>
      <c r="T231" s="71" t="s">
        <v>481</v>
      </c>
      <c r="U231" s="71" t="s">
        <v>482</v>
      </c>
      <c r="V231" s="93" t="s">
        <v>291</v>
      </c>
      <c r="W231" s="445"/>
      <c r="X231" s="445"/>
      <c r="Y231" s="445"/>
      <c r="Z231" s="446" t="s">
        <v>483</v>
      </c>
    </row>
    <row r="232" spans="2:26" ht="16.05" customHeight="1" x14ac:dyDescent="0.2">
      <c r="B232" s="99"/>
      <c r="C232" s="442">
        <v>112</v>
      </c>
      <c r="D232" s="443"/>
      <c r="E232" s="69">
        <v>5</v>
      </c>
      <c r="F232" s="444">
        <v>1118.9000000000001</v>
      </c>
      <c r="G232" s="71" t="s">
        <v>450</v>
      </c>
      <c r="H232" s="71" t="s">
        <v>516</v>
      </c>
      <c r="I232" s="71" t="s">
        <v>452</v>
      </c>
      <c r="J232" s="93" t="s">
        <v>465</v>
      </c>
      <c r="K232" s="93"/>
      <c r="L232" s="93"/>
      <c r="M232" s="71" t="s">
        <v>484</v>
      </c>
      <c r="N232" s="71" t="s">
        <v>455</v>
      </c>
      <c r="O232" s="71" t="s">
        <v>456</v>
      </c>
      <c r="P232" s="71" t="s">
        <v>376</v>
      </c>
      <c r="Q232" s="71" t="s">
        <v>273</v>
      </c>
      <c r="R232" s="71" t="s">
        <v>156</v>
      </c>
      <c r="S232" s="71" t="s">
        <v>457</v>
      </c>
      <c r="T232" s="71" t="s">
        <v>458</v>
      </c>
      <c r="U232" s="71" t="s">
        <v>459</v>
      </c>
      <c r="V232" s="93" t="s">
        <v>273</v>
      </c>
      <c r="W232" s="445"/>
      <c r="X232" s="445"/>
      <c r="Y232" s="445"/>
      <c r="Z232" s="446" t="s">
        <v>460</v>
      </c>
    </row>
    <row r="233" spans="2:26" ht="16.05" customHeight="1" x14ac:dyDescent="0.2">
      <c r="B233" s="99"/>
      <c r="C233" s="442">
        <v>112</v>
      </c>
      <c r="D233" s="443"/>
      <c r="E233" s="69">
        <v>6</v>
      </c>
      <c r="F233" s="444">
        <v>1116.0999999999999</v>
      </c>
      <c r="G233" s="71" t="s">
        <v>450</v>
      </c>
      <c r="H233" s="71" t="s">
        <v>516</v>
      </c>
      <c r="I233" s="71" t="s">
        <v>452</v>
      </c>
      <c r="J233" s="93" t="s">
        <v>465</v>
      </c>
      <c r="K233" s="93"/>
      <c r="L233" s="93"/>
      <c r="M233" s="71" t="s">
        <v>473</v>
      </c>
      <c r="N233" s="71" t="s">
        <v>455</v>
      </c>
      <c r="O233" s="71" t="s">
        <v>456</v>
      </c>
      <c r="P233" s="71" t="s">
        <v>376</v>
      </c>
      <c r="Q233" s="71" t="s">
        <v>291</v>
      </c>
      <c r="R233" s="71" t="s">
        <v>156</v>
      </c>
      <c r="S233" s="71" t="s">
        <v>457</v>
      </c>
      <c r="T233" s="71" t="s">
        <v>458</v>
      </c>
      <c r="U233" s="71" t="s">
        <v>459</v>
      </c>
      <c r="V233" s="93" t="s">
        <v>273</v>
      </c>
      <c r="W233" s="445"/>
      <c r="X233" s="445"/>
      <c r="Y233" s="445"/>
      <c r="Z233" s="446" t="s">
        <v>460</v>
      </c>
    </row>
    <row r="234" spans="2:26" ht="16.05" customHeight="1" x14ac:dyDescent="0.2">
      <c r="B234" s="99"/>
      <c r="C234" s="442">
        <v>112</v>
      </c>
      <c r="D234" s="443"/>
      <c r="E234" s="69">
        <v>7</v>
      </c>
      <c r="F234" s="444">
        <v>1114.2</v>
      </c>
      <c r="G234" s="71" t="s">
        <v>450</v>
      </c>
      <c r="H234" s="71" t="s">
        <v>468</v>
      </c>
      <c r="I234" s="71" t="s">
        <v>452</v>
      </c>
      <c r="J234" s="93" t="s">
        <v>453</v>
      </c>
      <c r="K234" s="93"/>
      <c r="L234" s="93"/>
      <c r="M234" s="71" t="s">
        <v>597</v>
      </c>
      <c r="N234" s="71" t="s">
        <v>455</v>
      </c>
      <c r="O234" s="71" t="s">
        <v>456</v>
      </c>
      <c r="P234" s="71" t="s">
        <v>376</v>
      </c>
      <c r="Q234" s="71" t="s">
        <v>156</v>
      </c>
      <c r="R234" s="71" t="s">
        <v>154</v>
      </c>
      <c r="S234" s="71" t="s">
        <v>457</v>
      </c>
      <c r="T234" s="71" t="s">
        <v>457</v>
      </c>
      <c r="U234" s="71" t="s">
        <v>273</v>
      </c>
      <c r="V234" s="93" t="s">
        <v>273</v>
      </c>
      <c r="W234" s="445"/>
      <c r="X234" s="445"/>
      <c r="Y234" s="445"/>
      <c r="Z234" s="446" t="s">
        <v>488</v>
      </c>
    </row>
    <row r="235" spans="2:26" ht="16.05" customHeight="1" x14ac:dyDescent="0.2">
      <c r="B235" s="99"/>
      <c r="C235" s="442">
        <v>113</v>
      </c>
      <c r="D235" s="443"/>
      <c r="E235" s="69">
        <v>1</v>
      </c>
      <c r="F235" s="444">
        <v>1135</v>
      </c>
      <c r="G235" s="71" t="s">
        <v>450</v>
      </c>
      <c r="H235" s="71" t="s">
        <v>464</v>
      </c>
      <c r="I235" s="71" t="s">
        <v>452</v>
      </c>
      <c r="J235" s="93" t="s">
        <v>453</v>
      </c>
      <c r="K235" s="93"/>
      <c r="L235" s="93"/>
      <c r="M235" s="71" t="s">
        <v>598</v>
      </c>
      <c r="N235" s="71" t="s">
        <v>455</v>
      </c>
      <c r="O235" s="71" t="s">
        <v>456</v>
      </c>
      <c r="P235" s="71" t="s">
        <v>376</v>
      </c>
      <c r="Q235" s="71" t="s">
        <v>273</v>
      </c>
      <c r="R235" s="71" t="s">
        <v>156</v>
      </c>
      <c r="S235" s="71" t="s">
        <v>457</v>
      </c>
      <c r="T235" s="71" t="s">
        <v>458</v>
      </c>
      <c r="U235" s="71" t="s">
        <v>459</v>
      </c>
      <c r="V235" s="93" t="s">
        <v>273</v>
      </c>
      <c r="W235" s="445"/>
      <c r="X235" s="445"/>
      <c r="Y235" s="445"/>
      <c r="Z235" s="446" t="s">
        <v>460</v>
      </c>
    </row>
    <row r="236" spans="2:26" ht="16.05" customHeight="1" x14ac:dyDescent="0.2">
      <c r="B236" s="99"/>
      <c r="C236" s="442">
        <v>114</v>
      </c>
      <c r="D236" s="443"/>
      <c r="E236" s="69">
        <v>1</v>
      </c>
      <c r="F236" s="444">
        <v>1145.5999999999999</v>
      </c>
      <c r="G236" s="71" t="s">
        <v>450</v>
      </c>
      <c r="H236" s="71" t="s">
        <v>494</v>
      </c>
      <c r="I236" s="71" t="s">
        <v>452</v>
      </c>
      <c r="J236" s="93" t="s">
        <v>453</v>
      </c>
      <c r="K236" s="93"/>
      <c r="L236" s="93"/>
      <c r="M236" s="71" t="s">
        <v>595</v>
      </c>
      <c r="N236" s="71" t="s">
        <v>455</v>
      </c>
      <c r="O236" s="71" t="s">
        <v>480</v>
      </c>
      <c r="P236" s="71" t="s">
        <v>376</v>
      </c>
      <c r="Q236" s="71" t="s">
        <v>155</v>
      </c>
      <c r="R236" s="71" t="s">
        <v>154</v>
      </c>
      <c r="S236" s="71" t="s">
        <v>457</v>
      </c>
      <c r="T236" s="71" t="s">
        <v>457</v>
      </c>
      <c r="U236" s="71" t="s">
        <v>273</v>
      </c>
      <c r="V236" s="93" t="s">
        <v>273</v>
      </c>
      <c r="W236" s="445"/>
      <c r="X236" s="445"/>
      <c r="Y236" s="445"/>
      <c r="Z236" s="446" t="s">
        <v>488</v>
      </c>
    </row>
    <row r="237" spans="2:26" ht="16.05" customHeight="1" x14ac:dyDescent="0.2">
      <c r="B237" s="99"/>
      <c r="C237" s="442">
        <v>114</v>
      </c>
      <c r="D237" s="443"/>
      <c r="E237" s="69">
        <v>2</v>
      </c>
      <c r="F237" s="444">
        <v>1135.0999999999999</v>
      </c>
      <c r="G237" s="71" t="s">
        <v>450</v>
      </c>
      <c r="H237" s="71" t="s">
        <v>494</v>
      </c>
      <c r="I237" s="71" t="s">
        <v>452</v>
      </c>
      <c r="J237" s="93" t="s">
        <v>453</v>
      </c>
      <c r="K237" s="93"/>
      <c r="L237" s="93"/>
      <c r="M237" s="71" t="s">
        <v>466</v>
      </c>
      <c r="N237" s="71" t="s">
        <v>474</v>
      </c>
      <c r="O237" s="71" t="s">
        <v>273</v>
      </c>
      <c r="P237" s="71" t="s">
        <v>273</v>
      </c>
      <c r="Q237" s="71" t="s">
        <v>291</v>
      </c>
      <c r="R237" s="71" t="s">
        <v>156</v>
      </c>
      <c r="S237" s="71" t="s">
        <v>457</v>
      </c>
      <c r="T237" s="71" t="s">
        <v>458</v>
      </c>
      <c r="U237" s="71" t="s">
        <v>459</v>
      </c>
      <c r="V237" s="93" t="s">
        <v>273</v>
      </c>
      <c r="W237" s="445"/>
      <c r="X237" s="445"/>
      <c r="Y237" s="445"/>
      <c r="Z237" s="446" t="s">
        <v>460</v>
      </c>
    </row>
    <row r="238" spans="2:26" ht="16.05" customHeight="1" x14ac:dyDescent="0.2">
      <c r="B238" s="99"/>
      <c r="C238" s="442">
        <v>114</v>
      </c>
      <c r="D238" s="443"/>
      <c r="E238" s="69">
        <v>3</v>
      </c>
      <c r="F238" s="444">
        <v>1140.3</v>
      </c>
      <c r="G238" s="71" t="s">
        <v>450</v>
      </c>
      <c r="H238" s="71" t="s">
        <v>469</v>
      </c>
      <c r="I238" s="71" t="s">
        <v>452</v>
      </c>
      <c r="J238" s="93" t="s">
        <v>465</v>
      </c>
      <c r="K238" s="93"/>
      <c r="L238" s="93"/>
      <c r="M238" s="71" t="s">
        <v>471</v>
      </c>
      <c r="N238" s="71" t="s">
        <v>455</v>
      </c>
      <c r="O238" s="71" t="s">
        <v>456</v>
      </c>
      <c r="P238" s="71" t="s">
        <v>376</v>
      </c>
      <c r="Q238" s="71" t="s">
        <v>273</v>
      </c>
      <c r="R238" s="71" t="s">
        <v>156</v>
      </c>
      <c r="S238" s="71" t="s">
        <v>457</v>
      </c>
      <c r="T238" s="71" t="s">
        <v>458</v>
      </c>
      <c r="U238" s="71" t="s">
        <v>459</v>
      </c>
      <c r="V238" s="93" t="s">
        <v>273</v>
      </c>
      <c r="W238" s="445"/>
      <c r="X238" s="445"/>
      <c r="Y238" s="445"/>
      <c r="Z238" s="446" t="s">
        <v>460</v>
      </c>
    </row>
    <row r="239" spans="2:26" ht="16.05" customHeight="1" x14ac:dyDescent="0.2">
      <c r="B239" s="99"/>
      <c r="C239" s="442">
        <v>114</v>
      </c>
      <c r="D239" s="443"/>
      <c r="E239" s="69">
        <v>4</v>
      </c>
      <c r="F239" s="444">
        <v>1145.5</v>
      </c>
      <c r="G239" s="71" t="s">
        <v>450</v>
      </c>
      <c r="H239" s="71" t="s">
        <v>468</v>
      </c>
      <c r="I239" s="71" t="s">
        <v>452</v>
      </c>
      <c r="J239" s="93" t="s">
        <v>453</v>
      </c>
      <c r="K239" s="93"/>
      <c r="L239" s="93"/>
      <c r="M239" s="71" t="s">
        <v>556</v>
      </c>
      <c r="N239" s="71" t="s">
        <v>455</v>
      </c>
      <c r="O239" s="71" t="s">
        <v>480</v>
      </c>
      <c r="P239" s="71" t="s">
        <v>376</v>
      </c>
      <c r="Q239" s="71" t="s">
        <v>273</v>
      </c>
      <c r="R239" s="71" t="s">
        <v>155</v>
      </c>
      <c r="S239" s="71" t="s">
        <v>457</v>
      </c>
      <c r="T239" s="71" t="s">
        <v>481</v>
      </c>
      <c r="U239" s="71" t="s">
        <v>482</v>
      </c>
      <c r="V239" s="93" t="s">
        <v>291</v>
      </c>
      <c r="W239" s="445"/>
      <c r="X239" s="445"/>
      <c r="Y239" s="445"/>
      <c r="Z239" s="446" t="s">
        <v>483</v>
      </c>
    </row>
    <row r="240" spans="2:26" ht="16.05" customHeight="1" x14ac:dyDescent="0.2">
      <c r="B240" s="99"/>
      <c r="C240" s="442">
        <v>115</v>
      </c>
      <c r="D240" s="443"/>
      <c r="E240" s="69">
        <v>1</v>
      </c>
      <c r="F240" s="444">
        <v>1153.5999999999999</v>
      </c>
      <c r="G240" s="71" t="s">
        <v>450</v>
      </c>
      <c r="H240" s="71" t="s">
        <v>469</v>
      </c>
      <c r="I240" s="71" t="s">
        <v>452</v>
      </c>
      <c r="J240" s="93" t="s">
        <v>465</v>
      </c>
      <c r="K240" s="93"/>
      <c r="L240" s="93"/>
      <c r="M240" s="71" t="s">
        <v>584</v>
      </c>
      <c r="N240" s="71" t="s">
        <v>455</v>
      </c>
      <c r="O240" s="71" t="s">
        <v>456</v>
      </c>
      <c r="P240" s="71" t="s">
        <v>376</v>
      </c>
      <c r="Q240" s="71" t="s">
        <v>273</v>
      </c>
      <c r="R240" s="71" t="s">
        <v>156</v>
      </c>
      <c r="S240" s="71" t="s">
        <v>457</v>
      </c>
      <c r="T240" s="71" t="s">
        <v>458</v>
      </c>
      <c r="U240" s="71" t="s">
        <v>459</v>
      </c>
      <c r="V240" s="93" t="s">
        <v>273</v>
      </c>
      <c r="W240" s="445"/>
      <c r="X240" s="445"/>
      <c r="Y240" s="445"/>
      <c r="Z240" s="446" t="s">
        <v>460</v>
      </c>
    </row>
    <row r="241" spans="2:26" ht="16.05" customHeight="1" x14ac:dyDescent="0.2">
      <c r="B241" s="99"/>
      <c r="C241" s="442">
        <v>115</v>
      </c>
      <c r="D241" s="443"/>
      <c r="E241" s="69">
        <v>2</v>
      </c>
      <c r="F241" s="444">
        <v>1156</v>
      </c>
      <c r="G241" s="71" t="s">
        <v>450</v>
      </c>
      <c r="H241" s="71" t="s">
        <v>464</v>
      </c>
      <c r="I241" s="71" t="s">
        <v>452</v>
      </c>
      <c r="J241" s="93" t="s">
        <v>453</v>
      </c>
      <c r="K241" s="93"/>
      <c r="L241" s="93"/>
      <c r="M241" s="71" t="s">
        <v>549</v>
      </c>
      <c r="N241" s="71" t="s">
        <v>455</v>
      </c>
      <c r="O241" s="71" t="s">
        <v>456</v>
      </c>
      <c r="P241" s="71" t="s">
        <v>376</v>
      </c>
      <c r="Q241" s="71" t="s">
        <v>291</v>
      </c>
      <c r="R241" s="71" t="s">
        <v>156</v>
      </c>
      <c r="S241" s="71" t="s">
        <v>457</v>
      </c>
      <c r="T241" s="71" t="s">
        <v>458</v>
      </c>
      <c r="U241" s="71" t="s">
        <v>459</v>
      </c>
      <c r="V241" s="93" t="s">
        <v>273</v>
      </c>
      <c r="W241" s="445"/>
      <c r="X241" s="445"/>
      <c r="Y241" s="445"/>
      <c r="Z241" s="446" t="s">
        <v>460</v>
      </c>
    </row>
    <row r="242" spans="2:26" ht="16.05" customHeight="1" x14ac:dyDescent="0.2">
      <c r="B242" s="99"/>
      <c r="C242" s="442">
        <v>116</v>
      </c>
      <c r="D242" s="443"/>
      <c r="E242" s="69">
        <v>1</v>
      </c>
      <c r="F242" s="444">
        <v>1164.5</v>
      </c>
      <c r="G242" s="71" t="s">
        <v>450</v>
      </c>
      <c r="H242" s="71" t="s">
        <v>469</v>
      </c>
      <c r="I242" s="71" t="s">
        <v>452</v>
      </c>
      <c r="J242" s="93" t="s">
        <v>465</v>
      </c>
      <c r="K242" s="93"/>
      <c r="L242" s="93"/>
      <c r="M242" s="71" t="s">
        <v>473</v>
      </c>
      <c r="N242" s="71" t="s">
        <v>455</v>
      </c>
      <c r="O242" s="71" t="s">
        <v>456</v>
      </c>
      <c r="P242" s="71" t="s">
        <v>376</v>
      </c>
      <c r="Q242" s="71" t="s">
        <v>273</v>
      </c>
      <c r="R242" s="71" t="s">
        <v>156</v>
      </c>
      <c r="S242" s="71" t="s">
        <v>457</v>
      </c>
      <c r="T242" s="71" t="s">
        <v>458</v>
      </c>
      <c r="U242" s="71" t="s">
        <v>459</v>
      </c>
      <c r="V242" s="93" t="s">
        <v>273</v>
      </c>
      <c r="W242" s="445"/>
      <c r="X242" s="445"/>
      <c r="Y242" s="445"/>
      <c r="Z242" s="446" t="s">
        <v>460</v>
      </c>
    </row>
    <row r="243" spans="2:26" ht="16.05" customHeight="1" x14ac:dyDescent="0.2">
      <c r="B243" s="99"/>
      <c r="C243" s="442">
        <v>117</v>
      </c>
      <c r="D243" s="443"/>
      <c r="E243" s="69">
        <v>1</v>
      </c>
      <c r="F243" s="444">
        <v>1170.4000000000001</v>
      </c>
      <c r="G243" s="71" t="s">
        <v>450</v>
      </c>
      <c r="H243" s="71" t="s">
        <v>516</v>
      </c>
      <c r="I243" s="71" t="s">
        <v>452</v>
      </c>
      <c r="J243" s="93" t="s">
        <v>465</v>
      </c>
      <c r="K243" s="93"/>
      <c r="L243" s="93"/>
      <c r="M243" s="71" t="s">
        <v>473</v>
      </c>
      <c r="N243" s="71" t="s">
        <v>455</v>
      </c>
      <c r="O243" s="71" t="s">
        <v>456</v>
      </c>
      <c r="P243" s="71" t="s">
        <v>376</v>
      </c>
      <c r="Q243" s="71" t="s">
        <v>273</v>
      </c>
      <c r="R243" s="71" t="s">
        <v>156</v>
      </c>
      <c r="S243" s="71" t="s">
        <v>457</v>
      </c>
      <c r="T243" s="71" t="s">
        <v>458</v>
      </c>
      <c r="U243" s="71" t="s">
        <v>459</v>
      </c>
      <c r="V243" s="93" t="s">
        <v>273</v>
      </c>
      <c r="W243" s="445"/>
      <c r="X243" s="445"/>
      <c r="Y243" s="445"/>
      <c r="Z243" s="446" t="s">
        <v>460</v>
      </c>
    </row>
    <row r="244" spans="2:26" ht="16.05" customHeight="1" x14ac:dyDescent="0.2">
      <c r="B244" s="99"/>
      <c r="C244" s="442">
        <v>117</v>
      </c>
      <c r="D244" s="443"/>
      <c r="E244" s="69">
        <v>2</v>
      </c>
      <c r="F244" s="444">
        <v>1166.5</v>
      </c>
      <c r="G244" s="71" t="s">
        <v>450</v>
      </c>
      <c r="H244" s="71" t="s">
        <v>494</v>
      </c>
      <c r="I244" s="71" t="s">
        <v>452</v>
      </c>
      <c r="J244" s="93" t="s">
        <v>453</v>
      </c>
      <c r="K244" s="93"/>
      <c r="L244" s="93"/>
      <c r="M244" s="71" t="s">
        <v>478</v>
      </c>
      <c r="N244" s="71" t="s">
        <v>474</v>
      </c>
      <c r="O244" s="71" t="s">
        <v>273</v>
      </c>
      <c r="P244" s="71" t="s">
        <v>273</v>
      </c>
      <c r="Q244" s="71" t="s">
        <v>380</v>
      </c>
      <c r="R244" s="71" t="s">
        <v>154</v>
      </c>
      <c r="S244" s="71" t="s">
        <v>457</v>
      </c>
      <c r="T244" s="71" t="s">
        <v>457</v>
      </c>
      <c r="U244" s="71" t="s">
        <v>273</v>
      </c>
      <c r="V244" s="93" t="s">
        <v>273</v>
      </c>
      <c r="W244" s="445"/>
      <c r="X244" s="445"/>
      <c r="Y244" s="445"/>
      <c r="Z244" s="446" t="s">
        <v>488</v>
      </c>
    </row>
    <row r="245" spans="2:26" ht="16.05" customHeight="1" x14ac:dyDescent="0.2">
      <c r="B245" s="99"/>
      <c r="C245" s="442" t="s">
        <v>599</v>
      </c>
      <c r="D245" s="443"/>
      <c r="E245" s="69">
        <v>1</v>
      </c>
      <c r="F245" s="444">
        <v>1175</v>
      </c>
      <c r="G245" s="71" t="s">
        <v>450</v>
      </c>
      <c r="H245" s="71" t="s">
        <v>451</v>
      </c>
      <c r="I245" s="71" t="s">
        <v>452</v>
      </c>
      <c r="J245" s="93" t="s">
        <v>453</v>
      </c>
      <c r="K245" s="93"/>
      <c r="L245" s="93"/>
      <c r="M245" s="71" t="s">
        <v>573</v>
      </c>
      <c r="N245" s="71" t="s">
        <v>455</v>
      </c>
      <c r="O245" s="71" t="s">
        <v>456</v>
      </c>
      <c r="P245" s="71" t="s">
        <v>376</v>
      </c>
      <c r="Q245" s="71" t="s">
        <v>273</v>
      </c>
      <c r="R245" s="71" t="s">
        <v>156</v>
      </c>
      <c r="S245" s="71" t="s">
        <v>457</v>
      </c>
      <c r="T245" s="71" t="s">
        <v>458</v>
      </c>
      <c r="U245" s="71" t="s">
        <v>459</v>
      </c>
      <c r="V245" s="93" t="s">
        <v>273</v>
      </c>
      <c r="W245" s="445"/>
      <c r="X245" s="445"/>
      <c r="Y245" s="445"/>
      <c r="Z245" s="446" t="s">
        <v>460</v>
      </c>
    </row>
    <row r="246" spans="2:26" ht="16.05" customHeight="1" x14ac:dyDescent="0.2">
      <c r="B246" s="100"/>
      <c r="C246" s="442" t="s">
        <v>599</v>
      </c>
      <c r="D246" s="443"/>
      <c r="E246" s="69">
        <v>2</v>
      </c>
      <c r="F246" s="444">
        <v>1175</v>
      </c>
      <c r="G246" s="71" t="s">
        <v>450</v>
      </c>
      <c r="H246" s="71" t="s">
        <v>451</v>
      </c>
      <c r="I246" s="71" t="s">
        <v>452</v>
      </c>
      <c r="J246" s="93" t="s">
        <v>453</v>
      </c>
      <c r="K246" s="93"/>
      <c r="L246" s="93"/>
      <c r="M246" s="71" t="s">
        <v>600</v>
      </c>
      <c r="N246" s="71" t="s">
        <v>455</v>
      </c>
      <c r="O246" s="71" t="s">
        <v>456</v>
      </c>
      <c r="P246" s="71" t="s">
        <v>376</v>
      </c>
      <c r="Q246" s="71" t="s">
        <v>291</v>
      </c>
      <c r="R246" s="71" t="s">
        <v>156</v>
      </c>
      <c r="S246" s="71" t="s">
        <v>457</v>
      </c>
      <c r="T246" s="71" t="s">
        <v>458</v>
      </c>
      <c r="U246" s="71" t="s">
        <v>459</v>
      </c>
      <c r="V246" s="93" t="s">
        <v>273</v>
      </c>
      <c r="W246" s="445"/>
      <c r="X246" s="445"/>
      <c r="Y246" s="445"/>
      <c r="Z246" s="446" t="s">
        <v>460</v>
      </c>
    </row>
    <row r="247" spans="2:26" ht="16.05" customHeight="1" x14ac:dyDescent="0.2">
      <c r="B247" s="447"/>
      <c r="C247" s="1" t="s">
        <v>601</v>
      </c>
      <c r="D247" s="7"/>
      <c r="F247" s="7"/>
      <c r="G247" s="41"/>
      <c r="H247" s="41"/>
      <c r="I247" s="41"/>
      <c r="J247" s="41"/>
      <c r="K247" s="41"/>
      <c r="L247" s="41"/>
      <c r="M247" s="41"/>
      <c r="N247" s="41"/>
      <c r="O247" s="41"/>
      <c r="P247" s="41"/>
      <c r="Q247" s="448"/>
      <c r="R247" s="449"/>
      <c r="S247" s="7"/>
      <c r="T247" s="7"/>
      <c r="U247" s="41"/>
      <c r="V247" s="450"/>
      <c r="W247" s="450"/>
      <c r="X247" s="450"/>
      <c r="Y247" s="450"/>
      <c r="Z247" s="7"/>
    </row>
    <row r="248" spans="2:26" ht="16.05" customHeight="1" x14ac:dyDescent="0.2">
      <c r="B248" s="447"/>
      <c r="C248" s="451" t="s">
        <v>602</v>
      </c>
      <c r="D248" s="7"/>
      <c r="F248" s="7"/>
      <c r="G248" s="41"/>
      <c r="H248" s="41"/>
      <c r="I248" s="41"/>
      <c r="J248" s="41"/>
      <c r="K248" s="41"/>
      <c r="L248" s="41"/>
      <c r="M248" s="41"/>
      <c r="N248" s="41"/>
      <c r="O248" s="41"/>
      <c r="P248" s="41"/>
      <c r="Q248" s="448"/>
      <c r="R248" s="449"/>
      <c r="S248" s="7"/>
      <c r="T248" s="7"/>
      <c r="U248" s="41"/>
      <c r="V248" s="450"/>
      <c r="W248" s="450"/>
      <c r="X248" s="450"/>
      <c r="Y248" s="450"/>
      <c r="Z248" s="7"/>
    </row>
    <row r="249" spans="2:26" ht="16.05" customHeight="1" x14ac:dyDescent="0.2">
      <c r="B249" s="452"/>
      <c r="C249" s="3" t="s">
        <v>603</v>
      </c>
      <c r="D249" s="3"/>
      <c r="E249" s="3"/>
      <c r="F249" s="3"/>
      <c r="G249" s="3"/>
      <c r="H249" s="3"/>
      <c r="I249" s="3"/>
      <c r="J249" s="3"/>
      <c r="K249" s="3"/>
      <c r="L249" s="3"/>
      <c r="M249" s="3"/>
      <c r="N249" s="3"/>
      <c r="O249" s="3"/>
      <c r="P249" s="3"/>
      <c r="Q249" s="3"/>
      <c r="R249" s="3"/>
      <c r="S249" s="3"/>
      <c r="T249" s="3"/>
      <c r="U249" s="3"/>
      <c r="V249" s="3"/>
      <c r="W249" s="3"/>
      <c r="X249" s="3"/>
      <c r="Y249" s="3"/>
    </row>
    <row r="250" spans="2:26" ht="16.05" customHeight="1" x14ac:dyDescent="0.2">
      <c r="B250" s="3"/>
      <c r="C250" s="3" t="s">
        <v>604</v>
      </c>
      <c r="D250" s="3"/>
      <c r="E250" s="3"/>
      <c r="F250" s="3"/>
      <c r="G250" s="3"/>
      <c r="H250" s="3"/>
      <c r="I250" s="3"/>
      <c r="J250" s="3"/>
      <c r="K250" s="3"/>
      <c r="L250" s="3"/>
      <c r="M250" s="3"/>
      <c r="N250" s="3"/>
      <c r="O250" s="3"/>
      <c r="P250" s="3"/>
      <c r="Q250" s="3"/>
      <c r="R250" s="3"/>
      <c r="S250" s="3"/>
      <c r="T250" s="3"/>
      <c r="U250" s="3"/>
      <c r="V250" s="3"/>
      <c r="W250" s="3"/>
      <c r="X250" s="3"/>
      <c r="Y250" s="3"/>
    </row>
    <row r="251" spans="2:26" ht="16.05" customHeight="1" x14ac:dyDescent="0.2">
      <c r="B251" s="3"/>
      <c r="C251" s="453" t="s">
        <v>605</v>
      </c>
      <c r="D251" s="453"/>
      <c r="E251" s="453"/>
      <c r="F251" s="453"/>
      <c r="G251" s="453"/>
      <c r="H251" s="453"/>
      <c r="I251" s="453"/>
      <c r="J251" s="453"/>
      <c r="K251" s="453"/>
      <c r="L251" s="453"/>
      <c r="M251" s="453"/>
      <c r="N251" s="453"/>
      <c r="O251" s="3"/>
      <c r="P251" s="3"/>
      <c r="Q251" s="3"/>
      <c r="R251" s="3"/>
      <c r="S251" s="3"/>
      <c r="T251" s="3"/>
      <c r="U251" s="3"/>
      <c r="V251" s="3"/>
      <c r="W251" s="3"/>
      <c r="X251" s="3"/>
      <c r="Y251" s="3"/>
    </row>
    <row r="252" spans="2:26" ht="16.05" customHeight="1" x14ac:dyDescent="0.2">
      <c r="C252" s="66" t="s">
        <v>282</v>
      </c>
      <c r="D252" s="454"/>
      <c r="E252" s="454"/>
      <c r="F252" s="454"/>
      <c r="G252" s="454"/>
      <c r="H252" s="454"/>
      <c r="I252" s="454"/>
      <c r="J252" s="454"/>
      <c r="K252" s="454"/>
      <c r="L252" s="454"/>
      <c r="M252" s="454"/>
      <c r="N252" s="454"/>
    </row>
  </sheetData>
  <dataConsolidate/>
  <mergeCells count="753">
    <mergeCell ref="C246:D246"/>
    <mergeCell ref="J246:L246"/>
    <mergeCell ref="V246:Y246"/>
    <mergeCell ref="C244:D244"/>
    <mergeCell ref="J244:L244"/>
    <mergeCell ref="V244:Y244"/>
    <mergeCell ref="C245:D245"/>
    <mergeCell ref="J245:L245"/>
    <mergeCell ref="V245:Y245"/>
    <mergeCell ref="C242:D242"/>
    <mergeCell ref="J242:L242"/>
    <mergeCell ref="V242:Y242"/>
    <mergeCell ref="C243:D243"/>
    <mergeCell ref="J243:L243"/>
    <mergeCell ref="V243:Y243"/>
    <mergeCell ref="C240:D240"/>
    <mergeCell ref="J240:L240"/>
    <mergeCell ref="V240:Y240"/>
    <mergeCell ref="C241:D241"/>
    <mergeCell ref="J241:L241"/>
    <mergeCell ref="V241:Y241"/>
    <mergeCell ref="C238:D238"/>
    <mergeCell ref="J238:L238"/>
    <mergeCell ref="V238:Y238"/>
    <mergeCell ref="C239:D239"/>
    <mergeCell ref="J239:L239"/>
    <mergeCell ref="V239:Y239"/>
    <mergeCell ref="C236:D236"/>
    <mergeCell ref="J236:L236"/>
    <mergeCell ref="V236:Y236"/>
    <mergeCell ref="C237:D237"/>
    <mergeCell ref="J237:L237"/>
    <mergeCell ref="V237:Y237"/>
    <mergeCell ref="C234:D234"/>
    <mergeCell ref="J234:L234"/>
    <mergeCell ref="V234:Y234"/>
    <mergeCell ref="C235:D235"/>
    <mergeCell ref="J235:L235"/>
    <mergeCell ref="V235:Y235"/>
    <mergeCell ref="C232:D232"/>
    <mergeCell ref="J232:L232"/>
    <mergeCell ref="V232:Y232"/>
    <mergeCell ref="C233:D233"/>
    <mergeCell ref="J233:L233"/>
    <mergeCell ref="V233:Y233"/>
    <mergeCell ref="C230:D230"/>
    <mergeCell ref="J230:L230"/>
    <mergeCell ref="V230:Y230"/>
    <mergeCell ref="C231:D231"/>
    <mergeCell ref="J231:L231"/>
    <mergeCell ref="V231:Y231"/>
    <mergeCell ref="C228:D228"/>
    <mergeCell ref="J228:L228"/>
    <mergeCell ref="V228:Y228"/>
    <mergeCell ref="C229:D229"/>
    <mergeCell ref="J229:L229"/>
    <mergeCell ref="V229:Y229"/>
    <mergeCell ref="C226:D226"/>
    <mergeCell ref="J226:L226"/>
    <mergeCell ref="V226:Y226"/>
    <mergeCell ref="C227:D227"/>
    <mergeCell ref="J227:L227"/>
    <mergeCell ref="V227:Y227"/>
    <mergeCell ref="C224:D224"/>
    <mergeCell ref="J224:L224"/>
    <mergeCell ref="V224:Y224"/>
    <mergeCell ref="C225:D225"/>
    <mergeCell ref="J225:L225"/>
    <mergeCell ref="V225:Y225"/>
    <mergeCell ref="C222:D222"/>
    <mergeCell ref="J222:L222"/>
    <mergeCell ref="V222:Y222"/>
    <mergeCell ref="C223:D223"/>
    <mergeCell ref="J223:L223"/>
    <mergeCell ref="V223:Y223"/>
    <mergeCell ref="C220:D220"/>
    <mergeCell ref="J220:L220"/>
    <mergeCell ref="V220:Y220"/>
    <mergeCell ref="C221:D221"/>
    <mergeCell ref="J221:L221"/>
    <mergeCell ref="V221:Y221"/>
    <mergeCell ref="C218:D218"/>
    <mergeCell ref="J218:L218"/>
    <mergeCell ref="V218:Y218"/>
    <mergeCell ref="C219:D219"/>
    <mergeCell ref="J219:L219"/>
    <mergeCell ref="V219:Y219"/>
    <mergeCell ref="C216:D216"/>
    <mergeCell ref="J216:L216"/>
    <mergeCell ref="V216:Y216"/>
    <mergeCell ref="C217:D217"/>
    <mergeCell ref="J217:L217"/>
    <mergeCell ref="V217:Y217"/>
    <mergeCell ref="C214:D214"/>
    <mergeCell ref="J214:L214"/>
    <mergeCell ref="V214:Y214"/>
    <mergeCell ref="C215:D215"/>
    <mergeCell ref="J215:L215"/>
    <mergeCell ref="V215:Y215"/>
    <mergeCell ref="C212:D212"/>
    <mergeCell ref="J212:L212"/>
    <mergeCell ref="V212:Y212"/>
    <mergeCell ref="C213:D213"/>
    <mergeCell ref="J213:L213"/>
    <mergeCell ref="V213:Y213"/>
    <mergeCell ref="C210:D210"/>
    <mergeCell ref="J210:L210"/>
    <mergeCell ref="V210:Y210"/>
    <mergeCell ref="C211:D211"/>
    <mergeCell ref="J211:L211"/>
    <mergeCell ref="V211:Y211"/>
    <mergeCell ref="C208:D208"/>
    <mergeCell ref="J208:L208"/>
    <mergeCell ref="V208:Y208"/>
    <mergeCell ref="C209:D209"/>
    <mergeCell ref="J209:L209"/>
    <mergeCell ref="V209:Y209"/>
    <mergeCell ref="C206:D206"/>
    <mergeCell ref="J206:L206"/>
    <mergeCell ref="V206:Y206"/>
    <mergeCell ref="C207:D207"/>
    <mergeCell ref="J207:L207"/>
    <mergeCell ref="V207:Y207"/>
    <mergeCell ref="C204:D204"/>
    <mergeCell ref="J204:L204"/>
    <mergeCell ref="V204:Y204"/>
    <mergeCell ref="C205:D205"/>
    <mergeCell ref="J205:L205"/>
    <mergeCell ref="V205:Y205"/>
    <mergeCell ref="C202:D202"/>
    <mergeCell ref="J202:L202"/>
    <mergeCell ref="V202:Y202"/>
    <mergeCell ref="C203:D203"/>
    <mergeCell ref="J203:L203"/>
    <mergeCell ref="V203:Y203"/>
    <mergeCell ref="C200:D200"/>
    <mergeCell ref="J200:L200"/>
    <mergeCell ref="V200:Y200"/>
    <mergeCell ref="C201:D201"/>
    <mergeCell ref="J201:L201"/>
    <mergeCell ref="V201:Y201"/>
    <mergeCell ref="C198:D198"/>
    <mergeCell ref="J198:L198"/>
    <mergeCell ref="V198:Y198"/>
    <mergeCell ref="C199:D199"/>
    <mergeCell ref="J199:L199"/>
    <mergeCell ref="V199:Y199"/>
    <mergeCell ref="C196:D196"/>
    <mergeCell ref="J196:L196"/>
    <mergeCell ref="V196:Y196"/>
    <mergeCell ref="C197:D197"/>
    <mergeCell ref="J197:L197"/>
    <mergeCell ref="V197:Y197"/>
    <mergeCell ref="C194:D194"/>
    <mergeCell ref="J194:L194"/>
    <mergeCell ref="V194:Y194"/>
    <mergeCell ref="C195:D195"/>
    <mergeCell ref="J195:L195"/>
    <mergeCell ref="V195:Y195"/>
    <mergeCell ref="C192:D192"/>
    <mergeCell ref="J192:L192"/>
    <mergeCell ref="V192:Y192"/>
    <mergeCell ref="C193:D193"/>
    <mergeCell ref="J193:L193"/>
    <mergeCell ref="V193:Y193"/>
    <mergeCell ref="C190:D190"/>
    <mergeCell ref="J190:L190"/>
    <mergeCell ref="V190:Y190"/>
    <mergeCell ref="C191:D191"/>
    <mergeCell ref="J191:L191"/>
    <mergeCell ref="V191:Y191"/>
    <mergeCell ref="C188:D188"/>
    <mergeCell ref="J188:L188"/>
    <mergeCell ref="V188:Y188"/>
    <mergeCell ref="C189:D189"/>
    <mergeCell ref="J189:L189"/>
    <mergeCell ref="V189:Y189"/>
    <mergeCell ref="C186:D186"/>
    <mergeCell ref="J186:L186"/>
    <mergeCell ref="V186:Y186"/>
    <mergeCell ref="C187:D187"/>
    <mergeCell ref="J187:L187"/>
    <mergeCell ref="V187:Y187"/>
    <mergeCell ref="C184:D184"/>
    <mergeCell ref="J184:L184"/>
    <mergeCell ref="V184:Y184"/>
    <mergeCell ref="C185:D185"/>
    <mergeCell ref="J185:L185"/>
    <mergeCell ref="V185:Y185"/>
    <mergeCell ref="C182:D182"/>
    <mergeCell ref="J182:L182"/>
    <mergeCell ref="V182:Y182"/>
    <mergeCell ref="C183:D183"/>
    <mergeCell ref="J183:L183"/>
    <mergeCell ref="V183:Y183"/>
    <mergeCell ref="C180:D180"/>
    <mergeCell ref="J180:L180"/>
    <mergeCell ref="V180:Y180"/>
    <mergeCell ref="C181:D181"/>
    <mergeCell ref="J181:L181"/>
    <mergeCell ref="V181:Y181"/>
    <mergeCell ref="C178:D178"/>
    <mergeCell ref="J178:L178"/>
    <mergeCell ref="V178:Y178"/>
    <mergeCell ref="C179:D179"/>
    <mergeCell ref="J179:L179"/>
    <mergeCell ref="V179:Y179"/>
    <mergeCell ref="C176:D176"/>
    <mergeCell ref="J176:L176"/>
    <mergeCell ref="V176:Y176"/>
    <mergeCell ref="C177:D177"/>
    <mergeCell ref="J177:L177"/>
    <mergeCell ref="V177:Y177"/>
    <mergeCell ref="C174:D174"/>
    <mergeCell ref="J174:L174"/>
    <mergeCell ref="V174:Y174"/>
    <mergeCell ref="C175:D175"/>
    <mergeCell ref="J175:L175"/>
    <mergeCell ref="V175:Y175"/>
    <mergeCell ref="C172:D172"/>
    <mergeCell ref="J172:L172"/>
    <mergeCell ref="V172:Y172"/>
    <mergeCell ref="C173:D173"/>
    <mergeCell ref="J173:L173"/>
    <mergeCell ref="V173:Y173"/>
    <mergeCell ref="C170:D170"/>
    <mergeCell ref="J170:L170"/>
    <mergeCell ref="V170:Y170"/>
    <mergeCell ref="C171:D171"/>
    <mergeCell ref="J171:L171"/>
    <mergeCell ref="V171:Y171"/>
    <mergeCell ref="C168:D168"/>
    <mergeCell ref="J168:L168"/>
    <mergeCell ref="V168:Y168"/>
    <mergeCell ref="C169:D169"/>
    <mergeCell ref="J169:L169"/>
    <mergeCell ref="V169:Y169"/>
    <mergeCell ref="C166:D166"/>
    <mergeCell ref="J166:L166"/>
    <mergeCell ref="V166:Y166"/>
    <mergeCell ref="C167:D167"/>
    <mergeCell ref="J167:L167"/>
    <mergeCell ref="V167:Y167"/>
    <mergeCell ref="C164:D164"/>
    <mergeCell ref="J164:L164"/>
    <mergeCell ref="V164:Y164"/>
    <mergeCell ref="C165:D165"/>
    <mergeCell ref="J165:L165"/>
    <mergeCell ref="V165:Y165"/>
    <mergeCell ref="C162:D162"/>
    <mergeCell ref="J162:L162"/>
    <mergeCell ref="V162:Y162"/>
    <mergeCell ref="C163:D163"/>
    <mergeCell ref="J163:L163"/>
    <mergeCell ref="V163:Y163"/>
    <mergeCell ref="C160:D160"/>
    <mergeCell ref="J160:L160"/>
    <mergeCell ref="V160:Y160"/>
    <mergeCell ref="C161:D161"/>
    <mergeCell ref="J161:L161"/>
    <mergeCell ref="V161:Y161"/>
    <mergeCell ref="C158:D158"/>
    <mergeCell ref="J158:L158"/>
    <mergeCell ref="V158:Y158"/>
    <mergeCell ref="C159:D159"/>
    <mergeCell ref="J159:L159"/>
    <mergeCell ref="V159:Y159"/>
    <mergeCell ref="C156:D156"/>
    <mergeCell ref="J156:L156"/>
    <mergeCell ref="V156:Y156"/>
    <mergeCell ref="C157:D157"/>
    <mergeCell ref="J157:L157"/>
    <mergeCell ref="V157:Y157"/>
    <mergeCell ref="C154:D154"/>
    <mergeCell ref="J154:L154"/>
    <mergeCell ref="V154:Y154"/>
    <mergeCell ref="C155:D155"/>
    <mergeCell ref="J155:L155"/>
    <mergeCell ref="V155:Y155"/>
    <mergeCell ref="C152:D152"/>
    <mergeCell ref="J152:L152"/>
    <mergeCell ref="V152:Y152"/>
    <mergeCell ref="C153:D153"/>
    <mergeCell ref="J153:L153"/>
    <mergeCell ref="V153:Y153"/>
    <mergeCell ref="C150:D150"/>
    <mergeCell ref="J150:L150"/>
    <mergeCell ref="V150:Y150"/>
    <mergeCell ref="C151:D151"/>
    <mergeCell ref="J151:L151"/>
    <mergeCell ref="V151:Y151"/>
    <mergeCell ref="C148:D148"/>
    <mergeCell ref="J148:L148"/>
    <mergeCell ref="V148:Y148"/>
    <mergeCell ref="C149:D149"/>
    <mergeCell ref="J149:L149"/>
    <mergeCell ref="V149:Y149"/>
    <mergeCell ref="C146:D146"/>
    <mergeCell ref="J146:L146"/>
    <mergeCell ref="V146:Y146"/>
    <mergeCell ref="C147:D147"/>
    <mergeCell ref="J147:L147"/>
    <mergeCell ref="V147:Y147"/>
    <mergeCell ref="C144:D144"/>
    <mergeCell ref="J144:L144"/>
    <mergeCell ref="V144:Y144"/>
    <mergeCell ref="C145:D145"/>
    <mergeCell ref="J145:L145"/>
    <mergeCell ref="V145:Y145"/>
    <mergeCell ref="C142:D142"/>
    <mergeCell ref="J142:L142"/>
    <mergeCell ref="V142:Y142"/>
    <mergeCell ref="C143:D143"/>
    <mergeCell ref="J143:L143"/>
    <mergeCell ref="V143:Y143"/>
    <mergeCell ref="C140:D140"/>
    <mergeCell ref="J140:L140"/>
    <mergeCell ref="V140:Y140"/>
    <mergeCell ref="C141:D141"/>
    <mergeCell ref="J141:L141"/>
    <mergeCell ref="V141:Y141"/>
    <mergeCell ref="C138:D138"/>
    <mergeCell ref="J138:L138"/>
    <mergeCell ref="V138:Y138"/>
    <mergeCell ref="C139:D139"/>
    <mergeCell ref="J139:L139"/>
    <mergeCell ref="V139:Y139"/>
    <mergeCell ref="C136:D136"/>
    <mergeCell ref="J136:L136"/>
    <mergeCell ref="V136:Y136"/>
    <mergeCell ref="C137:D137"/>
    <mergeCell ref="J137:L137"/>
    <mergeCell ref="V137:Y137"/>
    <mergeCell ref="C134:D134"/>
    <mergeCell ref="J134:L134"/>
    <mergeCell ref="V134:Y134"/>
    <mergeCell ref="C135:D135"/>
    <mergeCell ref="J135:L135"/>
    <mergeCell ref="V135:Y135"/>
    <mergeCell ref="C132:D132"/>
    <mergeCell ref="J132:L132"/>
    <mergeCell ref="V132:Y132"/>
    <mergeCell ref="C133:D133"/>
    <mergeCell ref="J133:L133"/>
    <mergeCell ref="V133:Y133"/>
    <mergeCell ref="C130:D130"/>
    <mergeCell ref="J130:L130"/>
    <mergeCell ref="V130:Y130"/>
    <mergeCell ref="C131:D131"/>
    <mergeCell ref="J131:L131"/>
    <mergeCell ref="V131:Y131"/>
    <mergeCell ref="C128:D128"/>
    <mergeCell ref="J128:L128"/>
    <mergeCell ref="V128:Y128"/>
    <mergeCell ref="C129:D129"/>
    <mergeCell ref="J129:L129"/>
    <mergeCell ref="V129:Y129"/>
    <mergeCell ref="C126:D126"/>
    <mergeCell ref="J126:L126"/>
    <mergeCell ref="V126:Y126"/>
    <mergeCell ref="C127:D127"/>
    <mergeCell ref="J127:L127"/>
    <mergeCell ref="V127:Y127"/>
    <mergeCell ref="C124:D124"/>
    <mergeCell ref="J124:L124"/>
    <mergeCell ref="V124:Y124"/>
    <mergeCell ref="C125:D125"/>
    <mergeCell ref="J125:L125"/>
    <mergeCell ref="V125:Y125"/>
    <mergeCell ref="C122:D122"/>
    <mergeCell ref="J122:L122"/>
    <mergeCell ref="V122:Y122"/>
    <mergeCell ref="C123:D123"/>
    <mergeCell ref="J123:L123"/>
    <mergeCell ref="V123:Y123"/>
    <mergeCell ref="C120:D120"/>
    <mergeCell ref="J120:L120"/>
    <mergeCell ref="V120:Y120"/>
    <mergeCell ref="C121:D121"/>
    <mergeCell ref="J121:L121"/>
    <mergeCell ref="V121:Y121"/>
    <mergeCell ref="C118:D118"/>
    <mergeCell ref="J118:L118"/>
    <mergeCell ref="V118:Y118"/>
    <mergeCell ref="C119:D119"/>
    <mergeCell ref="J119:L119"/>
    <mergeCell ref="V119:Y119"/>
    <mergeCell ref="C116:D116"/>
    <mergeCell ref="J116:L116"/>
    <mergeCell ref="V116:Y116"/>
    <mergeCell ref="C117:D117"/>
    <mergeCell ref="J117:L117"/>
    <mergeCell ref="V117:Y117"/>
    <mergeCell ref="C114:D114"/>
    <mergeCell ref="J114:L114"/>
    <mergeCell ref="V114:Y114"/>
    <mergeCell ref="C115:D115"/>
    <mergeCell ref="J115:L115"/>
    <mergeCell ref="V115:Y115"/>
    <mergeCell ref="C112:D112"/>
    <mergeCell ref="J112:L112"/>
    <mergeCell ref="V112:Y112"/>
    <mergeCell ref="C113:D113"/>
    <mergeCell ref="J113:L113"/>
    <mergeCell ref="V113:Y113"/>
    <mergeCell ref="C110:D110"/>
    <mergeCell ref="J110:L110"/>
    <mergeCell ref="V110:Y110"/>
    <mergeCell ref="C111:D111"/>
    <mergeCell ref="J111:L111"/>
    <mergeCell ref="V111:Y111"/>
    <mergeCell ref="C108:D108"/>
    <mergeCell ref="J108:L108"/>
    <mergeCell ref="V108:Y108"/>
    <mergeCell ref="C109:D109"/>
    <mergeCell ref="J109:L109"/>
    <mergeCell ref="V109:Y109"/>
    <mergeCell ref="C106:D106"/>
    <mergeCell ref="J106:L106"/>
    <mergeCell ref="V106:Y106"/>
    <mergeCell ref="C107:D107"/>
    <mergeCell ref="J107:L107"/>
    <mergeCell ref="V107:Y107"/>
    <mergeCell ref="C104:D104"/>
    <mergeCell ref="J104:L104"/>
    <mergeCell ref="V104:Y104"/>
    <mergeCell ref="C105:D105"/>
    <mergeCell ref="J105:L105"/>
    <mergeCell ref="V105:Y105"/>
    <mergeCell ref="C102:D102"/>
    <mergeCell ref="J102:L102"/>
    <mergeCell ref="V102:Y102"/>
    <mergeCell ref="C103:D103"/>
    <mergeCell ref="J103:L103"/>
    <mergeCell ref="V103:Y103"/>
    <mergeCell ref="C100:D100"/>
    <mergeCell ref="J100:L100"/>
    <mergeCell ref="V100:Y100"/>
    <mergeCell ref="C101:D101"/>
    <mergeCell ref="J101:L101"/>
    <mergeCell ref="V101:Y101"/>
    <mergeCell ref="C98:D98"/>
    <mergeCell ref="J98:L98"/>
    <mergeCell ref="V98:Y98"/>
    <mergeCell ref="C99:D99"/>
    <mergeCell ref="J99:L99"/>
    <mergeCell ref="V99:Y99"/>
    <mergeCell ref="C96:D96"/>
    <mergeCell ref="J96:L96"/>
    <mergeCell ref="V96:Y96"/>
    <mergeCell ref="C97:D97"/>
    <mergeCell ref="J97:L97"/>
    <mergeCell ref="V97:Y97"/>
    <mergeCell ref="C94:D94"/>
    <mergeCell ref="J94:L94"/>
    <mergeCell ref="V94:Y94"/>
    <mergeCell ref="C95:D95"/>
    <mergeCell ref="J95:L95"/>
    <mergeCell ref="V95:Y95"/>
    <mergeCell ref="C92:D92"/>
    <mergeCell ref="J92:L92"/>
    <mergeCell ref="V92:Y92"/>
    <mergeCell ref="C93:D93"/>
    <mergeCell ref="J93:L93"/>
    <mergeCell ref="V93:Y93"/>
    <mergeCell ref="C90:D90"/>
    <mergeCell ref="J90:L90"/>
    <mergeCell ref="V90:Y90"/>
    <mergeCell ref="C91:D91"/>
    <mergeCell ref="J91:L91"/>
    <mergeCell ref="V91:Y91"/>
    <mergeCell ref="C88:D88"/>
    <mergeCell ref="J88:L88"/>
    <mergeCell ref="V88:Y88"/>
    <mergeCell ref="C89:D89"/>
    <mergeCell ref="J89:L89"/>
    <mergeCell ref="V89:Y89"/>
    <mergeCell ref="C86:D86"/>
    <mergeCell ref="J86:L86"/>
    <mergeCell ref="V86:Y86"/>
    <mergeCell ref="C87:D87"/>
    <mergeCell ref="J87:L87"/>
    <mergeCell ref="V87:Y87"/>
    <mergeCell ref="C84:D84"/>
    <mergeCell ref="J84:L84"/>
    <mergeCell ref="V84:Y84"/>
    <mergeCell ref="C85:D85"/>
    <mergeCell ref="J85:L85"/>
    <mergeCell ref="V85:Y85"/>
    <mergeCell ref="C82:D82"/>
    <mergeCell ref="J82:L82"/>
    <mergeCell ref="V82:Y82"/>
    <mergeCell ref="C83:D83"/>
    <mergeCell ref="J83:L83"/>
    <mergeCell ref="V83:Y83"/>
    <mergeCell ref="C80:D80"/>
    <mergeCell ref="J80:L80"/>
    <mergeCell ref="V80:Y80"/>
    <mergeCell ref="C81:D81"/>
    <mergeCell ref="J81:L81"/>
    <mergeCell ref="V81:Y81"/>
    <mergeCell ref="C78:D78"/>
    <mergeCell ref="J78:L78"/>
    <mergeCell ref="V78:Y78"/>
    <mergeCell ref="C79:D79"/>
    <mergeCell ref="J79:L79"/>
    <mergeCell ref="V79:Y79"/>
    <mergeCell ref="C76:D76"/>
    <mergeCell ref="J76:L76"/>
    <mergeCell ref="V76:Y76"/>
    <mergeCell ref="C77:D77"/>
    <mergeCell ref="J77:L77"/>
    <mergeCell ref="V77:Y77"/>
    <mergeCell ref="C74:D74"/>
    <mergeCell ref="J74:L74"/>
    <mergeCell ref="V74:Y74"/>
    <mergeCell ref="C75:D75"/>
    <mergeCell ref="J75:L75"/>
    <mergeCell ref="V75:Y75"/>
    <mergeCell ref="C72:D72"/>
    <mergeCell ref="J72:L72"/>
    <mergeCell ref="V72:Y72"/>
    <mergeCell ref="C73:D73"/>
    <mergeCell ref="J73:L73"/>
    <mergeCell ref="V73:Y73"/>
    <mergeCell ref="C70:D70"/>
    <mergeCell ref="J70:L70"/>
    <mergeCell ref="V70:Y70"/>
    <mergeCell ref="C71:D71"/>
    <mergeCell ref="J71:L71"/>
    <mergeCell ref="V71:Y71"/>
    <mergeCell ref="C68:D68"/>
    <mergeCell ref="J68:L68"/>
    <mergeCell ref="V68:Y68"/>
    <mergeCell ref="C69:D69"/>
    <mergeCell ref="J69:L69"/>
    <mergeCell ref="V69:Y69"/>
    <mergeCell ref="C66:D66"/>
    <mergeCell ref="J66:L66"/>
    <mergeCell ref="V66:Y66"/>
    <mergeCell ref="C67:D67"/>
    <mergeCell ref="J67:L67"/>
    <mergeCell ref="V67:Y67"/>
    <mergeCell ref="C64:D64"/>
    <mergeCell ref="J64:L64"/>
    <mergeCell ref="V64:Y64"/>
    <mergeCell ref="C65:D65"/>
    <mergeCell ref="J65:L65"/>
    <mergeCell ref="V65:Y65"/>
    <mergeCell ref="C62:D62"/>
    <mergeCell ref="J62:L62"/>
    <mergeCell ref="V62:Y62"/>
    <mergeCell ref="C63:D63"/>
    <mergeCell ref="J63:L63"/>
    <mergeCell ref="V63:Y63"/>
    <mergeCell ref="C60:D60"/>
    <mergeCell ref="J60:L60"/>
    <mergeCell ref="V60:Y60"/>
    <mergeCell ref="C61:D61"/>
    <mergeCell ref="J61:L61"/>
    <mergeCell ref="V61:Y61"/>
    <mergeCell ref="C58:D58"/>
    <mergeCell ref="J58:L58"/>
    <mergeCell ref="V58:Y58"/>
    <mergeCell ref="C59:D59"/>
    <mergeCell ref="J59:L59"/>
    <mergeCell ref="V59:Y59"/>
    <mergeCell ref="C56:D56"/>
    <mergeCell ref="J56:L56"/>
    <mergeCell ref="V56:Y56"/>
    <mergeCell ref="C57:D57"/>
    <mergeCell ref="J57:L57"/>
    <mergeCell ref="V57:Y57"/>
    <mergeCell ref="C54:D54"/>
    <mergeCell ref="J54:L54"/>
    <mergeCell ref="V54:Y54"/>
    <mergeCell ref="C55:D55"/>
    <mergeCell ref="J55:L55"/>
    <mergeCell ref="V55:Y55"/>
    <mergeCell ref="C52:D52"/>
    <mergeCell ref="J52:L52"/>
    <mergeCell ref="V52:Y52"/>
    <mergeCell ref="C53:D53"/>
    <mergeCell ref="J53:L53"/>
    <mergeCell ref="V53:Y53"/>
    <mergeCell ref="C50:D50"/>
    <mergeCell ref="J50:L50"/>
    <mergeCell ref="V50:Y50"/>
    <mergeCell ref="C51:D51"/>
    <mergeCell ref="J51:L51"/>
    <mergeCell ref="V51:Y51"/>
    <mergeCell ref="C48:D48"/>
    <mergeCell ref="J48:L48"/>
    <mergeCell ref="V48:Y48"/>
    <mergeCell ref="C49:D49"/>
    <mergeCell ref="J49:L49"/>
    <mergeCell ref="V49:Y49"/>
    <mergeCell ref="C46:D46"/>
    <mergeCell ref="J46:L46"/>
    <mergeCell ref="V46:Y46"/>
    <mergeCell ref="C47:D47"/>
    <mergeCell ref="J47:L47"/>
    <mergeCell ref="V47:Y47"/>
    <mergeCell ref="C44:D44"/>
    <mergeCell ref="J44:L44"/>
    <mergeCell ref="V44:Y44"/>
    <mergeCell ref="C45:D45"/>
    <mergeCell ref="J45:L45"/>
    <mergeCell ref="V45:Y45"/>
    <mergeCell ref="C42:D42"/>
    <mergeCell ref="J42:L42"/>
    <mergeCell ref="V42:Y42"/>
    <mergeCell ref="C43:D43"/>
    <mergeCell ref="J43:L43"/>
    <mergeCell ref="V43:Y43"/>
    <mergeCell ref="C40:D40"/>
    <mergeCell ref="J40:L40"/>
    <mergeCell ref="V40:Y40"/>
    <mergeCell ref="C41:D41"/>
    <mergeCell ref="J41:L41"/>
    <mergeCell ref="V41:Y41"/>
    <mergeCell ref="C38:D38"/>
    <mergeCell ref="J38:L38"/>
    <mergeCell ref="V38:Y38"/>
    <mergeCell ref="C39:D39"/>
    <mergeCell ref="J39:L39"/>
    <mergeCell ref="V39:Y39"/>
    <mergeCell ref="C36:D36"/>
    <mergeCell ref="J36:L36"/>
    <mergeCell ref="V36:Y36"/>
    <mergeCell ref="C37:D37"/>
    <mergeCell ref="J37:L37"/>
    <mergeCell ref="V37:Y37"/>
    <mergeCell ref="C34:D34"/>
    <mergeCell ref="J34:L34"/>
    <mergeCell ref="V34:Y34"/>
    <mergeCell ref="C35:D35"/>
    <mergeCell ref="J35:L35"/>
    <mergeCell ref="V35:Y35"/>
    <mergeCell ref="C32:D32"/>
    <mergeCell ref="J32:L32"/>
    <mergeCell ref="V32:Y32"/>
    <mergeCell ref="C33:D33"/>
    <mergeCell ref="J33:L33"/>
    <mergeCell ref="V33:Y33"/>
    <mergeCell ref="C30:D30"/>
    <mergeCell ref="J30:L30"/>
    <mergeCell ref="V30:Y30"/>
    <mergeCell ref="C31:D31"/>
    <mergeCell ref="J31:L31"/>
    <mergeCell ref="V31:Y31"/>
    <mergeCell ref="C28:D28"/>
    <mergeCell ref="J28:L28"/>
    <mergeCell ref="V28:Y28"/>
    <mergeCell ref="C29:D29"/>
    <mergeCell ref="J29:L29"/>
    <mergeCell ref="V29:Y29"/>
    <mergeCell ref="C26:D26"/>
    <mergeCell ref="J26:L26"/>
    <mergeCell ref="V26:Y26"/>
    <mergeCell ref="C27:D27"/>
    <mergeCell ref="J27:L27"/>
    <mergeCell ref="V27:Y27"/>
    <mergeCell ref="C24:D24"/>
    <mergeCell ref="J24:L24"/>
    <mergeCell ref="V24:Y24"/>
    <mergeCell ref="C25:D25"/>
    <mergeCell ref="J25:L25"/>
    <mergeCell ref="V25:Y25"/>
    <mergeCell ref="C22:D22"/>
    <mergeCell ref="J22:L22"/>
    <mergeCell ref="V22:Y22"/>
    <mergeCell ref="C23:D23"/>
    <mergeCell ref="J23:L23"/>
    <mergeCell ref="V23:Y23"/>
    <mergeCell ref="C20:D20"/>
    <mergeCell ref="J20:L20"/>
    <mergeCell ref="V20:Y20"/>
    <mergeCell ref="C21:D21"/>
    <mergeCell ref="J21:L21"/>
    <mergeCell ref="V21:Y21"/>
    <mergeCell ref="C18:D18"/>
    <mergeCell ref="J18:L18"/>
    <mergeCell ref="V18:Y18"/>
    <mergeCell ref="C19:D19"/>
    <mergeCell ref="J19:L19"/>
    <mergeCell ref="V19:Y19"/>
    <mergeCell ref="C16:D16"/>
    <mergeCell ref="J16:L16"/>
    <mergeCell ref="V16:Y16"/>
    <mergeCell ref="C17:D17"/>
    <mergeCell ref="J17:L17"/>
    <mergeCell ref="V17:Y17"/>
    <mergeCell ref="C14:D14"/>
    <mergeCell ref="J14:L14"/>
    <mergeCell ref="V14:Y14"/>
    <mergeCell ref="C15:D15"/>
    <mergeCell ref="J15:L15"/>
    <mergeCell ref="V15:Y15"/>
    <mergeCell ref="C12:D12"/>
    <mergeCell ref="J12:L12"/>
    <mergeCell ref="V12:Y12"/>
    <mergeCell ref="C13:D13"/>
    <mergeCell ref="J13:L13"/>
    <mergeCell ref="V13:Y13"/>
    <mergeCell ref="C10:D10"/>
    <mergeCell ref="J10:L10"/>
    <mergeCell ref="V10:Y10"/>
    <mergeCell ref="C11:D11"/>
    <mergeCell ref="J11:L11"/>
    <mergeCell ref="V11:Y11"/>
    <mergeCell ref="T7:T8"/>
    <mergeCell ref="U7:U8"/>
    <mergeCell ref="V7:Y8"/>
    <mergeCell ref="C9:D9"/>
    <mergeCell ref="J9:L9"/>
    <mergeCell ref="V9:Y9"/>
    <mergeCell ref="G7:G8"/>
    <mergeCell ref="H7:H8"/>
    <mergeCell ref="I7:I8"/>
    <mergeCell ref="J7:L8"/>
    <mergeCell ref="M7:M8"/>
    <mergeCell ref="N7:N8"/>
    <mergeCell ref="I5:N6"/>
    <mergeCell ref="O5:P5"/>
    <mergeCell ref="Q5:T6"/>
    <mergeCell ref="U5:Y6"/>
    <mergeCell ref="Z5:Z8"/>
    <mergeCell ref="O6:P6"/>
    <mergeCell ref="O7:O8"/>
    <mergeCell ref="P7:P8"/>
    <mergeCell ref="Q7:R7"/>
    <mergeCell ref="S7:S8"/>
    <mergeCell ref="F4:H4"/>
    <mergeCell ref="I4:J4"/>
    <mergeCell ref="K4:N4"/>
    <mergeCell ref="O4:P4"/>
    <mergeCell ref="Q4:T4"/>
    <mergeCell ref="B5:B246"/>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9"/>
  <dataValidations count="2">
    <dataValidation type="list" allowBlank="1" showInputMessage="1" showErrorMessage="1" sqref="J9:L246" xr:uid="{A4528E01-F381-4A50-AC5F-0EA5372FC1A6}">
      <formula1>INDIRECT(I9)</formula1>
    </dataValidation>
    <dataValidation type="list" errorStyle="warning" allowBlank="1" showInputMessage="1" showErrorMessage="1" error="選択出来ません" sqref="H9:H246" xr:uid="{D27537A1-BF51-460A-AC80-AB3DB4232894}">
      <formula1>INDIRECT(G9)</formula1>
    </dataValidation>
  </dataValidations>
  <printOptions horizontalCentered="1"/>
  <pageMargins left="0.19685039370078741" right="0.19685039370078741" top="0.78740157480314965" bottom="0.19685039370078741" header="0.51181102362204722" footer="0.51181102362204722"/>
  <pageSetup paperSize="9" scale="76"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5AB3-822C-4F25-A498-7CAE815C620B}">
  <sheetPr>
    <pageSetUpPr fitToPage="1"/>
  </sheetPr>
  <dimension ref="B1:Z43"/>
  <sheetViews>
    <sheetView showGridLines="0" showZeros="0" view="pageBreakPreview" zoomScale="80" zoomScaleNormal="100" zoomScaleSheetLayoutView="80" workbookViewId="0">
      <pane xSplit="4" ySplit="1" topLeftCell="E5" activePane="bottomRight" state="frozen"/>
      <selection activeCell="O39" sqref="O39"/>
      <selection pane="topRight" activeCell="O39" sqref="O39"/>
      <selection pane="bottomLeft" activeCell="O39" sqref="O39"/>
      <selection pane="bottomRight" activeCell="O39" sqref="O39"/>
    </sheetView>
  </sheetViews>
  <sheetFormatPr defaultColWidth="9" defaultRowHeight="16.05"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x14ac:dyDescent="0.2">
      <c r="Y1" s="3"/>
      <c r="Z1" s="3"/>
    </row>
    <row r="2" spans="2:26" ht="24.75" customHeight="1" x14ac:dyDescent="0.2">
      <c r="B2" s="274" t="s">
        <v>606</v>
      </c>
      <c r="C2" s="274"/>
      <c r="D2" s="274"/>
      <c r="E2" s="274"/>
      <c r="F2" s="274"/>
      <c r="G2" s="274"/>
      <c r="H2" s="274"/>
      <c r="I2" s="274"/>
      <c r="J2" s="403"/>
      <c r="K2" s="403"/>
      <c r="L2" s="403"/>
      <c r="M2" s="403"/>
      <c r="N2" s="403"/>
      <c r="O2" s="403"/>
      <c r="P2" s="403"/>
      <c r="Q2" s="403"/>
      <c r="R2" s="403"/>
      <c r="S2" s="403"/>
      <c r="T2" s="403"/>
      <c r="U2" s="403"/>
      <c r="V2" s="403"/>
      <c r="W2" s="403"/>
      <c r="X2" s="403"/>
    </row>
    <row r="3" spans="2:26" ht="20.100000000000001" customHeight="1" x14ac:dyDescent="0.2">
      <c r="B3" s="105" t="s">
        <v>8</v>
      </c>
      <c r="C3" s="117"/>
      <c r="D3" s="117"/>
      <c r="E3" s="106"/>
      <c r="F3" s="173" t="s">
        <v>607</v>
      </c>
      <c r="G3" s="174"/>
      <c r="H3" s="174"/>
      <c r="I3" s="175"/>
      <c r="J3" s="120" t="s">
        <v>9</v>
      </c>
      <c r="K3" s="112"/>
      <c r="L3" s="190" t="s">
        <v>608</v>
      </c>
      <c r="M3" s="191"/>
      <c r="N3" s="191"/>
      <c r="O3" s="83" t="s">
        <v>421</v>
      </c>
      <c r="P3" s="85"/>
      <c r="Q3" s="404" t="s">
        <v>609</v>
      </c>
      <c r="R3" s="405"/>
      <c r="S3" s="405"/>
      <c r="T3" s="455"/>
      <c r="U3" s="299" t="s">
        <v>422</v>
      </c>
      <c r="V3" s="300"/>
      <c r="W3" s="300"/>
      <c r="X3" s="301"/>
      <c r="Y3" s="166">
        <v>44860</v>
      </c>
      <c r="Z3" s="168"/>
    </row>
    <row r="4" spans="2:26" ht="20.100000000000001" customHeight="1" x14ac:dyDescent="0.2">
      <c r="B4" s="107" t="s">
        <v>0</v>
      </c>
      <c r="C4" s="142"/>
      <c r="D4" s="142"/>
      <c r="E4" s="108"/>
      <c r="F4" s="177" t="s">
        <v>610</v>
      </c>
      <c r="G4" s="178"/>
      <c r="H4" s="178"/>
      <c r="I4" s="180"/>
      <c r="J4" s="407" t="s">
        <v>1</v>
      </c>
      <c r="K4" s="408"/>
      <c r="L4" s="190" t="s">
        <v>611</v>
      </c>
      <c r="M4" s="191"/>
      <c r="N4" s="191"/>
      <c r="O4" s="83" t="s">
        <v>423</v>
      </c>
      <c r="P4" s="85"/>
      <c r="Q4" s="404" t="s">
        <v>612</v>
      </c>
      <c r="R4" s="405"/>
      <c r="S4" s="405"/>
      <c r="T4" s="455"/>
      <c r="U4" s="409"/>
      <c r="V4" s="410"/>
      <c r="W4" s="410"/>
      <c r="X4" s="411"/>
      <c r="Y4" s="412"/>
      <c r="Z4" s="413"/>
    </row>
    <row r="5" spans="2:26" ht="30" customHeight="1" x14ac:dyDescent="0.2">
      <c r="B5" s="99" t="s">
        <v>424</v>
      </c>
      <c r="C5" s="414" t="s">
        <v>425</v>
      </c>
      <c r="D5" s="415"/>
      <c r="E5" s="416" t="s">
        <v>613</v>
      </c>
      <c r="F5" s="416" t="s">
        <v>427</v>
      </c>
      <c r="G5" s="414" t="s">
        <v>614</v>
      </c>
      <c r="H5" s="456"/>
      <c r="I5" s="457"/>
      <c r="J5" s="105" t="s">
        <v>615</v>
      </c>
      <c r="K5" s="117"/>
      <c r="L5" s="117"/>
      <c r="M5" s="117"/>
      <c r="N5" s="117"/>
      <c r="O5" s="117"/>
      <c r="P5" s="421" t="s">
        <v>424</v>
      </c>
      <c r="Q5" s="423"/>
      <c r="R5" s="417" t="s">
        <v>616</v>
      </c>
      <c r="S5" s="424"/>
      <c r="T5" s="424"/>
      <c r="U5" s="424"/>
      <c r="V5" s="424"/>
      <c r="W5" s="418"/>
      <c r="X5" s="417" t="s">
        <v>433</v>
      </c>
      <c r="Y5" s="424"/>
      <c r="Z5" s="418"/>
    </row>
    <row r="6" spans="2:26" ht="16.5" customHeight="1" x14ac:dyDescent="0.2">
      <c r="B6" s="99"/>
      <c r="C6" s="458"/>
      <c r="D6" s="415"/>
      <c r="E6" s="459"/>
      <c r="F6" s="459"/>
      <c r="G6" s="417" t="s">
        <v>434</v>
      </c>
      <c r="H6" s="418"/>
      <c r="I6" s="289" t="s">
        <v>435</v>
      </c>
      <c r="J6" s="278" t="s">
        <v>617</v>
      </c>
      <c r="K6" s="278"/>
      <c r="L6" s="278"/>
      <c r="M6" s="278"/>
      <c r="N6" s="435" t="s">
        <v>618</v>
      </c>
      <c r="O6" s="435"/>
      <c r="P6" s="289" t="s">
        <v>619</v>
      </c>
      <c r="Q6" s="439"/>
      <c r="R6" s="437" t="s">
        <v>445</v>
      </c>
      <c r="S6" s="289" t="s">
        <v>620</v>
      </c>
      <c r="T6" s="289"/>
      <c r="U6" s="289"/>
      <c r="V6" s="289"/>
      <c r="W6" s="289"/>
      <c r="X6" s="414"/>
      <c r="Y6" s="456"/>
      <c r="Z6" s="457"/>
    </row>
    <row r="7" spans="2:26" ht="16.5" customHeight="1" x14ac:dyDescent="0.2">
      <c r="B7" s="99"/>
      <c r="C7" s="460"/>
      <c r="D7" s="461"/>
      <c r="E7" s="462"/>
      <c r="F7" s="462"/>
      <c r="G7" s="426"/>
      <c r="H7" s="427"/>
      <c r="I7" s="439"/>
      <c r="J7" s="434"/>
      <c r="K7" s="434"/>
      <c r="L7" s="434"/>
      <c r="M7" s="434"/>
      <c r="N7" s="434"/>
      <c r="O7" s="434"/>
      <c r="P7" s="440" t="s">
        <v>447</v>
      </c>
      <c r="Q7" s="440" t="s">
        <v>448</v>
      </c>
      <c r="R7" s="463"/>
      <c r="S7" s="439"/>
      <c r="T7" s="439"/>
      <c r="U7" s="439"/>
      <c r="V7" s="439"/>
      <c r="W7" s="439"/>
      <c r="X7" s="464"/>
      <c r="Y7" s="465"/>
      <c r="Z7" s="466"/>
    </row>
    <row r="8" spans="2:26" ht="16.05" customHeight="1" x14ac:dyDescent="0.2">
      <c r="B8" s="99"/>
      <c r="C8" s="442"/>
      <c r="D8" s="443"/>
      <c r="E8" s="71"/>
      <c r="F8" s="444"/>
      <c r="G8" s="71"/>
      <c r="H8" s="71"/>
      <c r="I8" s="71"/>
      <c r="J8" s="93"/>
      <c r="K8" s="93"/>
      <c r="L8" s="93"/>
      <c r="M8" s="93"/>
      <c r="N8" s="93"/>
      <c r="O8" s="93"/>
      <c r="P8" s="71"/>
      <c r="Q8" s="71"/>
      <c r="R8" s="71"/>
      <c r="S8" s="93"/>
      <c r="T8" s="93"/>
      <c r="U8" s="93"/>
      <c r="V8" s="93"/>
      <c r="W8" s="93"/>
      <c r="X8" s="86"/>
      <c r="Y8" s="88"/>
      <c r="Z8" s="87"/>
    </row>
    <row r="9" spans="2:26" ht="16.05" customHeight="1" x14ac:dyDescent="0.2">
      <c r="B9" s="99"/>
      <c r="C9" s="442"/>
      <c r="D9" s="443"/>
      <c r="E9" s="71"/>
      <c r="F9" s="444"/>
      <c r="G9" s="71"/>
      <c r="H9" s="71"/>
      <c r="I9" s="71"/>
      <c r="J9" s="93"/>
      <c r="K9" s="93"/>
      <c r="L9" s="93"/>
      <c r="M9" s="93"/>
      <c r="N9" s="93"/>
      <c r="O9" s="93"/>
      <c r="P9" s="71"/>
      <c r="Q9" s="71"/>
      <c r="R9" s="71"/>
      <c r="S9" s="93"/>
      <c r="T9" s="93"/>
      <c r="U9" s="93"/>
      <c r="V9" s="93"/>
      <c r="W9" s="93"/>
      <c r="X9" s="86"/>
      <c r="Y9" s="88"/>
      <c r="Z9" s="87"/>
    </row>
    <row r="10" spans="2:26" ht="16.05" customHeight="1" x14ac:dyDescent="0.2">
      <c r="B10" s="99"/>
      <c r="C10" s="442"/>
      <c r="D10" s="443"/>
      <c r="E10" s="71"/>
      <c r="F10" s="444"/>
      <c r="G10" s="71"/>
      <c r="H10" s="71"/>
      <c r="I10" s="71"/>
      <c r="J10" s="93"/>
      <c r="K10" s="93"/>
      <c r="L10" s="93"/>
      <c r="M10" s="93"/>
      <c r="N10" s="93"/>
      <c r="O10" s="93"/>
      <c r="P10" s="71"/>
      <c r="Q10" s="71"/>
      <c r="R10" s="71"/>
      <c r="S10" s="93"/>
      <c r="T10" s="93"/>
      <c r="U10" s="93"/>
      <c r="V10" s="93"/>
      <c r="W10" s="93"/>
      <c r="X10" s="86"/>
      <c r="Y10" s="88"/>
      <c r="Z10" s="87"/>
    </row>
    <row r="11" spans="2:26" ht="16.05" customHeight="1" x14ac:dyDescent="0.2">
      <c r="B11" s="99"/>
      <c r="C11" s="442"/>
      <c r="D11" s="443"/>
      <c r="E11" s="71"/>
      <c r="F11" s="444"/>
      <c r="G11" s="71"/>
      <c r="H11" s="71"/>
      <c r="I11" s="71"/>
      <c r="J11" s="93"/>
      <c r="K11" s="93"/>
      <c r="L11" s="93"/>
      <c r="M11" s="93"/>
      <c r="N11" s="93"/>
      <c r="O11" s="93"/>
      <c r="P11" s="71"/>
      <c r="Q11" s="71"/>
      <c r="R11" s="71"/>
      <c r="S11" s="93"/>
      <c r="T11" s="93"/>
      <c r="U11" s="93"/>
      <c r="V11" s="93"/>
      <c r="W11" s="93"/>
      <c r="X11" s="86"/>
      <c r="Y11" s="88"/>
      <c r="Z11" s="87"/>
    </row>
    <row r="12" spans="2:26" ht="16.05" customHeight="1" x14ac:dyDescent="0.2">
      <c r="B12" s="99"/>
      <c r="C12" s="442"/>
      <c r="D12" s="443"/>
      <c r="E12" s="71"/>
      <c r="F12" s="444"/>
      <c r="G12" s="71"/>
      <c r="H12" s="71"/>
      <c r="I12" s="71"/>
      <c r="J12" s="93"/>
      <c r="K12" s="93"/>
      <c r="L12" s="93"/>
      <c r="M12" s="93"/>
      <c r="N12" s="93"/>
      <c r="O12" s="93"/>
      <c r="P12" s="71"/>
      <c r="Q12" s="71"/>
      <c r="R12" s="71"/>
      <c r="S12" s="93"/>
      <c r="T12" s="93"/>
      <c r="U12" s="93"/>
      <c r="V12" s="93"/>
      <c r="W12" s="93"/>
      <c r="X12" s="86"/>
      <c r="Y12" s="88"/>
      <c r="Z12" s="87"/>
    </row>
    <row r="13" spans="2:26" ht="16.05" customHeight="1" x14ac:dyDescent="0.2">
      <c r="B13" s="99"/>
      <c r="C13" s="442"/>
      <c r="D13" s="443"/>
      <c r="E13" s="71"/>
      <c r="F13" s="444"/>
      <c r="G13" s="71"/>
      <c r="H13" s="71"/>
      <c r="I13" s="71"/>
      <c r="J13" s="93"/>
      <c r="K13" s="93"/>
      <c r="L13" s="93"/>
      <c r="M13" s="93"/>
      <c r="N13" s="93"/>
      <c r="O13" s="93"/>
      <c r="P13" s="71"/>
      <c r="Q13" s="71"/>
      <c r="R13" s="71"/>
      <c r="S13" s="93"/>
      <c r="T13" s="93"/>
      <c r="U13" s="93"/>
      <c r="V13" s="93"/>
      <c r="W13" s="93"/>
      <c r="X13" s="86"/>
      <c r="Y13" s="88"/>
      <c r="Z13" s="87"/>
    </row>
    <row r="14" spans="2:26" ht="16.05" customHeight="1" x14ac:dyDescent="0.2">
      <c r="B14" s="99"/>
      <c r="C14" s="442"/>
      <c r="D14" s="443"/>
      <c r="E14" s="71"/>
      <c r="F14" s="444"/>
      <c r="G14" s="71"/>
      <c r="H14" s="71"/>
      <c r="I14" s="71"/>
      <c r="J14" s="93"/>
      <c r="K14" s="93"/>
      <c r="L14" s="93"/>
      <c r="M14" s="93"/>
      <c r="N14" s="93"/>
      <c r="O14" s="93"/>
      <c r="P14" s="71"/>
      <c r="Q14" s="71"/>
      <c r="R14" s="71"/>
      <c r="S14" s="93"/>
      <c r="T14" s="93"/>
      <c r="U14" s="93"/>
      <c r="V14" s="93"/>
      <c r="W14" s="93"/>
      <c r="X14" s="86"/>
      <c r="Y14" s="88"/>
      <c r="Z14" s="87"/>
    </row>
    <row r="15" spans="2:26" ht="16.05" customHeight="1" x14ac:dyDescent="0.2">
      <c r="B15" s="99"/>
      <c r="C15" s="442"/>
      <c r="D15" s="443"/>
      <c r="E15" s="71"/>
      <c r="F15" s="444"/>
      <c r="G15" s="71"/>
      <c r="H15" s="71"/>
      <c r="I15" s="71"/>
      <c r="J15" s="93"/>
      <c r="K15" s="93"/>
      <c r="L15" s="93"/>
      <c r="M15" s="93"/>
      <c r="N15" s="93"/>
      <c r="O15" s="93"/>
      <c r="P15" s="71"/>
      <c r="Q15" s="71"/>
      <c r="R15" s="71"/>
      <c r="S15" s="93"/>
      <c r="T15" s="93"/>
      <c r="U15" s="93"/>
      <c r="V15" s="93"/>
      <c r="W15" s="93"/>
      <c r="X15" s="86"/>
      <c r="Y15" s="88"/>
      <c r="Z15" s="87"/>
    </row>
    <row r="16" spans="2:26" ht="16.05" customHeight="1" x14ac:dyDescent="0.2">
      <c r="B16" s="99"/>
      <c r="C16" s="442"/>
      <c r="D16" s="443"/>
      <c r="E16" s="71"/>
      <c r="F16" s="444"/>
      <c r="G16" s="71"/>
      <c r="H16" s="71"/>
      <c r="I16" s="71"/>
      <c r="J16" s="93"/>
      <c r="K16" s="93"/>
      <c r="L16" s="93"/>
      <c r="M16" s="93"/>
      <c r="N16" s="93"/>
      <c r="O16" s="93"/>
      <c r="P16" s="71"/>
      <c r="Q16" s="71"/>
      <c r="R16" s="71"/>
      <c r="S16" s="93"/>
      <c r="T16" s="93"/>
      <c r="U16" s="93"/>
      <c r="V16" s="93"/>
      <c r="W16" s="93"/>
      <c r="X16" s="86"/>
      <c r="Y16" s="88"/>
      <c r="Z16" s="87"/>
    </row>
    <row r="17" spans="2:26" ht="16.05" customHeight="1" x14ac:dyDescent="0.2">
      <c r="B17" s="99"/>
      <c r="C17" s="442"/>
      <c r="D17" s="443"/>
      <c r="E17" s="71"/>
      <c r="F17" s="444"/>
      <c r="G17" s="71"/>
      <c r="H17" s="71"/>
      <c r="I17" s="71"/>
      <c r="J17" s="93"/>
      <c r="K17" s="93"/>
      <c r="L17" s="93"/>
      <c r="M17" s="93"/>
      <c r="N17" s="93"/>
      <c r="O17" s="93"/>
      <c r="P17" s="71"/>
      <c r="Q17" s="71"/>
      <c r="R17" s="71"/>
      <c r="S17" s="93"/>
      <c r="T17" s="93"/>
      <c r="U17" s="93"/>
      <c r="V17" s="93"/>
      <c r="W17" s="93"/>
      <c r="X17" s="86"/>
      <c r="Y17" s="88"/>
      <c r="Z17" s="87"/>
    </row>
    <row r="18" spans="2:26" ht="16.05" customHeight="1" x14ac:dyDescent="0.2">
      <c r="B18" s="99"/>
      <c r="C18" s="442"/>
      <c r="D18" s="443"/>
      <c r="E18" s="71"/>
      <c r="F18" s="444"/>
      <c r="G18" s="71"/>
      <c r="H18" s="71"/>
      <c r="I18" s="71"/>
      <c r="J18" s="93"/>
      <c r="K18" s="93"/>
      <c r="L18" s="93"/>
      <c r="M18" s="93"/>
      <c r="N18" s="93"/>
      <c r="O18" s="93"/>
      <c r="P18" s="71"/>
      <c r="Q18" s="71"/>
      <c r="R18" s="71"/>
      <c r="S18" s="93"/>
      <c r="T18" s="93"/>
      <c r="U18" s="93"/>
      <c r="V18" s="93"/>
      <c r="W18" s="93"/>
      <c r="X18" s="86"/>
      <c r="Y18" s="88"/>
      <c r="Z18" s="87"/>
    </row>
    <row r="19" spans="2:26" ht="16.05" customHeight="1" x14ac:dyDescent="0.2">
      <c r="B19" s="99"/>
      <c r="C19" s="442"/>
      <c r="D19" s="443"/>
      <c r="E19" s="71"/>
      <c r="F19" s="444"/>
      <c r="G19" s="71"/>
      <c r="H19" s="71"/>
      <c r="I19" s="71"/>
      <c r="J19" s="93"/>
      <c r="K19" s="93"/>
      <c r="L19" s="93"/>
      <c r="M19" s="93"/>
      <c r="N19" s="93"/>
      <c r="O19" s="93"/>
      <c r="P19" s="71"/>
      <c r="Q19" s="71"/>
      <c r="R19" s="71"/>
      <c r="S19" s="93"/>
      <c r="T19" s="93"/>
      <c r="U19" s="93"/>
      <c r="V19" s="93"/>
      <c r="W19" s="93"/>
      <c r="X19" s="86"/>
      <c r="Y19" s="88"/>
      <c r="Z19" s="87"/>
    </row>
    <row r="20" spans="2:26" ht="16.05" customHeight="1" x14ac:dyDescent="0.2">
      <c r="B20" s="99"/>
      <c r="C20" s="442"/>
      <c r="D20" s="443"/>
      <c r="E20" s="71"/>
      <c r="F20" s="444"/>
      <c r="G20" s="71"/>
      <c r="H20" s="71"/>
      <c r="I20" s="71"/>
      <c r="J20" s="93"/>
      <c r="K20" s="93"/>
      <c r="L20" s="93"/>
      <c r="M20" s="93"/>
      <c r="N20" s="93"/>
      <c r="O20" s="93"/>
      <c r="P20" s="71"/>
      <c r="Q20" s="71"/>
      <c r="R20" s="71"/>
      <c r="S20" s="93"/>
      <c r="T20" s="93"/>
      <c r="U20" s="93"/>
      <c r="V20" s="93"/>
      <c r="W20" s="93"/>
      <c r="X20" s="86"/>
      <c r="Y20" s="88"/>
      <c r="Z20" s="87"/>
    </row>
    <row r="21" spans="2:26" ht="16.05" customHeight="1" x14ac:dyDescent="0.2">
      <c r="B21" s="99"/>
      <c r="C21" s="442"/>
      <c r="D21" s="443"/>
      <c r="E21" s="71"/>
      <c r="F21" s="444"/>
      <c r="G21" s="71"/>
      <c r="H21" s="71"/>
      <c r="I21" s="71"/>
      <c r="J21" s="93"/>
      <c r="K21" s="93"/>
      <c r="L21" s="93"/>
      <c r="M21" s="93"/>
      <c r="N21" s="93"/>
      <c r="O21" s="93"/>
      <c r="P21" s="71"/>
      <c r="Q21" s="71"/>
      <c r="R21" s="71"/>
      <c r="S21" s="93"/>
      <c r="T21" s="93"/>
      <c r="U21" s="93"/>
      <c r="V21" s="93"/>
      <c r="W21" s="93"/>
      <c r="X21" s="86"/>
      <c r="Y21" s="88"/>
      <c r="Z21" s="87"/>
    </row>
    <row r="22" spans="2:26" ht="16.05" customHeight="1" x14ac:dyDescent="0.2">
      <c r="B22" s="99"/>
      <c r="C22" s="442"/>
      <c r="D22" s="443"/>
      <c r="E22" s="71"/>
      <c r="F22" s="444"/>
      <c r="G22" s="71"/>
      <c r="H22" s="71"/>
      <c r="I22" s="71"/>
      <c r="J22" s="93"/>
      <c r="K22" s="93"/>
      <c r="L22" s="93"/>
      <c r="M22" s="93"/>
      <c r="N22" s="93"/>
      <c r="O22" s="93"/>
      <c r="P22" s="71"/>
      <c r="Q22" s="71"/>
      <c r="R22" s="71"/>
      <c r="S22" s="93"/>
      <c r="T22" s="93"/>
      <c r="U22" s="93"/>
      <c r="V22" s="93"/>
      <c r="W22" s="93"/>
      <c r="X22" s="86"/>
      <c r="Y22" s="88"/>
      <c r="Z22" s="87"/>
    </row>
    <row r="23" spans="2:26" ht="16.05" customHeight="1" x14ac:dyDescent="0.2">
      <c r="B23" s="99"/>
      <c r="C23" s="442"/>
      <c r="D23" s="443"/>
      <c r="E23" s="71"/>
      <c r="F23" s="444"/>
      <c r="G23" s="71"/>
      <c r="H23" s="71"/>
      <c r="I23" s="71"/>
      <c r="J23" s="93"/>
      <c r="K23" s="93"/>
      <c r="L23" s="93"/>
      <c r="M23" s="93"/>
      <c r="N23" s="93"/>
      <c r="O23" s="93"/>
      <c r="P23" s="71"/>
      <c r="Q23" s="71"/>
      <c r="R23" s="71"/>
      <c r="S23" s="93"/>
      <c r="T23" s="93"/>
      <c r="U23" s="93"/>
      <c r="V23" s="93"/>
      <c r="W23" s="93"/>
      <c r="X23" s="86"/>
      <c r="Y23" s="88"/>
      <c r="Z23" s="87"/>
    </row>
    <row r="24" spans="2:26" ht="16.05" customHeight="1" x14ac:dyDescent="0.2">
      <c r="B24" s="99"/>
      <c r="C24" s="442"/>
      <c r="D24" s="443"/>
      <c r="E24" s="71"/>
      <c r="F24" s="444"/>
      <c r="G24" s="71"/>
      <c r="H24" s="71"/>
      <c r="I24" s="71"/>
      <c r="J24" s="93"/>
      <c r="K24" s="93"/>
      <c r="L24" s="93"/>
      <c r="M24" s="93"/>
      <c r="N24" s="93"/>
      <c r="O24" s="93"/>
      <c r="P24" s="71"/>
      <c r="Q24" s="71"/>
      <c r="R24" s="71"/>
      <c r="S24" s="93"/>
      <c r="T24" s="93"/>
      <c r="U24" s="93"/>
      <c r="V24" s="93"/>
      <c r="W24" s="93"/>
      <c r="X24" s="86"/>
      <c r="Y24" s="88"/>
      <c r="Z24" s="87"/>
    </row>
    <row r="25" spans="2:26" ht="16.05" customHeight="1" x14ac:dyDescent="0.2">
      <c r="B25" s="99"/>
      <c r="C25" s="442"/>
      <c r="D25" s="443"/>
      <c r="E25" s="71"/>
      <c r="F25" s="444"/>
      <c r="G25" s="71"/>
      <c r="H25" s="71"/>
      <c r="I25" s="71"/>
      <c r="J25" s="93"/>
      <c r="K25" s="93"/>
      <c r="L25" s="93"/>
      <c r="M25" s="93"/>
      <c r="N25" s="93"/>
      <c r="O25" s="93"/>
      <c r="P25" s="71"/>
      <c r="Q25" s="71"/>
      <c r="R25" s="71"/>
      <c r="S25" s="93"/>
      <c r="T25" s="93"/>
      <c r="U25" s="93"/>
      <c r="V25" s="93"/>
      <c r="W25" s="93"/>
      <c r="X25" s="86"/>
      <c r="Y25" s="88"/>
      <c r="Z25" s="87"/>
    </row>
    <row r="26" spans="2:26" ht="16.05" customHeight="1" x14ac:dyDescent="0.2">
      <c r="B26" s="99"/>
      <c r="C26" s="442"/>
      <c r="D26" s="443"/>
      <c r="E26" s="71"/>
      <c r="F26" s="444"/>
      <c r="G26" s="71"/>
      <c r="H26" s="71"/>
      <c r="I26" s="71"/>
      <c r="J26" s="93"/>
      <c r="K26" s="93"/>
      <c r="L26" s="93"/>
      <c r="M26" s="93"/>
      <c r="N26" s="93"/>
      <c r="O26" s="93"/>
      <c r="P26" s="71"/>
      <c r="Q26" s="71"/>
      <c r="R26" s="71"/>
      <c r="S26" s="93"/>
      <c r="T26" s="93"/>
      <c r="U26" s="93"/>
      <c r="V26" s="93"/>
      <c r="W26" s="93"/>
      <c r="X26" s="86"/>
      <c r="Y26" s="88"/>
      <c r="Z26" s="87"/>
    </row>
    <row r="27" spans="2:26" ht="16.05" customHeight="1" x14ac:dyDescent="0.2">
      <c r="B27" s="99"/>
      <c r="C27" s="442"/>
      <c r="D27" s="443"/>
      <c r="E27" s="71"/>
      <c r="F27" s="444"/>
      <c r="G27" s="71"/>
      <c r="H27" s="71"/>
      <c r="I27" s="71"/>
      <c r="J27" s="93"/>
      <c r="K27" s="93"/>
      <c r="L27" s="93"/>
      <c r="M27" s="93"/>
      <c r="N27" s="93"/>
      <c r="O27" s="93"/>
      <c r="P27" s="71"/>
      <c r="Q27" s="71"/>
      <c r="R27" s="71"/>
      <c r="S27" s="93"/>
      <c r="T27" s="93"/>
      <c r="U27" s="93"/>
      <c r="V27" s="93"/>
      <c r="W27" s="93"/>
      <c r="X27" s="86"/>
      <c r="Y27" s="88"/>
      <c r="Z27" s="87"/>
    </row>
    <row r="28" spans="2:26" ht="16.05" customHeight="1" x14ac:dyDescent="0.2">
      <c r="B28" s="99"/>
      <c r="C28" s="442"/>
      <c r="D28" s="443"/>
      <c r="E28" s="71"/>
      <c r="F28" s="444"/>
      <c r="G28" s="71"/>
      <c r="H28" s="71"/>
      <c r="I28" s="71"/>
      <c r="J28" s="93"/>
      <c r="K28" s="93"/>
      <c r="L28" s="93"/>
      <c r="M28" s="93"/>
      <c r="N28" s="93"/>
      <c r="O28" s="93"/>
      <c r="P28" s="71"/>
      <c r="Q28" s="71"/>
      <c r="R28" s="71"/>
      <c r="S28" s="93"/>
      <c r="T28" s="93"/>
      <c r="U28" s="93"/>
      <c r="V28" s="93"/>
      <c r="W28" s="93"/>
      <c r="X28" s="86"/>
      <c r="Y28" s="88"/>
      <c r="Z28" s="87"/>
    </row>
    <row r="29" spans="2:26" ht="16.05" customHeight="1" x14ac:dyDescent="0.2">
      <c r="B29" s="99"/>
      <c r="C29" s="442"/>
      <c r="D29" s="443"/>
      <c r="E29" s="71"/>
      <c r="F29" s="444"/>
      <c r="G29" s="71"/>
      <c r="H29" s="71"/>
      <c r="I29" s="71"/>
      <c r="J29" s="93"/>
      <c r="K29" s="93"/>
      <c r="L29" s="93"/>
      <c r="M29" s="93"/>
      <c r="N29" s="93"/>
      <c r="O29" s="93"/>
      <c r="P29" s="71"/>
      <c r="Q29" s="71"/>
      <c r="R29" s="71"/>
      <c r="S29" s="93"/>
      <c r="T29" s="93"/>
      <c r="U29" s="93"/>
      <c r="V29" s="93"/>
      <c r="W29" s="93"/>
      <c r="X29" s="86"/>
      <c r="Y29" s="88"/>
      <c r="Z29" s="87"/>
    </row>
    <row r="30" spans="2:26" ht="16.05" customHeight="1" x14ac:dyDescent="0.2">
      <c r="B30" s="99"/>
      <c r="C30" s="442"/>
      <c r="D30" s="443"/>
      <c r="E30" s="71"/>
      <c r="F30" s="444"/>
      <c r="G30" s="71"/>
      <c r="H30" s="71"/>
      <c r="I30" s="71"/>
      <c r="J30" s="93"/>
      <c r="K30" s="93"/>
      <c r="L30" s="93"/>
      <c r="M30" s="93"/>
      <c r="N30" s="93"/>
      <c r="O30" s="93"/>
      <c r="P30" s="71"/>
      <c r="Q30" s="71"/>
      <c r="R30" s="71"/>
      <c r="S30" s="93"/>
      <c r="T30" s="93"/>
      <c r="U30" s="93"/>
      <c r="V30" s="93"/>
      <c r="W30" s="93"/>
      <c r="X30" s="86"/>
      <c r="Y30" s="88"/>
      <c r="Z30" s="87"/>
    </row>
    <row r="31" spans="2:26" ht="16.05" customHeight="1" x14ac:dyDescent="0.2">
      <c r="B31" s="99"/>
      <c r="C31" s="442"/>
      <c r="D31" s="443"/>
      <c r="E31" s="71"/>
      <c r="F31" s="444"/>
      <c r="G31" s="71"/>
      <c r="H31" s="71"/>
      <c r="I31" s="71"/>
      <c r="J31" s="93"/>
      <c r="K31" s="93"/>
      <c r="L31" s="93"/>
      <c r="M31" s="93"/>
      <c r="N31" s="93"/>
      <c r="O31" s="93"/>
      <c r="P31" s="71"/>
      <c r="Q31" s="71"/>
      <c r="R31" s="71"/>
      <c r="S31" s="93"/>
      <c r="T31" s="93"/>
      <c r="U31" s="93"/>
      <c r="V31" s="93"/>
      <c r="W31" s="93"/>
      <c r="X31" s="86"/>
      <c r="Y31" s="88"/>
      <c r="Z31" s="87"/>
    </row>
    <row r="32" spans="2:26" ht="16.05" customHeight="1" x14ac:dyDescent="0.2">
      <c r="B32" s="99"/>
      <c r="C32" s="442"/>
      <c r="D32" s="443"/>
      <c r="E32" s="71"/>
      <c r="F32" s="444"/>
      <c r="G32" s="71"/>
      <c r="H32" s="71"/>
      <c r="I32" s="71"/>
      <c r="J32" s="93"/>
      <c r="K32" s="93"/>
      <c r="L32" s="93"/>
      <c r="M32" s="93"/>
      <c r="N32" s="93"/>
      <c r="O32" s="93"/>
      <c r="P32" s="71"/>
      <c r="Q32" s="71"/>
      <c r="R32" s="71"/>
      <c r="S32" s="93"/>
      <c r="T32" s="93"/>
      <c r="U32" s="93"/>
      <c r="V32" s="93"/>
      <c r="W32" s="93"/>
      <c r="X32" s="86"/>
      <c r="Y32" s="88"/>
      <c r="Z32" s="87"/>
    </row>
    <row r="33" spans="2:26" ht="16.05" customHeight="1" x14ac:dyDescent="0.2">
      <c r="B33" s="99"/>
      <c r="C33" s="442"/>
      <c r="D33" s="443"/>
      <c r="E33" s="71"/>
      <c r="F33" s="444"/>
      <c r="G33" s="71"/>
      <c r="H33" s="71"/>
      <c r="I33" s="71"/>
      <c r="J33" s="93"/>
      <c r="K33" s="93"/>
      <c r="L33" s="93"/>
      <c r="M33" s="93"/>
      <c r="N33" s="93"/>
      <c r="O33" s="93"/>
      <c r="P33" s="71"/>
      <c r="Q33" s="71"/>
      <c r="R33" s="71"/>
      <c r="S33" s="93"/>
      <c r="T33" s="93"/>
      <c r="U33" s="93"/>
      <c r="V33" s="93"/>
      <c r="W33" s="93"/>
      <c r="X33" s="86"/>
      <c r="Y33" s="88"/>
      <c r="Z33" s="87"/>
    </row>
    <row r="34" spans="2:26" ht="16.05" customHeight="1" x14ac:dyDescent="0.2">
      <c r="B34" s="99"/>
      <c r="C34" s="442"/>
      <c r="D34" s="443"/>
      <c r="E34" s="71"/>
      <c r="F34" s="444"/>
      <c r="G34" s="71"/>
      <c r="H34" s="71"/>
      <c r="I34" s="71"/>
      <c r="J34" s="93"/>
      <c r="K34" s="93"/>
      <c r="L34" s="93"/>
      <c r="M34" s="93"/>
      <c r="N34" s="93"/>
      <c r="O34" s="93"/>
      <c r="P34" s="71"/>
      <c r="Q34" s="71"/>
      <c r="R34" s="71"/>
      <c r="S34" s="93"/>
      <c r="T34" s="93"/>
      <c r="U34" s="93"/>
      <c r="V34" s="93"/>
      <c r="W34" s="93"/>
      <c r="X34" s="86"/>
      <c r="Y34" s="88"/>
      <c r="Z34" s="87"/>
    </row>
    <row r="35" spans="2:26" ht="16.05" customHeight="1" x14ac:dyDescent="0.2">
      <c r="B35" s="99"/>
      <c r="C35" s="442"/>
      <c r="D35" s="443"/>
      <c r="E35" s="71"/>
      <c r="F35" s="444"/>
      <c r="G35" s="71"/>
      <c r="H35" s="71"/>
      <c r="I35" s="71"/>
      <c r="J35" s="93"/>
      <c r="K35" s="93"/>
      <c r="L35" s="93"/>
      <c r="M35" s="93"/>
      <c r="N35" s="93"/>
      <c r="O35" s="93"/>
      <c r="P35" s="71"/>
      <c r="Q35" s="71"/>
      <c r="R35" s="71"/>
      <c r="S35" s="93"/>
      <c r="T35" s="93"/>
      <c r="U35" s="93"/>
      <c r="V35" s="93"/>
      <c r="W35" s="93"/>
      <c r="X35" s="86"/>
      <c r="Y35" s="88"/>
      <c r="Z35" s="87"/>
    </row>
    <row r="36" spans="2:26" ht="16.05" customHeight="1" x14ac:dyDescent="0.2">
      <c r="B36" s="99"/>
      <c r="C36" s="442"/>
      <c r="D36" s="443"/>
      <c r="E36" s="71"/>
      <c r="F36" s="444"/>
      <c r="G36" s="71"/>
      <c r="H36" s="71"/>
      <c r="I36" s="71"/>
      <c r="J36" s="93"/>
      <c r="K36" s="93"/>
      <c r="L36" s="93"/>
      <c r="M36" s="93"/>
      <c r="N36" s="93"/>
      <c r="O36" s="93"/>
      <c r="P36" s="71"/>
      <c r="Q36" s="71"/>
      <c r="R36" s="71"/>
      <c r="S36" s="93"/>
      <c r="T36" s="93"/>
      <c r="U36" s="93"/>
      <c r="V36" s="93"/>
      <c r="W36" s="93"/>
      <c r="X36" s="86"/>
      <c r="Y36" s="88"/>
      <c r="Z36" s="87"/>
    </row>
    <row r="37" spans="2:26" ht="16.05" customHeight="1" x14ac:dyDescent="0.2">
      <c r="B37" s="99"/>
      <c r="C37" s="442"/>
      <c r="D37" s="443"/>
      <c r="E37" s="71"/>
      <c r="F37" s="444"/>
      <c r="G37" s="71"/>
      <c r="H37" s="71"/>
      <c r="I37" s="71"/>
      <c r="J37" s="93"/>
      <c r="K37" s="93"/>
      <c r="L37" s="93"/>
      <c r="M37" s="93"/>
      <c r="N37" s="93"/>
      <c r="O37" s="93"/>
      <c r="P37" s="71"/>
      <c r="Q37" s="71"/>
      <c r="R37" s="71"/>
      <c r="S37" s="93"/>
      <c r="T37" s="93"/>
      <c r="U37" s="93"/>
      <c r="V37" s="93"/>
      <c r="W37" s="93"/>
      <c r="X37" s="86"/>
      <c r="Y37" s="88"/>
      <c r="Z37" s="87"/>
    </row>
    <row r="38" spans="2:26" ht="16.05" customHeight="1" x14ac:dyDescent="0.2">
      <c r="B38" s="100"/>
      <c r="C38" s="442"/>
      <c r="D38" s="443"/>
      <c r="E38" s="71"/>
      <c r="F38" s="444"/>
      <c r="G38" s="71"/>
      <c r="H38" s="71"/>
      <c r="I38" s="71"/>
      <c r="J38" s="93"/>
      <c r="K38" s="93"/>
      <c r="L38" s="93"/>
      <c r="M38" s="93"/>
      <c r="N38" s="93"/>
      <c r="O38" s="93"/>
      <c r="P38" s="71"/>
      <c r="Q38" s="71"/>
      <c r="R38" s="71"/>
      <c r="S38" s="93"/>
      <c r="T38" s="93"/>
      <c r="U38" s="93"/>
      <c r="V38" s="93"/>
      <c r="W38" s="93"/>
      <c r="X38" s="86"/>
      <c r="Y38" s="88"/>
      <c r="Z38" s="87"/>
    </row>
    <row r="39" spans="2:26" ht="16.05" customHeight="1" x14ac:dyDescent="0.2">
      <c r="B39" s="447"/>
      <c r="C39" s="1" t="s">
        <v>621</v>
      </c>
      <c r="D39" s="7"/>
      <c r="F39" s="7"/>
      <c r="G39" s="41"/>
      <c r="H39" s="41"/>
      <c r="I39" s="41"/>
      <c r="J39" s="41"/>
      <c r="K39" s="41"/>
      <c r="L39" s="41"/>
      <c r="M39" s="41"/>
      <c r="N39" s="41"/>
      <c r="O39" s="41"/>
      <c r="P39" s="41"/>
      <c r="Q39" s="41"/>
      <c r="R39" s="7"/>
      <c r="S39" s="41"/>
      <c r="T39" s="41"/>
      <c r="U39" s="41"/>
      <c r="V39" s="41"/>
      <c r="W39" s="41"/>
      <c r="X39" s="7"/>
      <c r="Y39" s="7"/>
      <c r="Z39" s="7"/>
    </row>
    <row r="40" spans="2:26" ht="16.05" customHeight="1" x14ac:dyDescent="0.2">
      <c r="B40" s="447"/>
      <c r="C40" s="451" t="s">
        <v>622</v>
      </c>
      <c r="D40" s="7"/>
      <c r="F40" s="7"/>
      <c r="G40" s="41"/>
      <c r="H40" s="41"/>
      <c r="I40" s="41"/>
      <c r="J40" s="41"/>
      <c r="K40" s="41"/>
      <c r="L40" s="41"/>
      <c r="M40" s="41"/>
      <c r="N40" s="41"/>
      <c r="O40" s="41"/>
      <c r="P40" s="41"/>
      <c r="Q40" s="41"/>
      <c r="R40" s="7"/>
      <c r="S40" s="41"/>
      <c r="T40" s="41"/>
      <c r="U40" s="41"/>
      <c r="V40" s="41"/>
      <c r="W40" s="41"/>
      <c r="X40" s="7"/>
      <c r="Y40" s="7"/>
      <c r="Z40" s="7"/>
    </row>
    <row r="41" spans="2:26" ht="16.05" customHeight="1" x14ac:dyDescent="0.2">
      <c r="C41" s="3" t="s">
        <v>623</v>
      </c>
    </row>
    <row r="42" spans="2:26" ht="16.05" customHeight="1" x14ac:dyDescent="0.2">
      <c r="C42" s="3" t="s">
        <v>624</v>
      </c>
    </row>
    <row r="43" spans="2:26" ht="16.05" customHeight="1" x14ac:dyDescent="0.2">
      <c r="C43" s="66" t="s">
        <v>282</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9"/>
  <dataValidations count="3">
    <dataValidation type="list" allowBlank="1" showInputMessage="1" showErrorMessage="1" sqref="H8:H38" xr:uid="{8C0F6F05-9442-4347-A9E9-5E64C5C491A7}">
      <formula1>INDIRECT(G8)</formula1>
    </dataValidation>
    <dataValidation type="list" showInputMessage="1" showErrorMessage="1" sqref="G39:H40" xr:uid="{6B122237-2757-4BB8-A197-7C2FB9354597}">
      <formula1>部位本体</formula1>
    </dataValidation>
    <dataValidation type="list" allowBlank="1" showInputMessage="1" showErrorMessage="1" sqref="E39:E40" xr:uid="{6620146C-01A0-4650-AD48-BDDA6E1C3BEE}">
      <formula1>個数</formula1>
    </dataValidation>
  </dataValidations>
  <printOptions horizontalCentered="1"/>
  <pageMargins left="0.19685039370078741" right="0.19685039370078741" top="0.78740157480314965" bottom="0.19685039370078741" header="0.51181102362204722" footer="0.51181102362204722"/>
  <pageSetup paperSize="9" scale="74" fitToHeight="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C655E-5090-4519-9344-CE70F989E552}">
  <sheetPr>
    <pageSetUpPr fitToPage="1"/>
  </sheetPr>
  <dimension ref="B1:AB22"/>
  <sheetViews>
    <sheetView showGridLines="0" showZeros="0" view="pageBreakPreview" zoomScaleNormal="100" zoomScaleSheetLayoutView="100" workbookViewId="0">
      <pane xSplit="4" ySplit="6" topLeftCell="E7" activePane="bottomRight" state="frozen"/>
      <selection activeCell="O39" sqref="O39"/>
      <selection pane="topRight" activeCell="O39" sqref="O39"/>
      <selection pane="bottomLeft" activeCell="O39" sqref="O39"/>
      <selection pane="bottomRight" activeCell="O39" sqref="O39"/>
    </sheetView>
  </sheetViews>
  <sheetFormatPr defaultColWidth="5.6640625" defaultRowHeight="16.05"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403" t="s">
        <v>625</v>
      </c>
      <c r="C2" s="403"/>
      <c r="D2" s="403"/>
      <c r="E2" s="274"/>
      <c r="F2" s="274"/>
      <c r="G2" s="274"/>
      <c r="H2" s="403"/>
      <c r="I2" s="403"/>
      <c r="J2" s="403"/>
      <c r="K2" s="403"/>
      <c r="L2" s="403"/>
      <c r="M2" s="403"/>
      <c r="N2" s="403"/>
      <c r="O2" s="403"/>
      <c r="P2" s="403"/>
      <c r="Q2" s="403"/>
      <c r="R2" s="403"/>
      <c r="S2" s="403"/>
      <c r="T2" s="403"/>
      <c r="U2" s="403"/>
      <c r="V2" s="403"/>
      <c r="W2" s="403"/>
      <c r="X2" s="403"/>
      <c r="Y2" s="403"/>
      <c r="Z2" s="403"/>
    </row>
    <row r="3" spans="2:28" ht="20.100000000000001" customHeight="1" x14ac:dyDescent="0.2">
      <c r="B3" s="467" t="s">
        <v>8</v>
      </c>
      <c r="C3" s="467"/>
      <c r="D3" s="105"/>
      <c r="E3" s="173" t="s">
        <v>314</v>
      </c>
      <c r="F3" s="174"/>
      <c r="G3" s="175"/>
      <c r="H3" s="112" t="s">
        <v>9</v>
      </c>
      <c r="I3" s="278"/>
      <c r="J3" s="279" t="s">
        <v>316</v>
      </c>
      <c r="K3" s="279"/>
      <c r="L3" s="279"/>
      <c r="M3" s="83" t="s">
        <v>421</v>
      </c>
      <c r="N3" s="84"/>
      <c r="O3" s="84"/>
      <c r="P3" s="84"/>
      <c r="Q3" s="85"/>
      <c r="R3" s="150" t="s">
        <v>318</v>
      </c>
      <c r="S3" s="150"/>
      <c r="T3" s="150"/>
      <c r="U3" s="299" t="s">
        <v>422</v>
      </c>
      <c r="V3" s="300"/>
      <c r="W3" s="301"/>
      <c r="X3" s="166">
        <v>44860</v>
      </c>
      <c r="Y3" s="167"/>
      <c r="Z3" s="168"/>
    </row>
    <row r="4" spans="2:28" ht="20.100000000000001" customHeight="1" x14ac:dyDescent="0.2">
      <c r="B4" s="438" t="s">
        <v>0</v>
      </c>
      <c r="C4" s="438"/>
      <c r="D4" s="107"/>
      <c r="E4" s="177" t="s">
        <v>315</v>
      </c>
      <c r="F4" s="178"/>
      <c r="G4" s="180"/>
      <c r="H4" s="408" t="s">
        <v>1</v>
      </c>
      <c r="I4" s="289"/>
      <c r="J4" s="279" t="s">
        <v>317</v>
      </c>
      <c r="K4" s="279"/>
      <c r="L4" s="279"/>
      <c r="M4" s="83" t="s">
        <v>423</v>
      </c>
      <c r="N4" s="84"/>
      <c r="O4" s="84"/>
      <c r="P4" s="84"/>
      <c r="Q4" s="85"/>
      <c r="R4" s="468" t="s">
        <v>389</v>
      </c>
      <c r="S4" s="468"/>
      <c r="T4" s="468"/>
      <c r="U4" s="409"/>
      <c r="V4" s="410"/>
      <c r="W4" s="411"/>
      <c r="X4" s="412"/>
      <c r="Y4" s="469"/>
      <c r="Z4" s="413"/>
    </row>
    <row r="5" spans="2:28" ht="28.5" customHeight="1" x14ac:dyDescent="0.2">
      <c r="B5" s="148" t="s">
        <v>626</v>
      </c>
      <c r="C5" s="441" t="s">
        <v>627</v>
      </c>
      <c r="D5" s="441"/>
      <c r="E5" s="470" t="s">
        <v>426</v>
      </c>
      <c r="F5" s="426" t="s">
        <v>626</v>
      </c>
      <c r="G5" s="433"/>
      <c r="H5" s="407"/>
      <c r="I5" s="407"/>
      <c r="J5" s="407"/>
      <c r="K5" s="407"/>
      <c r="L5" s="407"/>
      <c r="M5" s="407"/>
      <c r="N5" s="407"/>
      <c r="O5" s="407"/>
      <c r="P5" s="407"/>
      <c r="Q5" s="407"/>
      <c r="R5" s="407"/>
      <c r="S5" s="471"/>
      <c r="T5" s="471"/>
      <c r="U5" s="471"/>
      <c r="V5" s="471"/>
      <c r="W5" s="471"/>
      <c r="X5" s="471"/>
      <c r="Y5" s="471"/>
      <c r="Z5" s="472"/>
      <c r="AA5" s="473"/>
      <c r="AB5" s="5"/>
    </row>
    <row r="6" spans="2:28" ht="24.75" customHeight="1" x14ac:dyDescent="0.2">
      <c r="B6" s="148"/>
      <c r="C6" s="289"/>
      <c r="D6" s="289"/>
      <c r="E6" s="474"/>
      <c r="F6" s="278" t="s">
        <v>628</v>
      </c>
      <c r="G6" s="278"/>
      <c r="H6" s="475" t="s">
        <v>629</v>
      </c>
      <c r="I6" s="471"/>
      <c r="J6" s="471"/>
      <c r="K6" s="471"/>
      <c r="L6" s="471"/>
      <c r="M6" s="471"/>
      <c r="N6" s="472"/>
      <c r="O6" s="475" t="s">
        <v>630</v>
      </c>
      <c r="P6" s="476"/>
      <c r="Q6" s="476"/>
      <c r="R6" s="476"/>
      <c r="S6" s="476"/>
      <c r="T6" s="476"/>
      <c r="U6" s="476"/>
      <c r="V6" s="477"/>
      <c r="W6" s="475" t="s">
        <v>631</v>
      </c>
      <c r="X6" s="408"/>
      <c r="Y6" s="478" t="s">
        <v>632</v>
      </c>
      <c r="Z6" s="479"/>
      <c r="AA6" s="5"/>
      <c r="AB6" s="5"/>
    </row>
    <row r="7" spans="2:28" ht="27.75" customHeight="1" x14ac:dyDescent="0.2">
      <c r="B7" s="99"/>
      <c r="C7" s="480"/>
      <c r="D7" s="481"/>
      <c r="E7" s="482"/>
      <c r="F7" s="483"/>
      <c r="G7" s="483"/>
      <c r="H7" s="484"/>
      <c r="I7" s="485"/>
      <c r="J7" s="485"/>
      <c r="K7" s="485"/>
      <c r="L7" s="486"/>
      <c r="M7" s="486"/>
      <c r="N7" s="487"/>
      <c r="O7" s="488"/>
      <c r="P7" s="486"/>
      <c r="Q7" s="486"/>
      <c r="R7" s="486"/>
      <c r="S7" s="486"/>
      <c r="T7" s="486"/>
      <c r="U7" s="486"/>
      <c r="V7" s="487"/>
      <c r="W7" s="489"/>
      <c r="X7" s="489"/>
      <c r="Y7" s="489"/>
      <c r="Z7" s="489"/>
    </row>
    <row r="8" spans="2:28" ht="27.75" customHeight="1" x14ac:dyDescent="0.2">
      <c r="B8" s="99"/>
      <c r="C8" s="490"/>
      <c r="D8" s="491"/>
      <c r="E8" s="482"/>
      <c r="F8" s="483"/>
      <c r="G8" s="483"/>
      <c r="H8" s="484"/>
      <c r="I8" s="485"/>
      <c r="J8" s="485"/>
      <c r="K8" s="485"/>
      <c r="L8" s="486"/>
      <c r="M8" s="486"/>
      <c r="N8" s="487"/>
      <c r="O8" s="488"/>
      <c r="P8" s="486"/>
      <c r="Q8" s="486"/>
      <c r="R8" s="486"/>
      <c r="S8" s="486"/>
      <c r="T8" s="486"/>
      <c r="U8" s="486"/>
      <c r="V8" s="487"/>
      <c r="W8" s="489"/>
      <c r="X8" s="489"/>
      <c r="Y8" s="489"/>
      <c r="Z8" s="489"/>
    </row>
    <row r="9" spans="2:28" ht="27.75" customHeight="1" x14ac:dyDescent="0.2">
      <c r="B9" s="99"/>
      <c r="C9" s="490"/>
      <c r="D9" s="491"/>
      <c r="E9" s="482"/>
      <c r="F9" s="483"/>
      <c r="G9" s="483"/>
      <c r="H9" s="484"/>
      <c r="I9" s="485"/>
      <c r="J9" s="485"/>
      <c r="K9" s="485"/>
      <c r="L9" s="486"/>
      <c r="M9" s="486"/>
      <c r="N9" s="487"/>
      <c r="O9" s="488"/>
      <c r="P9" s="486"/>
      <c r="Q9" s="486"/>
      <c r="R9" s="486"/>
      <c r="S9" s="486"/>
      <c r="T9" s="486"/>
      <c r="U9" s="486"/>
      <c r="V9" s="487"/>
      <c r="W9" s="489"/>
      <c r="X9" s="489"/>
      <c r="Y9" s="489"/>
      <c r="Z9" s="489"/>
    </row>
    <row r="10" spans="2:28" ht="27.75" customHeight="1" x14ac:dyDescent="0.2">
      <c r="B10" s="99"/>
      <c r="C10" s="490"/>
      <c r="D10" s="491"/>
      <c r="E10" s="482"/>
      <c r="F10" s="483"/>
      <c r="G10" s="483"/>
      <c r="H10" s="484"/>
      <c r="I10" s="485"/>
      <c r="J10" s="485"/>
      <c r="K10" s="485"/>
      <c r="L10" s="486"/>
      <c r="M10" s="486"/>
      <c r="N10" s="487"/>
      <c r="O10" s="488"/>
      <c r="P10" s="486"/>
      <c r="Q10" s="486"/>
      <c r="R10" s="486"/>
      <c r="S10" s="486"/>
      <c r="T10" s="486"/>
      <c r="U10" s="486"/>
      <c r="V10" s="487"/>
      <c r="W10" s="489"/>
      <c r="X10" s="489"/>
      <c r="Y10" s="489"/>
      <c r="Z10" s="489"/>
    </row>
    <row r="11" spans="2:28" ht="27.75" customHeight="1" x14ac:dyDescent="0.2">
      <c r="B11" s="99"/>
      <c r="C11" s="492"/>
      <c r="D11" s="493"/>
      <c r="E11" s="494"/>
      <c r="F11" s="495"/>
      <c r="G11" s="495"/>
      <c r="H11" s="484"/>
      <c r="I11" s="485"/>
      <c r="J11" s="485"/>
      <c r="K11" s="485"/>
      <c r="L11" s="486"/>
      <c r="M11" s="486"/>
      <c r="N11" s="487"/>
      <c r="O11" s="492"/>
      <c r="P11" s="486"/>
      <c r="Q11" s="486"/>
      <c r="R11" s="486"/>
      <c r="S11" s="486"/>
      <c r="T11" s="486"/>
      <c r="U11" s="486"/>
      <c r="V11" s="487"/>
      <c r="W11" s="489"/>
      <c r="X11" s="489"/>
      <c r="Y11" s="489"/>
      <c r="Z11" s="489"/>
    </row>
    <row r="12" spans="2:28" ht="27.75" customHeight="1" x14ac:dyDescent="0.2">
      <c r="B12" s="99"/>
      <c r="C12" s="492"/>
      <c r="D12" s="493"/>
      <c r="E12" s="494"/>
      <c r="F12" s="495"/>
      <c r="G12" s="495"/>
      <c r="H12" s="484"/>
      <c r="I12" s="485"/>
      <c r="J12" s="485"/>
      <c r="K12" s="485"/>
      <c r="L12" s="486"/>
      <c r="M12" s="486"/>
      <c r="N12" s="487"/>
      <c r="O12" s="492"/>
      <c r="P12" s="486"/>
      <c r="Q12" s="486"/>
      <c r="R12" s="486"/>
      <c r="S12" s="486"/>
      <c r="T12" s="486"/>
      <c r="U12" s="486"/>
      <c r="V12" s="487"/>
      <c r="W12" s="489"/>
      <c r="X12" s="489"/>
      <c r="Y12" s="489"/>
      <c r="Z12" s="489"/>
    </row>
    <row r="13" spans="2:28" ht="27.75" customHeight="1" x14ac:dyDescent="0.2">
      <c r="B13" s="99"/>
      <c r="C13" s="492"/>
      <c r="D13" s="493"/>
      <c r="E13" s="494"/>
      <c r="F13" s="495"/>
      <c r="G13" s="495"/>
      <c r="H13" s="484"/>
      <c r="I13" s="485"/>
      <c r="J13" s="485"/>
      <c r="K13" s="485"/>
      <c r="L13" s="486"/>
      <c r="M13" s="486"/>
      <c r="N13" s="487"/>
      <c r="O13" s="492"/>
      <c r="P13" s="486"/>
      <c r="Q13" s="486"/>
      <c r="R13" s="486"/>
      <c r="S13" s="486"/>
      <c r="T13" s="486"/>
      <c r="U13" s="486"/>
      <c r="V13" s="487"/>
      <c r="W13" s="489"/>
      <c r="X13" s="489"/>
      <c r="Y13" s="489"/>
      <c r="Z13" s="489"/>
    </row>
    <row r="14" spans="2:28" ht="27.75" customHeight="1" x14ac:dyDescent="0.2">
      <c r="B14" s="99"/>
      <c r="C14" s="492"/>
      <c r="D14" s="493"/>
      <c r="E14" s="494"/>
      <c r="F14" s="483"/>
      <c r="G14" s="483"/>
      <c r="H14" s="484"/>
      <c r="I14" s="485"/>
      <c r="J14" s="485"/>
      <c r="K14" s="485"/>
      <c r="L14" s="486"/>
      <c r="M14" s="486"/>
      <c r="N14" s="487"/>
      <c r="O14" s="492"/>
      <c r="P14" s="486"/>
      <c r="Q14" s="486"/>
      <c r="R14" s="486"/>
      <c r="S14" s="486"/>
      <c r="T14" s="486"/>
      <c r="U14" s="486"/>
      <c r="V14" s="487"/>
      <c r="W14" s="489"/>
      <c r="X14" s="489"/>
      <c r="Y14" s="489"/>
      <c r="Z14" s="489"/>
    </row>
    <row r="15" spans="2:28" ht="27.75" customHeight="1" x14ac:dyDescent="0.2">
      <c r="B15" s="99"/>
      <c r="C15" s="492"/>
      <c r="D15" s="493"/>
      <c r="E15" s="494"/>
      <c r="F15" s="495"/>
      <c r="G15" s="495"/>
      <c r="H15" s="484"/>
      <c r="I15" s="485"/>
      <c r="J15" s="485"/>
      <c r="K15" s="485"/>
      <c r="L15" s="486"/>
      <c r="M15" s="486"/>
      <c r="N15" s="487"/>
      <c r="O15" s="492"/>
      <c r="P15" s="486"/>
      <c r="Q15" s="486"/>
      <c r="R15" s="486"/>
      <c r="S15" s="486"/>
      <c r="T15" s="486"/>
      <c r="U15" s="486"/>
      <c r="V15" s="487"/>
      <c r="W15" s="489"/>
      <c r="X15" s="489"/>
      <c r="Y15" s="489"/>
      <c r="Z15" s="489"/>
    </row>
    <row r="16" spans="2:28" ht="27.75" customHeight="1" x14ac:dyDescent="0.2">
      <c r="B16" s="99"/>
      <c r="C16" s="492"/>
      <c r="D16" s="493"/>
      <c r="E16" s="494"/>
      <c r="F16" s="495"/>
      <c r="G16" s="495"/>
      <c r="H16" s="484"/>
      <c r="I16" s="485"/>
      <c r="J16" s="485"/>
      <c r="K16" s="485"/>
      <c r="L16" s="486"/>
      <c r="M16" s="486"/>
      <c r="N16" s="487"/>
      <c r="O16" s="492"/>
      <c r="P16" s="486"/>
      <c r="Q16" s="486"/>
      <c r="R16" s="486"/>
      <c r="S16" s="486"/>
      <c r="T16" s="486"/>
      <c r="U16" s="486"/>
      <c r="V16" s="487"/>
      <c r="W16" s="489"/>
      <c r="X16" s="489"/>
      <c r="Y16" s="489"/>
      <c r="Z16" s="489"/>
    </row>
    <row r="17" spans="2:26" ht="27.75" customHeight="1" x14ac:dyDescent="0.2">
      <c r="B17" s="99"/>
      <c r="C17" s="492"/>
      <c r="D17" s="493"/>
      <c r="E17" s="494"/>
      <c r="F17" s="495"/>
      <c r="G17" s="495"/>
      <c r="H17" s="484"/>
      <c r="I17" s="485"/>
      <c r="J17" s="485"/>
      <c r="K17" s="485"/>
      <c r="L17" s="486"/>
      <c r="M17" s="486"/>
      <c r="N17" s="487"/>
      <c r="O17" s="492"/>
      <c r="P17" s="486"/>
      <c r="Q17" s="486"/>
      <c r="R17" s="486"/>
      <c r="S17" s="486"/>
      <c r="T17" s="486"/>
      <c r="U17" s="486"/>
      <c r="V17" s="487"/>
      <c r="W17" s="489"/>
      <c r="X17" s="489"/>
      <c r="Y17" s="489"/>
      <c r="Z17" s="489"/>
    </row>
    <row r="18" spans="2:26" ht="27.75" customHeight="1" x14ac:dyDescent="0.2">
      <c r="B18" s="99"/>
      <c r="C18" s="492"/>
      <c r="D18" s="493"/>
      <c r="E18" s="494"/>
      <c r="F18" s="495"/>
      <c r="G18" s="495"/>
      <c r="H18" s="484"/>
      <c r="I18" s="485"/>
      <c r="J18" s="485"/>
      <c r="K18" s="485"/>
      <c r="L18" s="486"/>
      <c r="M18" s="486"/>
      <c r="N18" s="487"/>
      <c r="O18" s="492"/>
      <c r="P18" s="486"/>
      <c r="Q18" s="486"/>
      <c r="R18" s="486"/>
      <c r="S18" s="486"/>
      <c r="T18" s="486"/>
      <c r="U18" s="486"/>
      <c r="V18" s="487"/>
      <c r="W18" s="489"/>
      <c r="X18" s="489"/>
      <c r="Y18" s="489"/>
      <c r="Z18" s="489"/>
    </row>
    <row r="19" spans="2:26" ht="27.75" customHeight="1" x14ac:dyDescent="0.2">
      <c r="B19" s="99"/>
      <c r="C19" s="492"/>
      <c r="D19" s="493"/>
      <c r="E19" s="494"/>
      <c r="F19" s="495"/>
      <c r="G19" s="495"/>
      <c r="H19" s="484"/>
      <c r="I19" s="485"/>
      <c r="J19" s="485"/>
      <c r="K19" s="485"/>
      <c r="L19" s="486"/>
      <c r="M19" s="486"/>
      <c r="N19" s="487"/>
      <c r="O19" s="492"/>
      <c r="P19" s="486"/>
      <c r="Q19" s="486"/>
      <c r="R19" s="486"/>
      <c r="S19" s="486"/>
      <c r="T19" s="486"/>
      <c r="U19" s="486"/>
      <c r="V19" s="487"/>
      <c r="W19" s="489"/>
      <c r="X19" s="489"/>
      <c r="Y19" s="489"/>
      <c r="Z19" s="489"/>
    </row>
    <row r="20" spans="2:26" ht="27.75" customHeight="1" x14ac:dyDescent="0.2">
      <c r="B20" s="100"/>
      <c r="C20" s="492"/>
      <c r="D20" s="493"/>
      <c r="E20" s="494"/>
      <c r="F20" s="495"/>
      <c r="G20" s="495"/>
      <c r="H20" s="484"/>
      <c r="I20" s="485"/>
      <c r="J20" s="485"/>
      <c r="K20" s="485"/>
      <c r="L20" s="486"/>
      <c r="M20" s="486"/>
      <c r="N20" s="487"/>
      <c r="O20" s="492"/>
      <c r="P20" s="486"/>
      <c r="Q20" s="486"/>
      <c r="R20" s="486"/>
      <c r="S20" s="486"/>
      <c r="T20" s="486"/>
      <c r="U20" s="486"/>
      <c r="V20" s="487"/>
      <c r="W20" s="489"/>
      <c r="X20" s="489"/>
      <c r="Y20" s="489"/>
      <c r="Z20" s="489"/>
    </row>
    <row r="21" spans="2:26" ht="16.05" customHeight="1" x14ac:dyDescent="0.2">
      <c r="B21" s="1" t="s">
        <v>633</v>
      </c>
    </row>
    <row r="22" spans="2:26" ht="16.05" customHeight="1" x14ac:dyDescent="0.2">
      <c r="B22" s="66" t="s">
        <v>282</v>
      </c>
    </row>
  </sheetData>
  <mergeCells count="108">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0"/>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9"/>
  <printOptions horizontalCentered="1"/>
  <pageMargins left="0.19685039370078741" right="0.19685039370078741" top="0.78740157480314965" bottom="0.19685039370078741" header="0.51181102362204722" footer="0.51181102362204722"/>
  <pageSetup paperSize="9"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A0CA8-3D79-4DF9-9244-0DFA25693A0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t="s">
        <v>449</v>
      </c>
      <c r="E5" s="508"/>
      <c r="F5" s="509"/>
      <c r="G5" s="510"/>
      <c r="H5" s="510"/>
      <c r="I5" s="510"/>
      <c r="J5" s="510"/>
      <c r="K5" s="510"/>
      <c r="L5" s="510"/>
      <c r="M5" s="299" t="s">
        <v>637</v>
      </c>
      <c r="N5" s="342" t="s">
        <v>638</v>
      </c>
      <c r="O5" s="507" t="s">
        <v>449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252</v>
      </c>
      <c r="E11" s="522"/>
      <c r="F11" s="509"/>
      <c r="G11" s="510"/>
      <c r="H11" s="510"/>
      <c r="I11" s="510"/>
      <c r="J11" s="510"/>
      <c r="K11" s="510"/>
      <c r="L11" s="510"/>
      <c r="M11" s="341"/>
      <c r="N11" s="341" t="s">
        <v>642</v>
      </c>
      <c r="O11" s="521" t="s">
        <v>252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454</v>
      </c>
      <c r="F17" s="533"/>
      <c r="G17" s="533"/>
      <c r="H17" s="533"/>
      <c r="I17" s="533"/>
      <c r="J17" s="533"/>
      <c r="K17" s="533"/>
      <c r="L17" s="534"/>
      <c r="M17" s="83" t="s">
        <v>438</v>
      </c>
      <c r="N17" s="84"/>
      <c r="O17" s="85"/>
      <c r="P17" s="86" t="s">
        <v>461</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652</v>
      </c>
      <c r="E21" s="546"/>
      <c r="F21" s="546"/>
      <c r="G21" s="546"/>
      <c r="H21" s="546"/>
      <c r="I21" s="546"/>
      <c r="J21" s="546"/>
      <c r="K21" s="546"/>
      <c r="L21" s="547"/>
      <c r="M21" s="548" t="s">
        <v>651</v>
      </c>
      <c r="N21" s="549"/>
      <c r="O21" s="545" t="s">
        <v>652</v>
      </c>
      <c r="P21" s="546"/>
      <c r="Q21" s="546"/>
      <c r="R21" s="546"/>
      <c r="S21" s="546"/>
      <c r="T21" s="546"/>
      <c r="U21" s="546"/>
      <c r="V21" s="546"/>
      <c r="W21" s="547"/>
    </row>
    <row r="22" spans="2:23" s="1" customFormat="1" ht="20.100000000000001" customHeight="1" x14ac:dyDescent="0.2">
      <c r="B22" s="357" t="s">
        <v>637</v>
      </c>
      <c r="C22" s="354" t="s">
        <v>638</v>
      </c>
      <c r="D22" s="507" t="s">
        <v>449</v>
      </c>
      <c r="E22" s="508"/>
      <c r="F22" s="509"/>
      <c r="G22" s="510"/>
      <c r="H22" s="510"/>
      <c r="I22" s="510"/>
      <c r="J22" s="510"/>
      <c r="K22" s="510"/>
      <c r="L22" s="510"/>
      <c r="M22" s="357" t="s">
        <v>637</v>
      </c>
      <c r="N22" s="354" t="s">
        <v>638</v>
      </c>
      <c r="O22" s="507" t="s">
        <v>449</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252</v>
      </c>
      <c r="E28" s="522"/>
      <c r="F28" s="509"/>
      <c r="G28" s="510"/>
      <c r="H28" s="510"/>
      <c r="I28" s="510"/>
      <c r="J28" s="510"/>
      <c r="K28" s="510"/>
      <c r="L28" s="510"/>
      <c r="M28" s="341"/>
      <c r="N28" s="341" t="s">
        <v>642</v>
      </c>
      <c r="O28" s="521" t="s">
        <v>252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279</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462</v>
      </c>
      <c r="F34" s="533"/>
      <c r="G34" s="533"/>
      <c r="H34" s="533"/>
      <c r="I34" s="533"/>
      <c r="J34" s="533"/>
      <c r="K34" s="533"/>
      <c r="L34" s="534"/>
      <c r="M34" s="83" t="s">
        <v>438</v>
      </c>
      <c r="N34" s="84"/>
      <c r="O34" s="85"/>
      <c r="P34" s="86" t="s">
        <v>463</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652</v>
      </c>
      <c r="E38" s="546"/>
      <c r="F38" s="546"/>
      <c r="G38" s="546"/>
      <c r="H38" s="546"/>
      <c r="I38" s="546"/>
      <c r="J38" s="546"/>
      <c r="K38" s="546"/>
      <c r="L38" s="547"/>
      <c r="M38" s="139" t="s">
        <v>651</v>
      </c>
      <c r="N38" s="154"/>
      <c r="O38" s="545" t="s">
        <v>652</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E32:E33 P15:P16 P32:P33 E15:E16" xr:uid="{1A39E099-F8B3-404E-B2C9-464814B11938}">
      <formula1>$Y$2:$Y$6</formula1>
    </dataValidation>
    <dataValidation type="list" allowBlank="1" showInputMessage="1" showErrorMessage="1" sqref="O28:P29 D11:E12 O11:P12 D28:E29" xr:uid="{6D84AB4B-F6E1-4402-8B4E-42C130800E6A}">
      <formula1>INDIRECT(D9)</formula1>
    </dataValidation>
    <dataValidation type="list" allowBlank="1" showInputMessage="1" showErrorMessage="1" sqref="O14:P14 D14:E14 D31:E31 O31:P31" xr:uid="{69BFAD99-3BE3-428A-9DD4-B5518A22918C}">
      <formula1>INDIRECT(D13)</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E6E9-5B02-4251-98A2-9C4CFD84A7D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v>
      </c>
      <c r="E5" s="508"/>
      <c r="F5" s="509"/>
      <c r="G5" s="510"/>
      <c r="H5" s="510"/>
      <c r="I5" s="510"/>
      <c r="J5" s="510"/>
      <c r="K5" s="510"/>
      <c r="L5" s="510"/>
      <c r="M5" s="299" t="s">
        <v>637</v>
      </c>
      <c r="N5" s="342" t="s">
        <v>638</v>
      </c>
      <c r="O5" s="507">
        <v>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466</v>
      </c>
      <c r="F17" s="533"/>
      <c r="G17" s="533"/>
      <c r="H17" s="533"/>
      <c r="I17" s="533"/>
      <c r="J17" s="533"/>
      <c r="K17" s="533"/>
      <c r="L17" s="534"/>
      <c r="M17" s="83" t="s">
        <v>438</v>
      </c>
      <c r="N17" s="84"/>
      <c r="O17" s="85"/>
      <c r="P17" s="86" t="s">
        <v>466</v>
      </c>
      <c r="Q17" s="533"/>
      <c r="R17" s="533"/>
      <c r="S17" s="533"/>
      <c r="T17" s="533"/>
      <c r="U17" s="533"/>
      <c r="V17" s="533"/>
      <c r="W17" s="534"/>
    </row>
    <row r="18" spans="2:23" s="1" customFormat="1" ht="17.100000000000001" customHeight="1" x14ac:dyDescent="0.2">
      <c r="B18" s="83" t="s">
        <v>646</v>
      </c>
      <c r="C18" s="84"/>
      <c r="D18" s="85"/>
      <c r="E18" s="535" t="s">
        <v>662</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663</v>
      </c>
      <c r="E21" s="546"/>
      <c r="F21" s="546"/>
      <c r="G21" s="546"/>
      <c r="H21" s="546"/>
      <c r="I21" s="546"/>
      <c r="J21" s="546"/>
      <c r="K21" s="546"/>
      <c r="L21" s="547"/>
      <c r="M21" s="548" t="s">
        <v>651</v>
      </c>
      <c r="N21" s="549"/>
      <c r="O21" s="545" t="s">
        <v>664</v>
      </c>
      <c r="P21" s="546"/>
      <c r="Q21" s="546"/>
      <c r="R21" s="546"/>
      <c r="S21" s="546"/>
      <c r="T21" s="546"/>
      <c r="U21" s="546"/>
      <c r="V21" s="546"/>
      <c r="W21" s="547"/>
    </row>
    <row r="22" spans="2:23" s="1" customFormat="1" ht="20.100000000000001" customHeight="1" x14ac:dyDescent="0.2">
      <c r="B22" s="357" t="s">
        <v>637</v>
      </c>
      <c r="C22" s="354" t="s">
        <v>638</v>
      </c>
      <c r="D22" s="507">
        <v>2</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470</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665</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6D253B05-F32B-4345-B94C-4DB3978524EB}">
      <formula1>INDIRECT(D13)</formula1>
    </dataValidation>
    <dataValidation type="list" allowBlank="1" showInputMessage="1" showErrorMessage="1" sqref="D28:E29 D11:E12 O11:P12 O28:P29" xr:uid="{15CA9AFA-FA85-4F8E-B21F-F632F2FFCEB5}">
      <formula1>INDIRECT(D9)</formula1>
    </dataValidation>
    <dataValidation type="list" allowBlank="1" showInputMessage="1" showErrorMessage="1" sqref="E32:E33 E15:E16 P32:P33 P15:P16" xr:uid="{DCA71615-EC5A-4B35-B0E9-83B3306602B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DD250-1C9F-4E18-B272-101750A806F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3</v>
      </c>
      <c r="E5" s="508"/>
      <c r="F5" s="509"/>
      <c r="G5" s="510"/>
      <c r="H5" s="510"/>
      <c r="I5" s="510"/>
      <c r="J5" s="510"/>
      <c r="K5" s="510"/>
      <c r="L5" s="510"/>
      <c r="M5" s="299" t="s">
        <v>637</v>
      </c>
      <c r="N5" s="342" t="s">
        <v>638</v>
      </c>
      <c r="O5" s="507">
        <v>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244</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471</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664</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A3F4E61-FFDA-49CB-9F73-F56CC8561F1B}">
      <formula1>INDIRECT(D13)</formula1>
    </dataValidation>
    <dataValidation type="list" allowBlank="1" showInputMessage="1" showErrorMessage="1" sqref="D28:E29 D11:E12 O11:P12 O28:P29" xr:uid="{6F609CC7-21B3-4248-A75A-621A3B9A0E4F}">
      <formula1>INDIRECT(D9)</formula1>
    </dataValidation>
    <dataValidation type="list" allowBlank="1" showInputMessage="1" showErrorMessage="1" sqref="E32:E33 E15:E16 P32:P33 P15:P16" xr:uid="{4B76D133-E3AA-46DA-AFC1-81B879AC31D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D2596-8317-474C-BF7F-F454EA3422B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9DA29FB-98D7-4A14-9E8D-D7DBBE07E778}">
      <formula1>INDIRECT(D13)</formula1>
    </dataValidation>
    <dataValidation type="list" allowBlank="1" showInputMessage="1" showErrorMessage="1" sqref="D28:E29 D11:E12 O11:P12 O28:P29" xr:uid="{3718558E-07C9-4A64-B4BD-8AA112071F33}">
      <formula1>INDIRECT(D9)</formula1>
    </dataValidation>
    <dataValidation type="list" allowBlank="1" showInputMessage="1" showErrorMessage="1" sqref="E32:E33 E15:E16 P32:P33 P15:P16" xr:uid="{BC83AB8B-3E71-4E45-A238-1B6B352CAB0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45FB8-6743-48F0-9306-D909607DB4F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v>
      </c>
      <c r="E5" s="508"/>
      <c r="F5" s="509"/>
      <c r="G5" s="510"/>
      <c r="H5" s="510"/>
      <c r="I5" s="510"/>
      <c r="J5" s="510"/>
      <c r="K5" s="510"/>
      <c r="L5" s="510"/>
      <c r="M5" s="299" t="s">
        <v>637</v>
      </c>
      <c r="N5" s="342" t="s">
        <v>638</v>
      </c>
      <c r="O5" s="507">
        <v>6</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244</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477</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666</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6</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248</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478</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667</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E42CFB7F-A4CC-45B0-BF44-AC64A2F33E5C}">
      <formula1>INDIRECT(D13)</formula1>
    </dataValidation>
    <dataValidation type="list" allowBlank="1" showInputMessage="1" showErrorMessage="1" sqref="D28:E29 D11:E12 O11:P12 O28:P29" xr:uid="{94DB8052-5200-483A-9C03-E6DAE791BD5E}">
      <formula1>INDIRECT(D9)</formula1>
    </dataValidation>
    <dataValidation type="list" allowBlank="1" showInputMessage="1" showErrorMessage="1" sqref="E32:E33 E15:E16 P32:P33 P15:P16" xr:uid="{5586558F-040C-4290-AD86-90F7EED4781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3A3B-B7E3-4678-AFD4-7584E847859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v>
      </c>
      <c r="E5" s="508"/>
      <c r="F5" s="509"/>
      <c r="G5" s="510"/>
      <c r="H5" s="510"/>
      <c r="I5" s="510"/>
      <c r="J5" s="510"/>
      <c r="K5" s="510"/>
      <c r="L5" s="510"/>
      <c r="M5" s="299" t="s">
        <v>637</v>
      </c>
      <c r="N5" s="342" t="s">
        <v>638</v>
      </c>
      <c r="O5" s="507">
        <v>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479</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668</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7</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243</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470</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664</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2F38142C-3108-4883-B4A7-DA13E217F6DC}">
      <formula1>INDIRECT(D13)</formula1>
    </dataValidation>
    <dataValidation type="list" allowBlank="1" showInputMessage="1" showErrorMessage="1" sqref="D28:E29 D11:E12 O11:P12 O28:P29" xr:uid="{04FD7E33-4A1E-490F-9605-C0A85D1DCEAF}">
      <formula1>INDIRECT(D9)</formula1>
    </dataValidation>
    <dataValidation type="list" allowBlank="1" showInputMessage="1" showErrorMessage="1" sqref="E32:E33 E15:E16 P32:P33 P15:P16" xr:uid="{D9705E50-2478-4AF4-887F-92B5357326F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1FC45-579E-4880-BA30-933FB2CD6F3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v>
      </c>
      <c r="E5" s="508"/>
      <c r="F5" s="509"/>
      <c r="G5" s="510"/>
      <c r="H5" s="510"/>
      <c r="I5" s="510"/>
      <c r="J5" s="510"/>
      <c r="K5" s="510"/>
      <c r="L5" s="510"/>
      <c r="M5" s="299" t="s">
        <v>637</v>
      </c>
      <c r="N5" s="342" t="s">
        <v>638</v>
      </c>
      <c r="O5" s="507">
        <v>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8</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473</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664</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045CFCA-D01B-4903-A68A-74E43A3D2FC0}">
      <formula1>INDIRECT(D13)</formula1>
    </dataValidation>
    <dataValidation type="list" allowBlank="1" showInputMessage="1" showErrorMessage="1" sqref="D28:E29 D11:E12 O11:P12 O28:P29" xr:uid="{024074EA-9804-4FBD-A680-A528AB4E6ABA}">
      <formula1>INDIRECT(D9)</formula1>
    </dataValidation>
    <dataValidation type="list" allowBlank="1" showInputMessage="1" showErrorMessage="1" sqref="E32:E33 E15:E16 P32:P33 P15:P16" xr:uid="{D57CFB39-8D1F-4228-B615-34DD2B334B4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E3E0A-7BBF-4501-A33C-987ECF4F5D87}">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484</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669</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A6E69CE-9226-4E07-812E-D5A726969F77}">
      <formula1>INDIRECT(D13)</formula1>
    </dataValidation>
    <dataValidation type="list" allowBlank="1" showInputMessage="1" showErrorMessage="1" sqref="D28:E29 D11:E12 O11:P12 O28:P29" xr:uid="{26F59599-BC9D-4539-89FD-B68352A1A7C9}">
      <formula1>INDIRECT(D9)</formula1>
    </dataValidation>
    <dataValidation type="list" allowBlank="1" showInputMessage="1" showErrorMessage="1" sqref="E32:E33 E15:E16 P32:P33 P15:P16" xr:uid="{0E175F5A-5517-4289-A3A5-120349B818A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4C995-B249-4129-828B-1B8E987D8D05}">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485</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B9E7E3C-8FA4-48A7-BBBE-8C4A57A64C74}">
      <formula1>INDIRECT(D13)</formula1>
    </dataValidation>
    <dataValidation type="list" allowBlank="1" showInputMessage="1" showErrorMessage="1" sqref="D28:E29 D11:E12 O11:P12 O28:P29" xr:uid="{336535B0-5006-4BB0-A716-62FD482A9334}">
      <formula1>INDIRECT(D9)</formula1>
    </dataValidation>
    <dataValidation type="list" allowBlank="1" showInputMessage="1" showErrorMessage="1" sqref="E32:E33 E15:E16 P32:P33 P15:P16" xr:uid="{2EADC8FF-D315-401C-8677-E09CF6AD3D8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1377D-3387-4536-93AF-12C34C968EF8}">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v>
      </c>
      <c r="E5" s="508"/>
      <c r="F5" s="509"/>
      <c r="G5" s="510"/>
      <c r="H5" s="510"/>
      <c r="I5" s="510"/>
      <c r="J5" s="510"/>
      <c r="K5" s="510"/>
      <c r="L5" s="510"/>
      <c r="M5" s="299" t="s">
        <v>637</v>
      </c>
      <c r="N5" s="342" t="s">
        <v>638</v>
      </c>
      <c r="O5" s="507">
        <v>11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376</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486</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670</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A11E23C-8D08-4487-B2D8-66139E3A525C}">
      <formula1>INDIRECT(D13)</formula1>
    </dataValidation>
    <dataValidation type="list" allowBlank="1" showInputMessage="1" showErrorMessage="1" sqref="D28:E29 D11:E12 O11:P12 O28:P29" xr:uid="{18DA3606-B96C-4801-839C-2C25918D0DF8}">
      <formula1>INDIRECT(D9)</formula1>
    </dataValidation>
    <dataValidation type="list" allowBlank="1" showInputMessage="1" showErrorMessage="1" sqref="E32:E33 E15:E16 P32:P33 P15:P16" xr:uid="{BEC7747D-9747-4BE0-8F57-DD8628CBC5E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066CF-6FF5-427A-A322-8BD75436DBF7}">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12</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489</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671</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A9DA6BB-91E9-42B8-823C-3225AD5ED6B2}">
      <formula1>INDIRECT(D13)</formula1>
    </dataValidation>
    <dataValidation type="list" allowBlank="1" showInputMessage="1" showErrorMessage="1" sqref="D28:E29 D11:E12 O11:P12 O28:P29" xr:uid="{9E392171-AD3E-4BD0-BE24-860C73033BB0}">
      <formula1>INDIRECT(D9)</formula1>
    </dataValidation>
    <dataValidation type="list" allowBlank="1" showInputMessage="1" showErrorMessage="1" sqref="E32:E33 E15:E16 P32:P33 P15:P16" xr:uid="{12F9C282-8703-4773-8159-E175C4E4BBC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2E821-22F0-4860-BF62-3C73335397A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13</v>
      </c>
      <c r="E5" s="508"/>
      <c r="F5" s="509"/>
      <c r="G5" s="510"/>
      <c r="H5" s="510"/>
      <c r="I5" s="510"/>
      <c r="J5" s="510"/>
      <c r="K5" s="510"/>
      <c r="L5" s="510"/>
      <c r="M5" s="299" t="s">
        <v>637</v>
      </c>
      <c r="N5" s="342" t="s">
        <v>638</v>
      </c>
      <c r="O5" s="507">
        <v>13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t="s">
        <v>244</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380</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489</v>
      </c>
      <c r="F17" s="533"/>
      <c r="G17" s="533"/>
      <c r="H17" s="533"/>
      <c r="I17" s="533"/>
      <c r="J17" s="533"/>
      <c r="K17" s="533"/>
      <c r="L17" s="534"/>
      <c r="M17" s="83" t="s">
        <v>438</v>
      </c>
      <c r="N17" s="84"/>
      <c r="O17" s="85"/>
      <c r="P17" s="86" t="s">
        <v>491</v>
      </c>
      <c r="Q17" s="533"/>
      <c r="R17" s="533"/>
      <c r="S17" s="533"/>
      <c r="T17" s="533"/>
      <c r="U17" s="533"/>
      <c r="V17" s="533"/>
      <c r="W17" s="534"/>
    </row>
    <row r="18" spans="2:23" s="1" customFormat="1" ht="17.100000000000001" customHeight="1" x14ac:dyDescent="0.2">
      <c r="B18" s="83" t="s">
        <v>646</v>
      </c>
      <c r="C18" s="84"/>
      <c r="D18" s="85"/>
      <c r="E18" s="535" t="s">
        <v>672</v>
      </c>
      <c r="F18" s="536"/>
      <c r="G18" s="536"/>
      <c r="H18" s="536"/>
      <c r="I18" s="536"/>
      <c r="J18" s="536"/>
      <c r="K18" s="536"/>
      <c r="L18" s="537"/>
      <c r="M18" s="83" t="s">
        <v>646</v>
      </c>
      <c r="N18" s="84"/>
      <c r="O18" s="85"/>
      <c r="P18" s="535" t="s">
        <v>673</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674</v>
      </c>
      <c r="E21" s="546"/>
      <c r="F21" s="546"/>
      <c r="G21" s="546"/>
      <c r="H21" s="546"/>
      <c r="I21" s="546"/>
      <c r="J21" s="546"/>
      <c r="K21" s="546"/>
      <c r="L21" s="547"/>
      <c r="M21" s="548" t="s">
        <v>651</v>
      </c>
      <c r="N21" s="549"/>
      <c r="O21" s="545" t="s">
        <v>675</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ACB7FC7-5417-40DC-964A-8F6D619D3F2F}">
      <formula1>INDIRECT(D13)</formula1>
    </dataValidation>
    <dataValidation type="list" allowBlank="1" showInputMessage="1" showErrorMessage="1" sqref="D28:E29 D11:E12 O11:P12 O28:P29" xr:uid="{FB52C83F-5B47-41A8-A8A0-95DEBBCBB546}">
      <formula1>INDIRECT(D9)</formula1>
    </dataValidation>
    <dataValidation type="list" allowBlank="1" showInputMessage="1" showErrorMessage="1" sqref="E32:E33 E15:E16 P32:P33 P15:P16" xr:uid="{3E18CD6D-3D9C-4C3A-B2F6-CC07FE95FB4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3B606-139F-4716-ABEA-ECAF79982C5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369523C-1A39-4AA3-B75F-86698353D1F9}">
      <formula1>INDIRECT(D13)</formula1>
    </dataValidation>
    <dataValidation type="list" allowBlank="1" showInputMessage="1" showErrorMessage="1" sqref="D28:E29 D11:E12 O11:P12 O28:P29" xr:uid="{F4A77F14-790B-4C24-A323-C328797058E6}">
      <formula1>INDIRECT(D9)</formula1>
    </dataValidation>
    <dataValidation type="list" allowBlank="1" showInputMessage="1" showErrorMessage="1" sqref="E32:E33 E15:E16 P32:P33 P15:P16" xr:uid="{E64D647B-7863-4CEB-A0BE-3FE1BDCCEC7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E5D5-05BB-4446-A87A-CE4E03B46F0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15</v>
      </c>
      <c r="E5" s="508"/>
      <c r="F5" s="509"/>
      <c r="G5" s="510"/>
      <c r="H5" s="510"/>
      <c r="I5" s="510"/>
      <c r="J5" s="510"/>
      <c r="K5" s="510"/>
      <c r="L5" s="510"/>
      <c r="M5" s="299" t="s">
        <v>637</v>
      </c>
      <c r="N5" s="342" t="s">
        <v>638</v>
      </c>
      <c r="O5" s="507">
        <v>15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248</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492</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664</v>
      </c>
      <c r="E21" s="546"/>
      <c r="F21" s="546"/>
      <c r="G21" s="546"/>
      <c r="H21" s="546"/>
      <c r="I21" s="546"/>
      <c r="J21" s="546"/>
      <c r="K21" s="546"/>
      <c r="L21" s="547"/>
      <c r="M21" s="548" t="s">
        <v>651</v>
      </c>
      <c r="N21" s="549"/>
      <c r="O21" s="545" t="s">
        <v>676</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95762E5-59F1-49AF-B175-BC17E27138F5}">
      <formula1>INDIRECT(D13)</formula1>
    </dataValidation>
    <dataValidation type="list" allowBlank="1" showInputMessage="1" showErrorMessage="1" sqref="D28:E29 D11:E12 O11:P12 O28:P29" xr:uid="{754B67BF-0A84-4B6E-9099-E86AC272621E}">
      <formula1>INDIRECT(D9)</formula1>
    </dataValidation>
    <dataValidation type="list" allowBlank="1" showInputMessage="1" showErrorMessage="1" sqref="E32:E33 E15:E16 P32:P33 P15:P16" xr:uid="{4E700ADD-1E55-46B8-AF2E-DE3F05E2031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CE7D4-BD10-41DB-9CC5-8D34265C651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16</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9C54F51-EFEF-4A50-8DAF-05315F047EF3}">
      <formula1>INDIRECT(D13)</formula1>
    </dataValidation>
    <dataValidation type="list" allowBlank="1" showInputMessage="1" showErrorMessage="1" sqref="D28:E29 D11:E12 O11:P12 O28:P29" xr:uid="{B7531E29-4F64-4003-8AB3-969913B94190}">
      <formula1>INDIRECT(D9)</formula1>
    </dataValidation>
    <dataValidation type="list" allowBlank="1" showInputMessage="1" showErrorMessage="1" sqref="E32:E33 E15:E16 P32:P33 P15:P16" xr:uid="{83521062-E8BC-4FA9-ACEA-8C153919ABE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4C71-3E1C-4F0D-ABEA-0F97DA4BCBE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19</v>
      </c>
      <c r="E5" s="508"/>
      <c r="F5" s="509"/>
      <c r="G5" s="510"/>
      <c r="H5" s="510"/>
      <c r="I5" s="510"/>
      <c r="J5" s="510"/>
      <c r="K5" s="510"/>
      <c r="L5" s="510"/>
      <c r="M5" s="299" t="s">
        <v>637</v>
      </c>
      <c r="N5" s="342" t="s">
        <v>638</v>
      </c>
      <c r="O5" s="507">
        <v>19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493</v>
      </c>
      <c r="F17" s="533"/>
      <c r="G17" s="533"/>
      <c r="H17" s="533"/>
      <c r="I17" s="533"/>
      <c r="J17" s="533"/>
      <c r="K17" s="533"/>
      <c r="L17" s="534"/>
      <c r="M17" s="83" t="s">
        <v>438</v>
      </c>
      <c r="N17" s="84"/>
      <c r="O17" s="85"/>
      <c r="P17" s="86" t="s">
        <v>486</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678</v>
      </c>
      <c r="E21" s="546"/>
      <c r="F21" s="546"/>
      <c r="G21" s="546"/>
      <c r="H21" s="546"/>
      <c r="I21" s="546"/>
      <c r="J21" s="546"/>
      <c r="K21" s="546"/>
      <c r="L21" s="547"/>
      <c r="M21" s="548" t="s">
        <v>651</v>
      </c>
      <c r="N21" s="549"/>
      <c r="O21" s="545" t="s">
        <v>679</v>
      </c>
      <c r="P21" s="546"/>
      <c r="Q21" s="546"/>
      <c r="R21" s="546"/>
      <c r="S21" s="546"/>
      <c r="T21" s="546"/>
      <c r="U21" s="546"/>
      <c r="V21" s="546"/>
      <c r="W21" s="547"/>
    </row>
    <row r="22" spans="2:23" s="1" customFormat="1" ht="20.100000000000001" customHeight="1" x14ac:dyDescent="0.2">
      <c r="B22" s="357" t="s">
        <v>637</v>
      </c>
      <c r="C22" s="354" t="s">
        <v>638</v>
      </c>
      <c r="D22" s="507">
        <v>19</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248</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495</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671</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6DB4A64E-8CBC-4B8F-AA9B-C99536A38222}">
      <formula1>INDIRECT(D13)</formula1>
    </dataValidation>
    <dataValidation type="list" allowBlank="1" showInputMessage="1" showErrorMessage="1" sqref="D28:E29 D11:E12 O11:P12 O28:P29" xr:uid="{7B2427E0-0ABF-4200-98D9-ADE9F963D871}">
      <formula1>INDIRECT(D9)</formula1>
    </dataValidation>
    <dataValidation type="list" allowBlank="1" showInputMessage="1" showErrorMessage="1" sqref="E32:E33 E15:E16 P32:P33 P15:P16" xr:uid="{C17AAE2D-91A1-4F51-9322-ECFB6CB3DBD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77964-7A0F-4C7D-941B-5C9779CEDD8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21</v>
      </c>
      <c r="E5" s="508"/>
      <c r="F5" s="509"/>
      <c r="G5" s="510"/>
      <c r="H5" s="510"/>
      <c r="I5" s="510"/>
      <c r="J5" s="510"/>
      <c r="K5" s="510"/>
      <c r="L5" s="510"/>
      <c r="M5" s="299" t="s">
        <v>637</v>
      </c>
      <c r="N5" s="342" t="s">
        <v>638</v>
      </c>
      <c r="O5" s="507">
        <v>21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149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498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680</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681</v>
      </c>
      <c r="P21" s="546"/>
      <c r="Q21" s="546"/>
      <c r="R21" s="546"/>
      <c r="S21" s="546"/>
      <c r="T21" s="546"/>
      <c r="U21" s="546"/>
      <c r="V21" s="546"/>
      <c r="W21" s="547"/>
    </row>
    <row r="22" spans="2:23" s="1" customFormat="1" ht="20.100000000000001" customHeight="1" x14ac:dyDescent="0.2">
      <c r="B22" s="357" t="s">
        <v>637</v>
      </c>
      <c r="C22" s="354" t="s">
        <v>638</v>
      </c>
      <c r="D22" s="507">
        <v>21</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149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499</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682</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23E41ADD-DEF7-4626-B80B-8DD6ACB7D160}">
      <formula1>INDIRECT(D13)</formula1>
    </dataValidation>
    <dataValidation type="list" allowBlank="1" showInputMessage="1" showErrorMessage="1" sqref="D28:E29 D11:E12 O11:P12 O28:P29" xr:uid="{0DD8F571-9F6F-41F3-B030-B0D78B1783BF}">
      <formula1>INDIRECT(D9)</formula1>
    </dataValidation>
    <dataValidation type="list" allowBlank="1" showInputMessage="1" showErrorMessage="1" sqref="E32:E33 E15:E16 P32:P33 P15:P16" xr:uid="{D33F9387-A5FF-4E65-96AF-1CE3DBFE72F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254F2-2BE8-4184-8B60-C356F0870188}">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23</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500</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683</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55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553"/>
      <c r="N40" s="553" t="s">
        <v>655</v>
      </c>
      <c r="O40" s="3"/>
      <c r="P40" s="3"/>
      <c r="Q40" s="3"/>
      <c r="R40" s="3"/>
      <c r="S40" s="3"/>
      <c r="T40" s="3"/>
      <c r="U40" s="3"/>
      <c r="V40" s="3"/>
      <c r="W40" s="3"/>
    </row>
    <row r="41" spans="2:23" ht="15" customHeight="1" x14ac:dyDescent="0.15">
      <c r="C41" s="553" t="s">
        <v>656</v>
      </c>
      <c r="M41" s="4"/>
      <c r="N41" s="67" t="s">
        <v>657</v>
      </c>
      <c r="O41" s="555"/>
      <c r="P41" s="555"/>
      <c r="Q41" s="555"/>
      <c r="R41" s="555"/>
      <c r="S41" s="555"/>
      <c r="T41" s="555"/>
      <c r="U41" s="555"/>
      <c r="V41" s="555"/>
    </row>
    <row r="42" spans="2:23" ht="15" customHeight="1" x14ac:dyDescent="0.15">
      <c r="C42" s="553" t="s">
        <v>658</v>
      </c>
      <c r="M42" s="4"/>
      <c r="N42" s="67" t="s">
        <v>659</v>
      </c>
      <c r="O42" s="555"/>
      <c r="P42" s="555"/>
      <c r="Q42" s="555"/>
      <c r="R42" s="555"/>
      <c r="S42" s="555"/>
      <c r="T42" s="555"/>
      <c r="U42" s="555"/>
      <c r="V42" s="555"/>
    </row>
    <row r="43" spans="2:23" x14ac:dyDescent="0.15">
      <c r="C43" s="67" t="s">
        <v>660</v>
      </c>
      <c r="M43" s="4"/>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06545CC-4612-4617-B441-8CCAB6ED4976}">
      <formula1>INDIRECT(D13)</formula1>
    </dataValidation>
    <dataValidation type="list" allowBlank="1" showInputMessage="1" showErrorMessage="1" sqref="D28:E29 D11:E12 O11:P12 O28:P29" xr:uid="{D615B3D3-4BCC-45B7-A037-708F9943ABF8}">
      <formula1>INDIRECT(D9)</formula1>
    </dataValidation>
    <dataValidation type="list" allowBlank="1" showInputMessage="1" showErrorMessage="1" sqref="E32:E33 E15:E16 P32:P33 P15:P16" xr:uid="{6250EB3B-3FBB-477E-B2D7-9EC25B1BCC0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3E45-C009-4F9C-A1D6-FFD028D647B0}">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501</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684</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E79B4860-1E2C-4D2D-9BAE-BA9C7B774F7C}">
      <formula1>INDIRECT(D13)</formula1>
    </dataValidation>
    <dataValidation type="list" allowBlank="1" showInputMessage="1" showErrorMessage="1" sqref="D28:E29 D11:E12 O11:P12 O28:P29" xr:uid="{103594C2-A594-4E26-83C6-6DFA3F251D58}">
      <formula1>INDIRECT(D9)</formula1>
    </dataValidation>
    <dataValidation type="list" allowBlank="1" showInputMessage="1" showErrorMessage="1" sqref="E32:E33 E15:E16 P32:P33 P15:P16" xr:uid="{B5D9236C-C8A3-429A-8765-EF17D939FF9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86FB-F495-4064-BB87-4E49FD2EE06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26</v>
      </c>
      <c r="E5" s="508"/>
      <c r="F5" s="509"/>
      <c r="G5" s="510"/>
      <c r="H5" s="510"/>
      <c r="I5" s="510"/>
      <c r="J5" s="510"/>
      <c r="K5" s="510"/>
      <c r="L5" s="510"/>
      <c r="M5" s="299" t="s">
        <v>637</v>
      </c>
      <c r="N5" s="342" t="s">
        <v>638</v>
      </c>
      <c r="O5" s="507">
        <v>26</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17464383-F490-4D4F-9B33-6A2CF0D70226}">
      <formula1>INDIRECT(D13)</formula1>
    </dataValidation>
    <dataValidation type="list" allowBlank="1" showInputMessage="1" showErrorMessage="1" sqref="D28:E29 D11:E12 O11:P12 O28:P29" xr:uid="{9BB80CED-B63D-49AA-8DD5-677E88F83F4F}">
      <formula1>INDIRECT(D9)</formula1>
    </dataValidation>
    <dataValidation type="list" allowBlank="1" showInputMessage="1" showErrorMessage="1" sqref="E32:E33 E15:E16 P32:P33 P15:P16" xr:uid="{A35AFC55-FAB9-4120-92BF-1C46178B6E4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C9C1A-CCBF-44BE-B9C4-2206DC8EB7C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27</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244</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502</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685</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686</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3D3F869-3549-405E-A2E2-6A04EF69DB39}">
      <formula1>INDIRECT(D13)</formula1>
    </dataValidation>
    <dataValidation type="list" allowBlank="1" showInputMessage="1" showErrorMessage="1" sqref="D28:E29 D11:E12 O11:P12 O28:P29" xr:uid="{6093BE7A-07DE-4234-B653-804C5769AC83}">
      <formula1>INDIRECT(D9)</formula1>
    </dataValidation>
    <dataValidation type="list" allowBlank="1" showInputMessage="1" showErrorMessage="1" sqref="E32:E33 E15:E16 P32:P33 P15:P16" xr:uid="{F5AB04F1-CB81-4730-8120-2B32D3118A5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BFF3-F320-4EB7-8DAC-5BAA99B1064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28</v>
      </c>
      <c r="E5" s="508"/>
      <c r="F5" s="509"/>
      <c r="G5" s="510"/>
      <c r="H5" s="510"/>
      <c r="I5" s="510"/>
      <c r="J5" s="510"/>
      <c r="K5" s="510"/>
      <c r="L5" s="510"/>
      <c r="M5" s="299" t="s">
        <v>637</v>
      </c>
      <c r="N5" s="342" t="s">
        <v>638</v>
      </c>
      <c r="O5" s="507">
        <v>28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503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28</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478</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671</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2B4B1139-A7A0-4B40-86C5-5754B5E5027B}">
      <formula1>INDIRECT(D13)</formula1>
    </dataValidation>
    <dataValidation type="list" allowBlank="1" showInputMessage="1" showErrorMessage="1" sqref="D28:E29 D11:E12 O11:P12 O28:P29" xr:uid="{23CB0E0B-549A-4234-BF82-CA1809B07309}">
      <formula1>INDIRECT(D9)</formula1>
    </dataValidation>
    <dataValidation type="list" allowBlank="1" showInputMessage="1" showErrorMessage="1" sqref="E32:E33 E15:E16 P32:P33 P15:P16" xr:uid="{58A5CABB-EDB4-4205-B8D1-AFEAC7C1DFC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4BD93-619F-48FA-9C11-9365C8E550B6}">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29</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504</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965537FD-94D2-4B86-B001-5ADE17448958}">
      <formula1>INDIRECT(D13)</formula1>
    </dataValidation>
    <dataValidation type="list" allowBlank="1" showInputMessage="1" showErrorMessage="1" sqref="D28:E29 D11:E12 O11:P12 O28:P29" xr:uid="{D96B1CC3-0A06-4BEF-A4EF-B372B98FAE60}">
      <formula1>INDIRECT(D9)</formula1>
    </dataValidation>
    <dataValidation type="list" allowBlank="1" showInputMessage="1" showErrorMessage="1" sqref="E32:E33 E15:E16 P32:P33 P15:P16" xr:uid="{890CF541-AE3D-4394-AB50-1363701DE96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DB252-3224-4771-A7C5-9DD222F2AC5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34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505</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688</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9B841E69-00F3-45D2-AC2D-36C912AA3250}">
      <formula1>INDIRECT(D13)</formula1>
    </dataValidation>
    <dataValidation type="list" allowBlank="1" showInputMessage="1" showErrorMessage="1" sqref="D28:E29 D11:E12 O11:P12 O28:P29" xr:uid="{D8B6E0E0-ACB9-41DE-8E9D-113D227ECB99}">
      <formula1>INDIRECT(D9)</formula1>
    </dataValidation>
    <dataValidation type="list" allowBlank="1" showInputMessage="1" showErrorMessage="1" sqref="E32:E33 E15:E16 P32:P33 P15:P16" xr:uid="{85C49404-7A71-4D5D-A463-D74509A8E38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4B736-7FEA-41CC-BC34-4CEC8DDFEC3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36</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506</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689</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866850D-190D-4F70-9883-DF8D3D1BE68E}">
      <formula1>INDIRECT(D13)</formula1>
    </dataValidation>
    <dataValidation type="list" allowBlank="1" showInputMessage="1" showErrorMessage="1" sqref="D28:E29 D11:E12 O11:P12 O28:P29" xr:uid="{AB709672-4412-4E3E-A9C5-2E7AEBF8EB37}">
      <formula1>INDIRECT(D9)</formula1>
    </dataValidation>
    <dataValidation type="list" allowBlank="1" showInputMessage="1" showErrorMessage="1" sqref="E32:E33 E15:E16 P32:P33 P15:P16" xr:uid="{3D1E7A2B-4EAF-4FC7-A748-93548A322F6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EC870-19B1-4B05-A6AB-5F1F1CDEC4F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37</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664</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266F93EE-E0DA-4C30-8F2D-8BF86CFCDDCD}">
      <formula1>INDIRECT(D13)</formula1>
    </dataValidation>
    <dataValidation type="list" allowBlank="1" showInputMessage="1" showErrorMessage="1" sqref="D28:E29 D11:E12 O11:P12 O28:P29" xr:uid="{76046445-10E2-4EED-B726-C4B3A12DD35B}">
      <formula1>INDIRECT(D9)</formula1>
    </dataValidation>
    <dataValidation type="list" allowBlank="1" showInputMessage="1" showErrorMessage="1" sqref="E32:E33 E15:E16 P32:P33 P15:P16" xr:uid="{CB126F5E-C891-46E2-9239-AC28CB4FD5C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25976-4EFF-4FCA-8629-FA98721CEF4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38</v>
      </c>
      <c r="E5" s="508"/>
      <c r="F5" s="509"/>
      <c r="G5" s="510"/>
      <c r="H5" s="510"/>
      <c r="I5" s="510"/>
      <c r="J5" s="510"/>
      <c r="K5" s="510"/>
      <c r="L5" s="510"/>
      <c r="M5" s="299" t="s">
        <v>637</v>
      </c>
      <c r="N5" s="342" t="s">
        <v>638</v>
      </c>
      <c r="O5" s="507">
        <v>38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248</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471</v>
      </c>
      <c r="F17" s="533"/>
      <c r="G17" s="533"/>
      <c r="H17" s="533"/>
      <c r="I17" s="533"/>
      <c r="J17" s="533"/>
      <c r="K17" s="533"/>
      <c r="L17" s="534"/>
      <c r="M17" s="83" t="s">
        <v>438</v>
      </c>
      <c r="N17" s="84"/>
      <c r="O17" s="85"/>
      <c r="P17" s="86" t="s">
        <v>507</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690</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664</v>
      </c>
      <c r="E21" s="546"/>
      <c r="F21" s="546"/>
      <c r="G21" s="546"/>
      <c r="H21" s="546"/>
      <c r="I21" s="546"/>
      <c r="J21" s="546"/>
      <c r="K21" s="546"/>
      <c r="L21" s="547"/>
      <c r="M21" s="548" t="s">
        <v>651</v>
      </c>
      <c r="N21" s="549"/>
      <c r="O21" s="545" t="s">
        <v>676</v>
      </c>
      <c r="P21" s="546"/>
      <c r="Q21" s="546"/>
      <c r="R21" s="546"/>
      <c r="S21" s="546"/>
      <c r="T21" s="546"/>
      <c r="U21" s="546"/>
      <c r="V21" s="546"/>
      <c r="W21" s="547"/>
    </row>
    <row r="22" spans="2:23" s="1" customFormat="1" ht="20.100000000000001" customHeight="1" x14ac:dyDescent="0.2">
      <c r="B22" s="357" t="s">
        <v>637</v>
      </c>
      <c r="C22" s="354" t="s">
        <v>638</v>
      </c>
      <c r="D22" s="507">
        <v>38</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470</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664</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7B97B3EA-40D7-44F2-8991-311CE7F4B6F8}">
      <formula1>INDIRECT(D13)</formula1>
    </dataValidation>
    <dataValidation type="list" allowBlank="1" showInputMessage="1" showErrorMessage="1" sqref="D28:E29 D11:E12 O11:P12 O28:P29" xr:uid="{C265DF50-341C-420D-9683-6E5EDCC6EC92}">
      <formula1>INDIRECT(D9)</formula1>
    </dataValidation>
    <dataValidation type="list" allowBlank="1" showInputMessage="1" showErrorMessage="1" sqref="E32:E33 E15:E16 P32:P33 P15:P16" xr:uid="{6DA10F9C-5915-49FF-947B-ADFF474B447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B33F4-68AE-4C6C-B0BA-86D46C558DF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39</v>
      </c>
      <c r="E5" s="508"/>
      <c r="F5" s="509"/>
      <c r="G5" s="510"/>
      <c r="H5" s="510"/>
      <c r="I5" s="510"/>
      <c r="J5" s="510"/>
      <c r="K5" s="510"/>
      <c r="L5" s="510"/>
      <c r="M5" s="299" t="s">
        <v>637</v>
      </c>
      <c r="N5" s="342" t="s">
        <v>638</v>
      </c>
      <c r="O5" s="507">
        <v>39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664</v>
      </c>
      <c r="E21" s="546"/>
      <c r="F21" s="546"/>
      <c r="G21" s="546"/>
      <c r="H21" s="546"/>
      <c r="I21" s="546"/>
      <c r="J21" s="546"/>
      <c r="K21" s="546"/>
      <c r="L21" s="547"/>
      <c r="M21" s="548" t="s">
        <v>651</v>
      </c>
      <c r="N21" s="549"/>
      <c r="O21" s="545" t="s">
        <v>664</v>
      </c>
      <c r="P21" s="546"/>
      <c r="Q21" s="546"/>
      <c r="R21" s="546"/>
      <c r="S21" s="546"/>
      <c r="T21" s="546"/>
      <c r="U21" s="546"/>
      <c r="V21" s="546"/>
      <c r="W21" s="547"/>
    </row>
    <row r="22" spans="2:23" s="1" customFormat="1" ht="20.100000000000001" customHeight="1" x14ac:dyDescent="0.2">
      <c r="B22" s="357" t="s">
        <v>637</v>
      </c>
      <c r="C22" s="354" t="s">
        <v>638</v>
      </c>
      <c r="D22" s="507">
        <v>39</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144</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144</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509</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691</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53774B4-9B3B-427F-B3AC-43726A7B7527}">
      <formula1>INDIRECT(D13)</formula1>
    </dataValidation>
    <dataValidation type="list" allowBlank="1" showInputMessage="1" showErrorMessage="1" sqref="D28:E29 D11:E12 O11:P12 O28:P29" xr:uid="{7304D52F-9AC1-4110-AB7E-742D246E5BFE}">
      <formula1>INDIRECT(D9)</formula1>
    </dataValidation>
    <dataValidation type="list" allowBlank="1" showInputMessage="1" showErrorMessage="1" sqref="E32:E33 E15:E16 P32:P33 P15:P16" xr:uid="{6EF754DE-5400-4B7D-B838-C39B6330E2A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A0AD8-2DEF-4BDF-A420-D3309A432CE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40</v>
      </c>
      <c r="E5" s="508"/>
      <c r="F5" s="509"/>
      <c r="G5" s="510"/>
      <c r="H5" s="510"/>
      <c r="I5" s="510"/>
      <c r="J5" s="510"/>
      <c r="K5" s="510"/>
      <c r="L5" s="510"/>
      <c r="M5" s="299" t="s">
        <v>637</v>
      </c>
      <c r="N5" s="342" t="s">
        <v>638</v>
      </c>
      <c r="O5" s="507">
        <v>40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248</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692</v>
      </c>
      <c r="F17" s="533"/>
      <c r="G17" s="533"/>
      <c r="H17" s="533"/>
      <c r="I17" s="533"/>
      <c r="J17" s="533"/>
      <c r="K17" s="533"/>
      <c r="L17" s="534"/>
      <c r="M17" s="83" t="s">
        <v>438</v>
      </c>
      <c r="N17" s="84"/>
      <c r="O17" s="85"/>
      <c r="P17" s="86" t="s">
        <v>514</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693</v>
      </c>
      <c r="E21" s="546"/>
      <c r="F21" s="546"/>
      <c r="G21" s="546"/>
      <c r="H21" s="546"/>
      <c r="I21" s="546"/>
      <c r="J21" s="546"/>
      <c r="K21" s="546"/>
      <c r="L21" s="547"/>
      <c r="M21" s="548" t="s">
        <v>651</v>
      </c>
      <c r="N21" s="549"/>
      <c r="O21" s="545" t="s">
        <v>694</v>
      </c>
      <c r="P21" s="546"/>
      <c r="Q21" s="546"/>
      <c r="R21" s="546"/>
      <c r="S21" s="546"/>
      <c r="T21" s="546"/>
      <c r="U21" s="546"/>
      <c r="V21" s="546"/>
      <c r="W21" s="547"/>
    </row>
    <row r="22" spans="2:23" s="1" customFormat="1" ht="20.100000000000001" customHeight="1" x14ac:dyDescent="0.2">
      <c r="B22" s="357" t="s">
        <v>637</v>
      </c>
      <c r="C22" s="354" t="s">
        <v>638</v>
      </c>
      <c r="D22" s="507">
        <v>40</v>
      </c>
      <c r="E22" s="508"/>
      <c r="F22" s="509"/>
      <c r="G22" s="510"/>
      <c r="H22" s="510"/>
      <c r="I22" s="510"/>
      <c r="J22" s="510"/>
      <c r="K22" s="510"/>
      <c r="L22" s="510"/>
      <c r="M22" s="357" t="s">
        <v>637</v>
      </c>
      <c r="N22" s="354" t="s">
        <v>638</v>
      </c>
      <c r="O22" s="507">
        <v>40</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515</v>
      </c>
      <c r="F34" s="533"/>
      <c r="G34" s="533"/>
      <c r="H34" s="533"/>
      <c r="I34" s="533"/>
      <c r="J34" s="533"/>
      <c r="K34" s="533"/>
      <c r="L34" s="534"/>
      <c r="M34" s="83" t="s">
        <v>438</v>
      </c>
      <c r="N34" s="84"/>
      <c r="O34" s="85"/>
      <c r="P34" s="86" t="s">
        <v>470</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687</v>
      </c>
      <c r="E38" s="546"/>
      <c r="F38" s="546"/>
      <c r="G38" s="546"/>
      <c r="H38" s="546"/>
      <c r="I38" s="546"/>
      <c r="J38" s="546"/>
      <c r="K38" s="546"/>
      <c r="L38" s="547"/>
      <c r="M38" s="139" t="s">
        <v>651</v>
      </c>
      <c r="N38" s="154"/>
      <c r="O38" s="545" t="s">
        <v>664</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8C64633-7F62-4E90-A642-9EB5894EE83E}">
      <formula1>INDIRECT(D13)</formula1>
    </dataValidation>
    <dataValidation type="list" allowBlank="1" showInputMessage="1" showErrorMessage="1" sqref="D28:E29 D11:E12 O11:P12 O28:P29" xr:uid="{87EE3AEA-1688-4C05-A527-95B5167D9C6B}">
      <formula1>INDIRECT(D9)</formula1>
    </dataValidation>
    <dataValidation type="list" allowBlank="1" showInputMessage="1" showErrorMessage="1" sqref="E32:E33 E15:E16 P32:P33 P15:P16" xr:uid="{97346002-969C-4EF0-ADF6-6DC46FA4098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50E60-86BD-44BC-A448-71F8CA43D7D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40</v>
      </c>
      <c r="E5" s="508"/>
      <c r="F5" s="509"/>
      <c r="G5" s="510"/>
      <c r="H5" s="510"/>
      <c r="I5" s="510"/>
      <c r="J5" s="510"/>
      <c r="K5" s="510"/>
      <c r="L5" s="510"/>
      <c r="M5" s="299" t="s">
        <v>637</v>
      </c>
      <c r="N5" s="342" t="s">
        <v>638</v>
      </c>
      <c r="O5" s="507">
        <v>40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v>6</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517</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695</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696</v>
      </c>
      <c r="E21" s="546"/>
      <c r="F21" s="546"/>
      <c r="G21" s="546"/>
      <c r="H21" s="546"/>
      <c r="I21" s="546"/>
      <c r="J21" s="546"/>
      <c r="K21" s="546"/>
      <c r="L21" s="547"/>
      <c r="M21" s="548" t="s">
        <v>651</v>
      </c>
      <c r="N21" s="549"/>
      <c r="O21" s="545" t="s">
        <v>697</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DE7DDAA-DC83-44AE-B98F-80F0E6C1F905}">
      <formula1>INDIRECT(D13)</formula1>
    </dataValidation>
    <dataValidation type="list" allowBlank="1" showInputMessage="1" showErrorMessage="1" sqref="D28:E29 D11:E12 O11:P12 O28:P29" xr:uid="{AD516160-0D26-4A71-9F19-72D485DFEC4B}">
      <formula1>INDIRECT(D9)</formula1>
    </dataValidation>
    <dataValidation type="list" allowBlank="1" showInputMessage="1" showErrorMessage="1" sqref="E32:E33 E15:E16 P32:P33 P15:P16" xr:uid="{5E95D352-B1D6-4CAB-9764-6962FFF5A8F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9021E-E88A-45CF-87E7-01CD32D8AA6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41</v>
      </c>
      <c r="E5" s="508"/>
      <c r="F5" s="509"/>
      <c r="G5" s="510"/>
      <c r="H5" s="510"/>
      <c r="I5" s="510"/>
      <c r="J5" s="510"/>
      <c r="K5" s="510"/>
      <c r="L5" s="510"/>
      <c r="M5" s="299" t="s">
        <v>637</v>
      </c>
      <c r="N5" s="342" t="s">
        <v>638</v>
      </c>
      <c r="O5" s="507">
        <v>41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518</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698</v>
      </c>
      <c r="E21" s="546"/>
      <c r="F21" s="546"/>
      <c r="G21" s="546"/>
      <c r="H21" s="546"/>
      <c r="I21" s="546"/>
      <c r="J21" s="546"/>
      <c r="K21" s="546"/>
      <c r="L21" s="547"/>
      <c r="M21" s="548" t="s">
        <v>651</v>
      </c>
      <c r="N21" s="549"/>
      <c r="O21" s="545" t="s">
        <v>699</v>
      </c>
      <c r="P21" s="546"/>
      <c r="Q21" s="546"/>
      <c r="R21" s="546"/>
      <c r="S21" s="546"/>
      <c r="T21" s="546"/>
      <c r="U21" s="546"/>
      <c r="V21" s="546"/>
      <c r="W21" s="547"/>
    </row>
    <row r="22" spans="2:23" s="1" customFormat="1" ht="20.100000000000001" customHeight="1" x14ac:dyDescent="0.2">
      <c r="B22" s="357" t="s">
        <v>637</v>
      </c>
      <c r="C22" s="354" t="s">
        <v>638</v>
      </c>
      <c r="D22" s="507">
        <v>41</v>
      </c>
      <c r="E22" s="508"/>
      <c r="F22" s="509"/>
      <c r="G22" s="510"/>
      <c r="H22" s="510"/>
      <c r="I22" s="510"/>
      <c r="J22" s="510"/>
      <c r="K22" s="510"/>
      <c r="L22" s="510"/>
      <c r="M22" s="357" t="s">
        <v>637</v>
      </c>
      <c r="N22" s="354" t="s">
        <v>638</v>
      </c>
      <c r="O22" s="507">
        <v>41</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240</v>
      </c>
      <c r="E28" s="522"/>
      <c r="F28" s="509"/>
      <c r="G28" s="510"/>
      <c r="H28" s="510"/>
      <c r="I28" s="510"/>
      <c r="J28" s="510"/>
      <c r="K28" s="510"/>
      <c r="L28" s="510"/>
      <c r="M28" s="341"/>
      <c r="N28" s="341" t="s">
        <v>642</v>
      </c>
      <c r="O28" s="521" t="s">
        <v>246</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153</v>
      </c>
      <c r="E30" s="526"/>
      <c r="F30" s="509"/>
      <c r="G30" s="510"/>
      <c r="H30" s="510"/>
      <c r="I30" s="510"/>
      <c r="J30" s="510"/>
      <c r="K30" s="510"/>
      <c r="L30" s="510"/>
      <c r="M30" s="83" t="s">
        <v>643</v>
      </c>
      <c r="N30" s="85"/>
      <c r="O30" s="525" t="s">
        <v>144</v>
      </c>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t="s">
        <v>144</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519</v>
      </c>
      <c r="F34" s="533"/>
      <c r="G34" s="533"/>
      <c r="H34" s="533"/>
      <c r="I34" s="533"/>
      <c r="J34" s="533"/>
      <c r="K34" s="533"/>
      <c r="L34" s="534"/>
      <c r="M34" s="83" t="s">
        <v>438</v>
      </c>
      <c r="N34" s="84"/>
      <c r="O34" s="85"/>
      <c r="P34" s="86" t="s">
        <v>509</v>
      </c>
      <c r="Q34" s="533"/>
      <c r="R34" s="533"/>
      <c r="S34" s="533"/>
      <c r="T34" s="533"/>
      <c r="U34" s="533"/>
      <c r="V34" s="533"/>
      <c r="W34" s="534"/>
    </row>
    <row r="35" spans="2:23" s="1" customFormat="1" ht="17.100000000000001" customHeight="1" x14ac:dyDescent="0.2">
      <c r="B35" s="83" t="s">
        <v>646</v>
      </c>
      <c r="C35" s="84"/>
      <c r="D35" s="85"/>
      <c r="E35" s="535" t="s">
        <v>700</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701</v>
      </c>
      <c r="E38" s="546"/>
      <c r="F38" s="546"/>
      <c r="G38" s="546"/>
      <c r="H38" s="546"/>
      <c r="I38" s="546"/>
      <c r="J38" s="546"/>
      <c r="K38" s="546"/>
      <c r="L38" s="547"/>
      <c r="M38" s="139" t="s">
        <v>651</v>
      </c>
      <c r="N38" s="154"/>
      <c r="O38" s="545" t="s">
        <v>702</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B0179D34-A1F5-4B20-993B-6AA6C6879EA6}">
      <formula1>INDIRECT(D13)</formula1>
    </dataValidation>
    <dataValidation type="list" allowBlank="1" showInputMessage="1" showErrorMessage="1" sqref="D28:E29 D11:E12 O11:P12 O28:P29" xr:uid="{7C3D8D32-E8F8-472C-89C4-CC0047A77491}">
      <formula1>INDIRECT(D9)</formula1>
    </dataValidation>
    <dataValidation type="list" allowBlank="1" showInputMessage="1" showErrorMessage="1" sqref="E32:E33 E15:E16 P32:P33 P15:P16" xr:uid="{DAC63E16-A7A8-4C1E-9697-277239A0DB9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AA0F1-8179-412C-9276-2A5C2D6EAE5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42</v>
      </c>
      <c r="E5" s="508"/>
      <c r="F5" s="509"/>
      <c r="G5" s="510"/>
      <c r="H5" s="510"/>
      <c r="I5" s="510"/>
      <c r="J5" s="510"/>
      <c r="K5" s="510"/>
      <c r="L5" s="510"/>
      <c r="M5" s="299" t="s">
        <v>637</v>
      </c>
      <c r="N5" s="342" t="s">
        <v>638</v>
      </c>
      <c r="O5" s="507">
        <v>42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520</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703</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704</v>
      </c>
      <c r="E21" s="546"/>
      <c r="F21" s="546"/>
      <c r="G21" s="546"/>
      <c r="H21" s="546"/>
      <c r="I21" s="546"/>
      <c r="J21" s="546"/>
      <c r="K21" s="546"/>
      <c r="L21" s="547"/>
      <c r="M21" s="548" t="s">
        <v>651</v>
      </c>
      <c r="N21" s="549"/>
      <c r="O21" s="545" t="s">
        <v>705</v>
      </c>
      <c r="P21" s="546"/>
      <c r="Q21" s="546"/>
      <c r="R21" s="546"/>
      <c r="S21" s="546"/>
      <c r="T21" s="546"/>
      <c r="U21" s="546"/>
      <c r="V21" s="546"/>
      <c r="W21" s="547"/>
    </row>
    <row r="22" spans="2:23" s="1" customFormat="1" ht="20.100000000000001" customHeight="1" x14ac:dyDescent="0.2">
      <c r="B22" s="357" t="s">
        <v>637</v>
      </c>
      <c r="C22" s="354" t="s">
        <v>638</v>
      </c>
      <c r="D22" s="507">
        <v>42</v>
      </c>
      <c r="E22" s="508"/>
      <c r="F22" s="509"/>
      <c r="G22" s="510"/>
      <c r="H22" s="510"/>
      <c r="I22" s="510"/>
      <c r="J22" s="510"/>
      <c r="K22" s="510"/>
      <c r="L22" s="510"/>
      <c r="M22" s="357" t="s">
        <v>637</v>
      </c>
      <c r="N22" s="354" t="s">
        <v>638</v>
      </c>
      <c r="O22" s="507">
        <v>42</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240</v>
      </c>
      <c r="E28" s="522"/>
      <c r="F28" s="509"/>
      <c r="G28" s="510"/>
      <c r="H28" s="510"/>
      <c r="I28" s="510"/>
      <c r="J28" s="510"/>
      <c r="K28" s="510"/>
      <c r="L28" s="510"/>
      <c r="M28" s="341"/>
      <c r="N28" s="341" t="s">
        <v>642</v>
      </c>
      <c r="O28" s="521" t="s">
        <v>246</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153</v>
      </c>
      <c r="E30" s="526"/>
      <c r="F30" s="509"/>
      <c r="G30" s="510"/>
      <c r="H30" s="510"/>
      <c r="I30" s="510"/>
      <c r="J30" s="510"/>
      <c r="K30" s="510"/>
      <c r="L30" s="510"/>
      <c r="M30" s="83" t="s">
        <v>643</v>
      </c>
      <c r="N30" s="85"/>
      <c r="O30" s="525" t="s">
        <v>144</v>
      </c>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t="s">
        <v>144</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521</v>
      </c>
      <c r="F34" s="533"/>
      <c r="G34" s="533"/>
      <c r="H34" s="533"/>
      <c r="I34" s="533"/>
      <c r="J34" s="533"/>
      <c r="K34" s="533"/>
      <c r="L34" s="534"/>
      <c r="M34" s="83" t="s">
        <v>438</v>
      </c>
      <c r="N34" s="84"/>
      <c r="O34" s="85"/>
      <c r="P34" s="86" t="s">
        <v>509</v>
      </c>
      <c r="Q34" s="533"/>
      <c r="R34" s="533"/>
      <c r="S34" s="533"/>
      <c r="T34" s="533"/>
      <c r="U34" s="533"/>
      <c r="V34" s="533"/>
      <c r="W34" s="534"/>
    </row>
    <row r="35" spans="2:23" s="1" customFormat="1" ht="17.100000000000001" customHeight="1" x14ac:dyDescent="0.2">
      <c r="B35" s="83" t="s">
        <v>646</v>
      </c>
      <c r="C35" s="84"/>
      <c r="D35" s="85"/>
      <c r="E35" s="535" t="s">
        <v>706</v>
      </c>
      <c r="F35" s="536"/>
      <c r="G35" s="536"/>
      <c r="H35" s="536"/>
      <c r="I35" s="536"/>
      <c r="J35" s="536"/>
      <c r="K35" s="536"/>
      <c r="L35" s="537"/>
      <c r="M35" s="83" t="s">
        <v>646</v>
      </c>
      <c r="N35" s="84"/>
      <c r="O35" s="85"/>
      <c r="P35" s="535" t="s">
        <v>377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707</v>
      </c>
      <c r="E38" s="546"/>
      <c r="F38" s="546"/>
      <c r="G38" s="546"/>
      <c r="H38" s="546"/>
      <c r="I38" s="546"/>
      <c r="J38" s="546"/>
      <c r="K38" s="546"/>
      <c r="L38" s="547"/>
      <c r="M38" s="139" t="s">
        <v>651</v>
      </c>
      <c r="N38" s="154"/>
      <c r="O38" s="545" t="s">
        <v>708</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95FAB3C8-653D-4852-88B7-71DF11791E65}">
      <formula1>INDIRECT(D13)</formula1>
    </dataValidation>
    <dataValidation type="list" allowBlank="1" showInputMessage="1" showErrorMessage="1" sqref="D28:E29 D11:E12 O11:P12 O28:P29" xr:uid="{CC220AD9-6B5B-42C9-9516-7CCB16382C54}">
      <formula1>INDIRECT(D9)</formula1>
    </dataValidation>
    <dataValidation type="list" allowBlank="1" showInputMessage="1" showErrorMessage="1" sqref="E32:E33 E15:E16 P32:P33 P15:P16" xr:uid="{EB40E0FD-8C1F-42D7-BAB2-D8F935C7574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E59B0-E967-4A36-B808-B41602ADA8C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43</v>
      </c>
      <c r="E5" s="508"/>
      <c r="F5" s="509"/>
      <c r="G5" s="510"/>
      <c r="H5" s="510"/>
      <c r="I5" s="510"/>
      <c r="J5" s="510"/>
      <c r="K5" s="510"/>
      <c r="L5" s="510"/>
      <c r="M5" s="299" t="s">
        <v>637</v>
      </c>
      <c r="N5" s="342" t="s">
        <v>638</v>
      </c>
      <c r="O5" s="507">
        <v>43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241</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709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710</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711</v>
      </c>
      <c r="E21" s="546"/>
      <c r="F21" s="546"/>
      <c r="G21" s="546"/>
      <c r="H21" s="546"/>
      <c r="I21" s="546"/>
      <c r="J21" s="546"/>
      <c r="K21" s="546"/>
      <c r="L21" s="547"/>
      <c r="M21" s="548" t="s">
        <v>651</v>
      </c>
      <c r="N21" s="549"/>
      <c r="O21" s="545" t="s">
        <v>712</v>
      </c>
      <c r="P21" s="546"/>
      <c r="Q21" s="546"/>
      <c r="R21" s="546"/>
      <c r="S21" s="546"/>
      <c r="T21" s="546"/>
      <c r="U21" s="546"/>
      <c r="V21" s="546"/>
      <c r="W21" s="547"/>
    </row>
    <row r="22" spans="2:23" s="1" customFormat="1" ht="20.100000000000001" customHeight="1" x14ac:dyDescent="0.2">
      <c r="B22" s="357" t="s">
        <v>637</v>
      </c>
      <c r="C22" s="354" t="s">
        <v>638</v>
      </c>
      <c r="D22" s="507">
        <v>43</v>
      </c>
      <c r="E22" s="508"/>
      <c r="F22" s="509"/>
      <c r="G22" s="510"/>
      <c r="H22" s="510"/>
      <c r="I22" s="510"/>
      <c r="J22" s="510"/>
      <c r="K22" s="510"/>
      <c r="L22" s="510"/>
      <c r="M22" s="357" t="s">
        <v>637</v>
      </c>
      <c r="N22" s="354" t="s">
        <v>638</v>
      </c>
      <c r="O22" s="507">
        <v>43</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240</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t="s">
        <v>279</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376</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372</v>
      </c>
      <c r="Q33" s="530"/>
      <c r="R33" s="531"/>
      <c r="S33" s="531"/>
      <c r="T33" s="531"/>
      <c r="U33" s="531"/>
      <c r="V33" s="531"/>
      <c r="W33" s="532"/>
    </row>
    <row r="34" spans="2:23" s="1" customFormat="1" ht="17.100000000000001" customHeight="1" x14ac:dyDescent="0.2">
      <c r="B34" s="83" t="s">
        <v>438</v>
      </c>
      <c r="C34" s="84"/>
      <c r="D34" s="85"/>
      <c r="E34" s="86" t="s">
        <v>522</v>
      </c>
      <c r="F34" s="533"/>
      <c r="G34" s="533"/>
      <c r="H34" s="533"/>
      <c r="I34" s="533"/>
      <c r="J34" s="533"/>
      <c r="K34" s="533"/>
      <c r="L34" s="534"/>
      <c r="M34" s="83" t="s">
        <v>438</v>
      </c>
      <c r="N34" s="84"/>
      <c r="O34" s="85"/>
      <c r="P34" s="86" t="s">
        <v>471</v>
      </c>
      <c r="Q34" s="533"/>
      <c r="R34" s="533"/>
      <c r="S34" s="533"/>
      <c r="T34" s="533"/>
      <c r="U34" s="533"/>
      <c r="V34" s="533"/>
      <c r="W34" s="534"/>
    </row>
    <row r="35" spans="2:23" s="1" customFormat="1" ht="17.100000000000001" customHeight="1" x14ac:dyDescent="0.2">
      <c r="B35" s="83" t="s">
        <v>646</v>
      </c>
      <c r="C35" s="84"/>
      <c r="D35" s="85"/>
      <c r="E35" s="535" t="s">
        <v>713</v>
      </c>
      <c r="F35" s="536"/>
      <c r="G35" s="536"/>
      <c r="H35" s="536"/>
      <c r="I35" s="536"/>
      <c r="J35" s="536"/>
      <c r="K35" s="536"/>
      <c r="L35" s="537"/>
      <c r="M35" s="83" t="s">
        <v>646</v>
      </c>
      <c r="N35" s="84"/>
      <c r="O35" s="85"/>
      <c r="P35" s="535" t="s">
        <v>377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686</v>
      </c>
      <c r="E38" s="546"/>
      <c r="F38" s="546"/>
      <c r="G38" s="546"/>
      <c r="H38" s="546"/>
      <c r="I38" s="546"/>
      <c r="J38" s="546"/>
      <c r="K38" s="546"/>
      <c r="L38" s="547"/>
      <c r="M38" s="139" t="s">
        <v>651</v>
      </c>
      <c r="N38" s="154"/>
      <c r="O38" s="545" t="s">
        <v>714</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7FB6D6BE-A91D-49F8-8082-01F0A4512B7C}">
      <formula1>INDIRECT(D13)</formula1>
    </dataValidation>
    <dataValidation type="list" allowBlank="1" showInputMessage="1" showErrorMessage="1" sqref="D28:E29 D11:E12 O11:P12 O28:P29" xr:uid="{D01D7EF6-EC91-444E-95A7-E551681FBF80}">
      <formula1>INDIRECT(D9)</formula1>
    </dataValidation>
    <dataValidation type="list" allowBlank="1" showInputMessage="1" showErrorMessage="1" sqref="E32:E33 E15:E16 P32:P33 P15:P16" xr:uid="{3AAC6581-1CAB-4745-B820-436A2BFE312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A73F9-7AAE-466B-9A24-967EC644E5F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43</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523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715</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707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2C6AFD6-1BE3-4E7A-994A-007F515AFEE7}">
      <formula1>INDIRECT(D13)</formula1>
    </dataValidation>
    <dataValidation type="list" allowBlank="1" showInputMessage="1" showErrorMessage="1" sqref="D28:E29 D11:E12 O11:P12 O28:P29" xr:uid="{87DE3A64-4B37-4563-8D3B-CABD2C029C78}">
      <formula1>INDIRECT(D9)</formula1>
    </dataValidation>
    <dataValidation type="list" allowBlank="1" showInputMessage="1" showErrorMessage="1" sqref="E32:E33 E15:E16 P32:P33 P15:P16" xr:uid="{6FD0EBD6-552B-486F-8CDC-4F74A254866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8BEAF-52BB-4AAA-A7F5-262CFF36E089}">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44</v>
      </c>
      <c r="E5" s="508"/>
      <c r="F5" s="509"/>
      <c r="G5" s="510"/>
      <c r="H5" s="510"/>
      <c r="I5" s="510"/>
      <c r="J5" s="510"/>
      <c r="K5" s="510"/>
      <c r="L5" s="510"/>
      <c r="M5" s="299" t="s">
        <v>637</v>
      </c>
      <c r="N5" s="342" t="s">
        <v>638</v>
      </c>
      <c r="O5" s="507">
        <v>44</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716</v>
      </c>
      <c r="E21" s="546"/>
      <c r="F21" s="546"/>
      <c r="G21" s="546"/>
      <c r="H21" s="546"/>
      <c r="I21" s="546"/>
      <c r="J21" s="546"/>
      <c r="K21" s="546"/>
      <c r="L21" s="547"/>
      <c r="M21" s="548" t="s">
        <v>651</v>
      </c>
      <c r="N21" s="549"/>
      <c r="O21" s="545" t="s">
        <v>717</v>
      </c>
      <c r="P21" s="546"/>
      <c r="Q21" s="546"/>
      <c r="R21" s="546"/>
      <c r="S21" s="546"/>
      <c r="T21" s="546"/>
      <c r="U21" s="546"/>
      <c r="V21" s="546"/>
      <c r="W21" s="547"/>
    </row>
    <row r="22" spans="2:23" s="1" customFormat="1" ht="20.100000000000001" customHeight="1" x14ac:dyDescent="0.2">
      <c r="B22" s="357" t="s">
        <v>637</v>
      </c>
      <c r="C22" s="354" t="s">
        <v>638</v>
      </c>
      <c r="D22" s="507">
        <v>44</v>
      </c>
      <c r="E22" s="508"/>
      <c r="F22" s="509"/>
      <c r="G22" s="510"/>
      <c r="H22" s="510"/>
      <c r="I22" s="510"/>
      <c r="J22" s="510"/>
      <c r="K22" s="510"/>
      <c r="L22" s="510"/>
      <c r="M22" s="357" t="s">
        <v>637</v>
      </c>
      <c r="N22" s="354" t="s">
        <v>638</v>
      </c>
      <c r="O22" s="507">
        <v>44</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240</v>
      </c>
      <c r="E28" s="522"/>
      <c r="F28" s="509"/>
      <c r="G28" s="510"/>
      <c r="H28" s="510"/>
      <c r="I28" s="510"/>
      <c r="J28" s="510"/>
      <c r="K28" s="510"/>
      <c r="L28" s="510"/>
      <c r="M28" s="341"/>
      <c r="N28" s="341" t="s">
        <v>642</v>
      </c>
      <c r="O28" s="521" t="s">
        <v>241</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153</v>
      </c>
      <c r="E30" s="526"/>
      <c r="F30" s="509"/>
      <c r="G30" s="510"/>
      <c r="H30" s="510"/>
      <c r="I30" s="510"/>
      <c r="J30" s="510"/>
      <c r="K30" s="510"/>
      <c r="L30" s="510"/>
      <c r="M30" s="83" t="s">
        <v>643</v>
      </c>
      <c r="N30" s="85"/>
      <c r="O30" s="525" t="s">
        <v>153</v>
      </c>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t="s">
        <v>147</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524</v>
      </c>
      <c r="F34" s="533"/>
      <c r="G34" s="533"/>
      <c r="H34" s="533"/>
      <c r="I34" s="533"/>
      <c r="J34" s="533"/>
      <c r="K34" s="533"/>
      <c r="L34" s="534"/>
      <c r="M34" s="83" t="s">
        <v>438</v>
      </c>
      <c r="N34" s="84"/>
      <c r="O34" s="85"/>
      <c r="P34" s="86" t="s">
        <v>519</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710</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704</v>
      </c>
      <c r="E38" s="546"/>
      <c r="F38" s="546"/>
      <c r="G38" s="546"/>
      <c r="H38" s="546"/>
      <c r="I38" s="546"/>
      <c r="J38" s="546"/>
      <c r="K38" s="546"/>
      <c r="L38" s="547"/>
      <c r="M38" s="139" t="s">
        <v>651</v>
      </c>
      <c r="N38" s="154"/>
      <c r="O38" s="545" t="s">
        <v>712</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67CB91DC-5FFF-4206-8631-871CBAEB0DA6}">
      <formula1>INDIRECT(D13)</formula1>
    </dataValidation>
    <dataValidation type="list" allowBlank="1" showInputMessage="1" showErrorMessage="1" sqref="D28:E29 D11:E12 O11:P12 O28:P29" xr:uid="{C57FB6CB-8144-46C9-A5AF-191C01E05CAE}">
      <formula1>INDIRECT(D9)</formula1>
    </dataValidation>
    <dataValidation type="list" allowBlank="1" showInputMessage="1" showErrorMessage="1" sqref="E32:E33 E15:E16 P32:P33 P15:P16" xr:uid="{045A1625-F9D9-4B00-BD08-346FEDF876C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D3890-B8B0-4261-8266-D3FCED95C2E5}">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45</v>
      </c>
      <c r="E5" s="508"/>
      <c r="F5" s="509"/>
      <c r="G5" s="510"/>
      <c r="H5" s="510"/>
      <c r="I5" s="510"/>
      <c r="J5" s="510"/>
      <c r="K5" s="510"/>
      <c r="L5" s="510"/>
      <c r="M5" s="299" t="s">
        <v>637</v>
      </c>
      <c r="N5" s="342" t="s">
        <v>638</v>
      </c>
      <c r="O5" s="507">
        <v>45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241</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525</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716</v>
      </c>
      <c r="E21" s="546"/>
      <c r="F21" s="546"/>
      <c r="G21" s="546"/>
      <c r="H21" s="546"/>
      <c r="I21" s="546"/>
      <c r="J21" s="546"/>
      <c r="K21" s="546"/>
      <c r="L21" s="547"/>
      <c r="M21" s="548" t="s">
        <v>651</v>
      </c>
      <c r="N21" s="549"/>
      <c r="O21" s="545" t="s">
        <v>698</v>
      </c>
      <c r="P21" s="546"/>
      <c r="Q21" s="546"/>
      <c r="R21" s="546"/>
      <c r="S21" s="546"/>
      <c r="T21" s="546"/>
      <c r="U21" s="546"/>
      <c r="V21" s="546"/>
      <c r="W21" s="547"/>
    </row>
    <row r="22" spans="2:23" s="1" customFormat="1" ht="20.100000000000001" customHeight="1" x14ac:dyDescent="0.2">
      <c r="B22" s="357" t="s">
        <v>637</v>
      </c>
      <c r="C22" s="354" t="s">
        <v>638</v>
      </c>
      <c r="D22" s="507">
        <v>45</v>
      </c>
      <c r="E22" s="508"/>
      <c r="F22" s="509"/>
      <c r="G22" s="510"/>
      <c r="H22" s="510"/>
      <c r="I22" s="510"/>
      <c r="J22" s="510"/>
      <c r="K22" s="510"/>
      <c r="L22" s="510"/>
      <c r="M22" s="357" t="s">
        <v>637</v>
      </c>
      <c r="N22" s="354" t="s">
        <v>638</v>
      </c>
      <c r="O22" s="507">
        <v>45</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247</v>
      </c>
      <c r="E28" s="522"/>
      <c r="F28" s="509"/>
      <c r="G28" s="510"/>
      <c r="H28" s="510"/>
      <c r="I28" s="510"/>
      <c r="J28" s="510"/>
      <c r="K28" s="510"/>
      <c r="L28" s="510"/>
      <c r="M28" s="341"/>
      <c r="N28" s="341" t="s">
        <v>642</v>
      </c>
      <c r="O28" s="521" t="s">
        <v>240</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144</v>
      </c>
      <c r="E30" s="526"/>
      <c r="F30" s="509"/>
      <c r="G30" s="510"/>
      <c r="H30" s="510"/>
      <c r="I30" s="510"/>
      <c r="J30" s="510"/>
      <c r="K30" s="510"/>
      <c r="L30" s="510"/>
      <c r="M30" s="83" t="s">
        <v>643</v>
      </c>
      <c r="N30" s="85"/>
      <c r="O30" s="525" t="s">
        <v>153</v>
      </c>
      <c r="P30" s="526"/>
      <c r="Q30" s="509"/>
      <c r="R30" s="510"/>
      <c r="S30" s="510"/>
      <c r="T30" s="510"/>
      <c r="U30" s="510"/>
      <c r="V30" s="510"/>
      <c r="W30" s="516"/>
    </row>
    <row r="31" spans="2:23" s="1" customFormat="1" ht="17.100000000000001" customHeight="1" x14ac:dyDescent="0.2">
      <c r="B31" s="83" t="s">
        <v>644</v>
      </c>
      <c r="C31" s="85"/>
      <c r="D31" s="525" t="s">
        <v>144</v>
      </c>
      <c r="E31" s="526"/>
      <c r="F31" s="509"/>
      <c r="G31" s="510"/>
      <c r="H31" s="510"/>
      <c r="I31" s="510"/>
      <c r="J31" s="510"/>
      <c r="K31" s="510"/>
      <c r="L31" s="510"/>
      <c r="M31" s="83" t="s">
        <v>644</v>
      </c>
      <c r="N31" s="85"/>
      <c r="O31" s="525" t="s">
        <v>147</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509</v>
      </c>
      <c r="F34" s="533"/>
      <c r="G34" s="533"/>
      <c r="H34" s="533"/>
      <c r="I34" s="533"/>
      <c r="J34" s="533"/>
      <c r="K34" s="533"/>
      <c r="L34" s="534"/>
      <c r="M34" s="83" t="s">
        <v>438</v>
      </c>
      <c r="N34" s="84"/>
      <c r="O34" s="85"/>
      <c r="P34" s="86" t="s">
        <v>526</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718</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702</v>
      </c>
      <c r="E38" s="546"/>
      <c r="F38" s="546"/>
      <c r="G38" s="546"/>
      <c r="H38" s="546"/>
      <c r="I38" s="546"/>
      <c r="J38" s="546"/>
      <c r="K38" s="546"/>
      <c r="L38" s="547"/>
      <c r="M38" s="139" t="s">
        <v>651</v>
      </c>
      <c r="N38" s="154"/>
      <c r="O38" s="545" t="s">
        <v>707</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B53B974-86EB-4B3D-A37D-6566ECAAED77}">
      <formula1>INDIRECT(D13)</formula1>
    </dataValidation>
    <dataValidation type="list" allowBlank="1" showInputMessage="1" showErrorMessage="1" sqref="D28:E29 D11:E12 O11:P12 O28:P29" xr:uid="{1C072F9A-3CD6-4614-9D42-255266F3599F}">
      <formula1>INDIRECT(D9)</formula1>
    </dataValidation>
    <dataValidation type="list" allowBlank="1" showInputMessage="1" showErrorMessage="1" sqref="E32:E33 E15:E16 P32:P33 P15:P16" xr:uid="{B005CBC4-2DB1-4F9A-AB84-321905F976E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2BE68-FFFF-4B97-BF14-EA7C7D94ECC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45</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691</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5430396-3CEC-4905-9FF6-DE241760D4C3}">
      <formula1>INDIRECT(D13)</formula1>
    </dataValidation>
    <dataValidation type="list" allowBlank="1" showInputMessage="1" showErrorMessage="1" sqref="D28:E29 D11:E12 O11:P12 O28:P29" xr:uid="{0F874755-8A3F-4C8E-9425-38443F2C3530}">
      <formula1>INDIRECT(D9)</formula1>
    </dataValidation>
    <dataValidation type="list" allowBlank="1" showInputMessage="1" showErrorMessage="1" sqref="E32:E33 E15:E16 P32:P33 P15:P16" xr:uid="{23A3FA4C-C5B5-4C44-9B2E-9DF266714FF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BDBB2-68EE-48D7-B6A5-6C22198EE83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46</v>
      </c>
      <c r="E5" s="508"/>
      <c r="F5" s="509"/>
      <c r="G5" s="510"/>
      <c r="H5" s="510"/>
      <c r="I5" s="510"/>
      <c r="J5" s="510"/>
      <c r="K5" s="510"/>
      <c r="L5" s="510"/>
      <c r="M5" s="299" t="s">
        <v>637</v>
      </c>
      <c r="N5" s="342" t="s">
        <v>638</v>
      </c>
      <c r="O5" s="507">
        <v>46</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527</v>
      </c>
      <c r="F17" s="533"/>
      <c r="G17" s="533"/>
      <c r="H17" s="533"/>
      <c r="I17" s="533"/>
      <c r="J17" s="533"/>
      <c r="K17" s="533"/>
      <c r="L17" s="534"/>
      <c r="M17" s="83" t="s">
        <v>438</v>
      </c>
      <c r="N17" s="84"/>
      <c r="O17" s="85"/>
      <c r="P17" s="86" t="s">
        <v>528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719</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720</v>
      </c>
      <c r="E21" s="546"/>
      <c r="F21" s="546"/>
      <c r="G21" s="546"/>
      <c r="H21" s="546"/>
      <c r="I21" s="546"/>
      <c r="J21" s="546"/>
      <c r="K21" s="546"/>
      <c r="L21" s="547"/>
      <c r="M21" s="548" t="s">
        <v>651</v>
      </c>
      <c r="N21" s="549"/>
      <c r="O21" s="545" t="s">
        <v>707</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D14:E14 D31:E31 O31:P31 O14:P14" xr:uid="{428E8729-53F5-4745-9E0B-3ACA13F5FD23}">
      <formula1>INDIRECT(D13)</formula1>
    </dataValidation>
    <dataValidation type="list" allowBlank="1" showInputMessage="1" showErrorMessage="1" sqref="D28:E29 D11:E12 O11:P12 O28:P29" xr:uid="{96B321B6-744B-488A-899E-B22D27BF33EE}">
      <formula1>INDIRECT(D9)</formula1>
    </dataValidation>
    <dataValidation type="list" allowBlank="1" showInputMessage="1" showErrorMessage="1" sqref="E32:E33 E15:E16 P32:P33 P15:P16" xr:uid="{4F3FA678-D2B1-4BDD-9285-400190D4A82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9F980-4A9C-40FE-A3D2-9D49F098B84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47</v>
      </c>
      <c r="E5" s="508"/>
      <c r="F5" s="509"/>
      <c r="G5" s="510"/>
      <c r="H5" s="510"/>
      <c r="I5" s="510"/>
      <c r="J5" s="510"/>
      <c r="K5" s="510"/>
      <c r="L5" s="510"/>
      <c r="M5" s="299" t="s">
        <v>637</v>
      </c>
      <c r="N5" s="342" t="s">
        <v>638</v>
      </c>
      <c r="O5" s="507">
        <v>47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529</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721</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688</v>
      </c>
      <c r="E21" s="546"/>
      <c r="F21" s="546"/>
      <c r="G21" s="546"/>
      <c r="H21" s="546"/>
      <c r="I21" s="546"/>
      <c r="J21" s="546"/>
      <c r="K21" s="546"/>
      <c r="L21" s="547"/>
      <c r="M21" s="548" t="s">
        <v>651</v>
      </c>
      <c r="N21" s="549"/>
      <c r="O21" s="545" t="s">
        <v>705</v>
      </c>
      <c r="P21" s="546"/>
      <c r="Q21" s="546"/>
      <c r="R21" s="546"/>
      <c r="S21" s="546"/>
      <c r="T21" s="546"/>
      <c r="U21" s="546"/>
      <c r="V21" s="546"/>
      <c r="W21" s="547"/>
    </row>
    <row r="22" spans="2:23" s="1" customFormat="1" ht="20.100000000000001" customHeight="1" x14ac:dyDescent="0.2">
      <c r="B22" s="357" t="s">
        <v>637</v>
      </c>
      <c r="C22" s="354" t="s">
        <v>638</v>
      </c>
      <c r="D22" s="507">
        <v>47</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247</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144</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144</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509</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691</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O31:P31 D31:E31" xr:uid="{94B04DD1-B6B3-4D61-97A4-4654EE87FEB9}">
      <formula1>INDIRECT(D13)</formula1>
    </dataValidation>
    <dataValidation type="list" allowBlank="1" showInputMessage="1" showErrorMessage="1" sqref="D11:E12 O11:P12 O28:P29 D28:E29" xr:uid="{7347ACC3-6792-46D7-ABF1-EF2067572711}">
      <formula1>INDIRECT(D9)</formula1>
    </dataValidation>
    <dataValidation type="list" allowBlank="1" showInputMessage="1" showErrorMessage="1" sqref="E32:E33 E15:E16 P32:P33 P15:P16" xr:uid="{FE45AE81-ECA1-4574-9B25-F65D7A5874A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AF1DF-4DB5-42F2-BA5E-9850E11F368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48</v>
      </c>
      <c r="E5" s="508"/>
      <c r="F5" s="509"/>
      <c r="G5" s="510"/>
      <c r="H5" s="510"/>
      <c r="I5" s="510"/>
      <c r="J5" s="510"/>
      <c r="K5" s="510"/>
      <c r="L5" s="510"/>
      <c r="M5" s="299" t="s">
        <v>637</v>
      </c>
      <c r="N5" s="342" t="s">
        <v>638</v>
      </c>
      <c r="O5" s="507">
        <v>48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538</v>
      </c>
      <c r="F17" s="533"/>
      <c r="G17" s="533"/>
      <c r="H17" s="533"/>
      <c r="I17" s="533"/>
      <c r="J17" s="533"/>
      <c r="K17" s="533"/>
      <c r="L17" s="534"/>
      <c r="M17" s="83" t="s">
        <v>438</v>
      </c>
      <c r="N17" s="84"/>
      <c r="O17" s="85"/>
      <c r="P17" s="86" t="s">
        <v>539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704</v>
      </c>
      <c r="E21" s="546"/>
      <c r="F21" s="546"/>
      <c r="G21" s="546"/>
      <c r="H21" s="546"/>
      <c r="I21" s="546"/>
      <c r="J21" s="546"/>
      <c r="K21" s="546"/>
      <c r="L21" s="547"/>
      <c r="M21" s="548" t="s">
        <v>651</v>
      </c>
      <c r="N21" s="549"/>
      <c r="O21" s="545" t="s">
        <v>688</v>
      </c>
      <c r="P21" s="546"/>
      <c r="Q21" s="546"/>
      <c r="R21" s="546"/>
      <c r="S21" s="546"/>
      <c r="T21" s="546"/>
      <c r="U21" s="546"/>
      <c r="V21" s="546"/>
      <c r="W21" s="547"/>
    </row>
    <row r="22" spans="2:23" s="1" customFormat="1" ht="20.100000000000001" customHeight="1" x14ac:dyDescent="0.2">
      <c r="B22" s="357" t="s">
        <v>637</v>
      </c>
      <c r="C22" s="354" t="s">
        <v>638</v>
      </c>
      <c r="D22" s="507">
        <v>48</v>
      </c>
      <c r="E22" s="508"/>
      <c r="F22" s="509"/>
      <c r="G22" s="510"/>
      <c r="H22" s="510"/>
      <c r="I22" s="510"/>
      <c r="J22" s="510"/>
      <c r="K22" s="510"/>
      <c r="L22" s="510"/>
      <c r="M22" s="357" t="s">
        <v>637</v>
      </c>
      <c r="N22" s="354" t="s">
        <v>638</v>
      </c>
      <c r="O22" s="507">
        <v>48</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t="s">
        <v>241</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144</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144</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380</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478</v>
      </c>
      <c r="F34" s="533"/>
      <c r="G34" s="533"/>
      <c r="H34" s="533"/>
      <c r="I34" s="533"/>
      <c r="J34" s="533"/>
      <c r="K34" s="533"/>
      <c r="L34" s="534"/>
      <c r="M34" s="83" t="s">
        <v>438</v>
      </c>
      <c r="N34" s="84"/>
      <c r="O34" s="85"/>
      <c r="P34" s="86" t="s">
        <v>509</v>
      </c>
      <c r="Q34" s="533"/>
      <c r="R34" s="533"/>
      <c r="S34" s="533"/>
      <c r="T34" s="533"/>
      <c r="U34" s="533"/>
      <c r="V34" s="533"/>
      <c r="W34" s="534"/>
    </row>
    <row r="35" spans="2:23" s="1" customFormat="1" ht="17.100000000000001" customHeight="1" x14ac:dyDescent="0.2">
      <c r="B35" s="83" t="s">
        <v>646</v>
      </c>
      <c r="C35" s="84"/>
      <c r="D35" s="85"/>
      <c r="E35" s="535" t="s">
        <v>722</v>
      </c>
      <c r="F35" s="536"/>
      <c r="G35" s="536"/>
      <c r="H35" s="536"/>
      <c r="I35" s="536"/>
      <c r="J35" s="536"/>
      <c r="K35" s="536"/>
      <c r="L35" s="537"/>
      <c r="M35" s="83" t="s">
        <v>646</v>
      </c>
      <c r="N35" s="84"/>
      <c r="O35" s="85"/>
      <c r="P35" s="535" t="s">
        <v>377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674</v>
      </c>
      <c r="E38" s="546"/>
      <c r="F38" s="546"/>
      <c r="G38" s="546"/>
      <c r="H38" s="546"/>
      <c r="I38" s="546"/>
      <c r="J38" s="546"/>
      <c r="K38" s="546"/>
      <c r="L38" s="547"/>
      <c r="M38" s="139" t="s">
        <v>651</v>
      </c>
      <c r="N38" s="154"/>
      <c r="O38" s="545" t="s">
        <v>716</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2A14103-7450-4A3A-A4B0-010F4F946418}">
      <formula1>INDIRECT(D13)</formula1>
    </dataValidation>
    <dataValidation type="list" allowBlank="1" showInputMessage="1" showErrorMessage="1" sqref="D28:E29 D11:E12 O11:P12 O28:P29" xr:uid="{77489279-FAC8-4F5C-89ED-BB3362BCC60D}">
      <formula1>INDIRECT(D9)</formula1>
    </dataValidation>
    <dataValidation type="list" allowBlank="1" showInputMessage="1" showErrorMessage="1" sqref="E32:E33 E15:E16 P32:P33 P15:P16" xr:uid="{3BF0132C-4ECE-46E6-B920-CD9C8E02C10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E4A3-8D33-4FDD-8E6B-0D118F601448}">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49</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540</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723</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686</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AF8DC93-74C5-4435-B7FF-899ABE632CD0}">
      <formula1>INDIRECT(D13)</formula1>
    </dataValidation>
    <dataValidation type="list" allowBlank="1" showInputMessage="1" showErrorMessage="1" sqref="D28:E29 D11:E12 O11:P12 O28:P29" xr:uid="{4DFD4F7D-592B-4FE7-888B-08DDB762AA7D}">
      <formula1>INDIRECT(D9)</formula1>
    </dataValidation>
    <dataValidation type="list" allowBlank="1" showInputMessage="1" showErrorMessage="1" sqref="E32:E33 E15:E16 P32:P33 P15:P16" xr:uid="{A4C60F36-38FC-471B-B27E-725260CA4AE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50D4-7124-4B7B-8FDE-9B3FE99F1CB8}">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50</v>
      </c>
      <c r="E5" s="508"/>
      <c r="F5" s="509"/>
      <c r="G5" s="510"/>
      <c r="H5" s="510"/>
      <c r="I5" s="510"/>
      <c r="J5" s="510"/>
      <c r="K5" s="510"/>
      <c r="L5" s="510"/>
      <c r="M5" s="299" t="s">
        <v>637</v>
      </c>
      <c r="N5" s="342" t="s">
        <v>638</v>
      </c>
      <c r="O5" s="507">
        <v>50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244</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541</v>
      </c>
      <c r="F17" s="533"/>
      <c r="G17" s="533"/>
      <c r="H17" s="533"/>
      <c r="I17" s="533"/>
      <c r="J17" s="533"/>
      <c r="K17" s="533"/>
      <c r="L17" s="534"/>
      <c r="M17" s="83" t="s">
        <v>438</v>
      </c>
      <c r="N17" s="84"/>
      <c r="O17" s="85"/>
      <c r="P17" s="86" t="s">
        <v>545</v>
      </c>
      <c r="Q17" s="533"/>
      <c r="R17" s="533"/>
      <c r="S17" s="533"/>
      <c r="T17" s="533"/>
      <c r="U17" s="533"/>
      <c r="V17" s="533"/>
      <c r="W17" s="534"/>
    </row>
    <row r="18" spans="2:23" s="1" customFormat="1" ht="17.100000000000001" customHeight="1" x14ac:dyDescent="0.2">
      <c r="B18" s="83" t="s">
        <v>646</v>
      </c>
      <c r="C18" s="84"/>
      <c r="D18" s="85"/>
      <c r="E18" s="535" t="s">
        <v>724</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544</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509</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50</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241</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153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546</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725</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726</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4175D85A-8C65-4432-B8C5-5AA5FDD85467}">
      <formula1>INDIRECT(D13)</formula1>
    </dataValidation>
    <dataValidation type="list" allowBlank="1" showInputMessage="1" showErrorMessage="1" sqref="D28:E29 D11:E12 O11:P12 O28:P29" xr:uid="{60301CCE-11F3-4D6A-82BF-816930BF2466}">
      <formula1>INDIRECT(D9)</formula1>
    </dataValidation>
    <dataValidation type="list" allowBlank="1" showInputMessage="1" showErrorMessage="1" sqref="E32:E33 E15:E16 P32:P33 P15:P16" xr:uid="{C162FCE3-6995-4DB8-8BB1-248CD9B3E62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2675A-ABBA-4990-86C2-B085A50EEA1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51</v>
      </c>
      <c r="E5" s="508"/>
      <c r="F5" s="509"/>
      <c r="G5" s="510"/>
      <c r="H5" s="510"/>
      <c r="I5" s="510"/>
      <c r="J5" s="510"/>
      <c r="K5" s="510"/>
      <c r="L5" s="510"/>
      <c r="M5" s="299" t="s">
        <v>637</v>
      </c>
      <c r="N5" s="342" t="s">
        <v>638</v>
      </c>
      <c r="O5" s="507">
        <v>51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244</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149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547</v>
      </c>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t="s">
        <v>727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728</v>
      </c>
      <c r="E21" s="546"/>
      <c r="F21" s="546"/>
      <c r="G21" s="546"/>
      <c r="H21" s="546"/>
      <c r="I21" s="546"/>
      <c r="J21" s="546"/>
      <c r="K21" s="546"/>
      <c r="L21" s="547"/>
      <c r="M21" s="548" t="s">
        <v>651</v>
      </c>
      <c r="N21" s="549"/>
      <c r="O21" s="545" t="s">
        <v>729</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07EDA16-A3A2-4BE9-BA20-020D614A0504}">
      <formula1>INDIRECT(D13)</formula1>
    </dataValidation>
    <dataValidation type="list" allowBlank="1" showInputMessage="1" showErrorMessage="1" sqref="D28:E29 D11:E12 O11:P12 O28:P29" xr:uid="{33B99338-D811-45E9-B2C6-C4A638B53C01}">
      <formula1>INDIRECT(D9)</formula1>
    </dataValidation>
    <dataValidation type="list" allowBlank="1" showInputMessage="1" showErrorMessage="1" sqref="E32:E33 E15:E16 P32:P33 P15:P16" xr:uid="{3FCC4A87-848C-4B36-99F7-883FE945A76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20024-38C8-4F06-9AD4-7BE3A9FE97E9}">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52</v>
      </c>
      <c r="E5" s="508"/>
      <c r="F5" s="509"/>
      <c r="G5" s="510"/>
      <c r="H5" s="510"/>
      <c r="I5" s="510"/>
      <c r="J5" s="510"/>
      <c r="K5" s="510"/>
      <c r="L5" s="510"/>
      <c r="M5" s="299" t="s">
        <v>637</v>
      </c>
      <c r="N5" s="342" t="s">
        <v>638</v>
      </c>
      <c r="O5" s="507">
        <v>52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t="s">
        <v>376</v>
      </c>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548</v>
      </c>
      <c r="F17" s="533"/>
      <c r="G17" s="533"/>
      <c r="H17" s="533"/>
      <c r="I17" s="533"/>
      <c r="J17" s="533"/>
      <c r="K17" s="533"/>
      <c r="L17" s="534"/>
      <c r="M17" s="83" t="s">
        <v>438</v>
      </c>
      <c r="N17" s="84"/>
      <c r="O17" s="85"/>
      <c r="P17" s="86" t="s">
        <v>549</v>
      </c>
      <c r="Q17" s="533"/>
      <c r="R17" s="533"/>
      <c r="S17" s="533"/>
      <c r="T17" s="533"/>
      <c r="U17" s="533"/>
      <c r="V17" s="533"/>
      <c r="W17" s="534"/>
    </row>
    <row r="18" spans="2:23" s="1" customFormat="1" ht="17.100000000000001" customHeight="1" x14ac:dyDescent="0.2">
      <c r="B18" s="83" t="s">
        <v>646</v>
      </c>
      <c r="C18" s="84"/>
      <c r="D18" s="85"/>
      <c r="E18" s="535" t="s">
        <v>730</v>
      </c>
      <c r="F18" s="536"/>
      <c r="G18" s="536"/>
      <c r="H18" s="536"/>
      <c r="I18" s="536"/>
      <c r="J18" s="536"/>
      <c r="K18" s="536"/>
      <c r="L18" s="537"/>
      <c r="M18" s="83" t="s">
        <v>646</v>
      </c>
      <c r="N18" s="84"/>
      <c r="O18" s="85"/>
      <c r="P18" s="535" t="s">
        <v>731</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732</v>
      </c>
      <c r="E21" s="546"/>
      <c r="F21" s="546"/>
      <c r="G21" s="546"/>
      <c r="H21" s="546"/>
      <c r="I21" s="546"/>
      <c r="J21" s="546"/>
      <c r="K21" s="546"/>
      <c r="L21" s="547"/>
      <c r="M21" s="548" t="s">
        <v>651</v>
      </c>
      <c r="N21" s="549"/>
      <c r="O21" s="545" t="s">
        <v>732</v>
      </c>
      <c r="P21" s="546"/>
      <c r="Q21" s="546"/>
      <c r="R21" s="546"/>
      <c r="S21" s="546"/>
      <c r="T21" s="546"/>
      <c r="U21" s="546"/>
      <c r="V21" s="546"/>
      <c r="W21" s="547"/>
    </row>
    <row r="22" spans="2:23" s="1" customFormat="1" ht="20.100000000000001" customHeight="1" x14ac:dyDescent="0.2">
      <c r="B22" s="357" t="s">
        <v>637</v>
      </c>
      <c r="C22" s="354" t="s">
        <v>638</v>
      </c>
      <c r="D22" s="507">
        <v>52</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248</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550</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733</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6A73CE6A-5F86-4CCB-BD21-94DAE6F75F2C}">
      <formula1>INDIRECT(D13)</formula1>
    </dataValidation>
    <dataValidation type="list" allowBlank="1" showInputMessage="1" showErrorMessage="1" sqref="D28:E29 D11:E12 O11:P12 O28:P29" xr:uid="{68037682-3608-487E-971F-15CB9F68E06B}">
      <formula1>INDIRECT(D9)</formula1>
    </dataValidation>
    <dataValidation type="list" allowBlank="1" showInputMessage="1" showErrorMessage="1" sqref="E32:E33 E15:E16 P32:P33 P15:P16" xr:uid="{06084345-1032-4063-91E9-2585DC3525A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E5E3C-387B-46DC-BAF2-1F2C061801F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53</v>
      </c>
      <c r="E5" s="508"/>
      <c r="F5" s="509"/>
      <c r="G5" s="510"/>
      <c r="H5" s="510"/>
      <c r="I5" s="510"/>
      <c r="J5" s="510"/>
      <c r="K5" s="510"/>
      <c r="L5" s="510"/>
      <c r="M5" s="299" t="s">
        <v>637</v>
      </c>
      <c r="N5" s="342" t="s">
        <v>638</v>
      </c>
      <c r="O5" s="507">
        <v>53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t="s">
        <v>376</v>
      </c>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551</v>
      </c>
      <c r="F17" s="533"/>
      <c r="G17" s="533"/>
      <c r="H17" s="533"/>
      <c r="I17" s="533"/>
      <c r="J17" s="533"/>
      <c r="K17" s="533"/>
      <c r="L17" s="534"/>
      <c r="M17" s="83" t="s">
        <v>438</v>
      </c>
      <c r="N17" s="84"/>
      <c r="O17" s="85"/>
      <c r="P17" s="86" t="s">
        <v>500</v>
      </c>
      <c r="Q17" s="533"/>
      <c r="R17" s="533"/>
      <c r="S17" s="533"/>
      <c r="T17" s="533"/>
      <c r="U17" s="533"/>
      <c r="V17" s="533"/>
      <c r="W17" s="534"/>
    </row>
    <row r="18" spans="2:23" s="1" customFormat="1" ht="17.100000000000001" customHeight="1" x14ac:dyDescent="0.2">
      <c r="B18" s="83" t="s">
        <v>646</v>
      </c>
      <c r="C18" s="84"/>
      <c r="D18" s="85"/>
      <c r="E18" s="535" t="s">
        <v>734</v>
      </c>
      <c r="F18" s="536"/>
      <c r="G18" s="536"/>
      <c r="H18" s="536"/>
      <c r="I18" s="536"/>
      <c r="J18" s="536"/>
      <c r="K18" s="536"/>
      <c r="L18" s="537"/>
      <c r="M18" s="83" t="s">
        <v>646</v>
      </c>
      <c r="N18" s="84"/>
      <c r="O18" s="85"/>
      <c r="P18" s="535" t="s">
        <v>735</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732</v>
      </c>
      <c r="E21" s="546"/>
      <c r="F21" s="546"/>
      <c r="G21" s="546"/>
      <c r="H21" s="546"/>
      <c r="I21" s="546"/>
      <c r="J21" s="546"/>
      <c r="K21" s="546"/>
      <c r="L21" s="547"/>
      <c r="M21" s="548" t="s">
        <v>651</v>
      </c>
      <c r="N21" s="549"/>
      <c r="O21" s="545" t="s">
        <v>736</v>
      </c>
      <c r="P21" s="546"/>
      <c r="Q21" s="546"/>
      <c r="R21" s="546"/>
      <c r="S21" s="546"/>
      <c r="T21" s="546"/>
      <c r="U21" s="546"/>
      <c r="V21" s="546"/>
      <c r="W21" s="547"/>
    </row>
    <row r="22" spans="2:23" s="1" customFormat="1" ht="20.100000000000001" customHeight="1" x14ac:dyDescent="0.2">
      <c r="B22" s="357" t="s">
        <v>637</v>
      </c>
      <c r="C22" s="354" t="s">
        <v>638</v>
      </c>
      <c r="D22" s="507">
        <v>53</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247</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144</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144</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509</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721</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737</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6120F776-1AE7-4F01-8005-8A4E34157ED0}">
      <formula1>INDIRECT(D13)</formula1>
    </dataValidation>
    <dataValidation type="list" allowBlank="1" showInputMessage="1" showErrorMessage="1" sqref="D28:E29 D11:E12 O11:P12 O28:P29" xr:uid="{6851C76B-29BA-470A-B958-1D0CC03CA5FA}">
      <formula1>INDIRECT(D9)</formula1>
    </dataValidation>
    <dataValidation type="list" allowBlank="1" showInputMessage="1" showErrorMessage="1" sqref="E32:E33 E15:E16 P32:P33 P15:P16" xr:uid="{7250E5C2-815E-4616-8928-4DC9DE8CA3A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F9C1F-0621-4361-A796-60F689ADD0A3}">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479</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738</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55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553"/>
      <c r="N40" s="553" t="s">
        <v>655</v>
      </c>
      <c r="O40" s="3"/>
      <c r="P40" s="3"/>
      <c r="Q40" s="3"/>
      <c r="R40" s="3"/>
      <c r="S40" s="3"/>
      <c r="T40" s="3"/>
      <c r="U40" s="3"/>
      <c r="V40" s="3"/>
      <c r="W40" s="3"/>
    </row>
    <row r="41" spans="2:23" ht="15" customHeight="1" x14ac:dyDescent="0.15">
      <c r="C41" s="553" t="s">
        <v>656</v>
      </c>
      <c r="M41" s="4"/>
      <c r="N41" s="67" t="s">
        <v>657</v>
      </c>
      <c r="O41" s="555"/>
      <c r="P41" s="555"/>
      <c r="Q41" s="555"/>
      <c r="R41" s="555"/>
      <c r="S41" s="555"/>
      <c r="T41" s="555"/>
      <c r="U41" s="555"/>
      <c r="V41" s="555"/>
    </row>
    <row r="42" spans="2:23" ht="15" customHeight="1" x14ac:dyDescent="0.15">
      <c r="C42" s="553" t="s">
        <v>658</v>
      </c>
      <c r="M42" s="4"/>
      <c r="N42" s="67" t="s">
        <v>659</v>
      </c>
      <c r="O42" s="555"/>
      <c r="P42" s="555"/>
      <c r="Q42" s="555"/>
      <c r="R42" s="555"/>
      <c r="S42" s="555"/>
      <c r="T42" s="555"/>
      <c r="U42" s="555"/>
      <c r="V42" s="555"/>
    </row>
    <row r="43" spans="2:23" x14ac:dyDescent="0.15">
      <c r="C43" s="67" t="s">
        <v>660</v>
      </c>
      <c r="M43" s="4"/>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E6E966CC-E258-49B7-AC07-D7072B6A2D47}">
      <formula1>INDIRECT(D13)</formula1>
    </dataValidation>
    <dataValidation type="list" allowBlank="1" showInputMessage="1" showErrorMessage="1" sqref="D28:E29 D11:E12 O11:P12 O28:P29" xr:uid="{75170233-2EA2-47A1-93D8-ACD92B12A92A}">
      <formula1>INDIRECT(D9)</formula1>
    </dataValidation>
    <dataValidation type="list" allowBlank="1" showInputMessage="1" showErrorMessage="1" sqref="E32:E33 E15:E16 P32:P33 P15:P16" xr:uid="{8221467D-728C-4201-AEBD-C22711E47D2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3E32D-E8B6-4658-A81C-CD9AA3F221A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56</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552</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739</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D352C77-9174-4B04-86B6-19CBA4C13C82}">
      <formula1>INDIRECT(D13)</formula1>
    </dataValidation>
    <dataValidation type="list" allowBlank="1" showInputMessage="1" showErrorMessage="1" sqref="D28:E29 D11:E12 O11:P12 O28:P29" xr:uid="{E2A0A138-796A-4EAB-9052-F86F1AA7C416}">
      <formula1>INDIRECT(D9)</formula1>
    </dataValidation>
    <dataValidation type="list" allowBlank="1" showInputMessage="1" showErrorMessage="1" sqref="E32:E33 E15:E16 P32:P33 P15:P16" xr:uid="{21710E0C-B50B-4666-B2A7-E3DEED2E4CF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BA68-9249-476D-8CAA-8EEA8C79247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57</v>
      </c>
      <c r="E5" s="508"/>
      <c r="F5" s="509"/>
      <c r="G5" s="510"/>
      <c r="H5" s="510"/>
      <c r="I5" s="510"/>
      <c r="J5" s="510"/>
      <c r="K5" s="510"/>
      <c r="L5" s="510"/>
      <c r="M5" s="299" t="s">
        <v>637</v>
      </c>
      <c r="N5" s="342" t="s">
        <v>638</v>
      </c>
      <c r="O5" s="507">
        <v>57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t="s">
        <v>244</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553</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728</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4E7EA9A-255B-4B66-BF9D-5FF04B8D26FF}">
      <formula1>INDIRECT(D13)</formula1>
    </dataValidation>
    <dataValidation type="list" allowBlank="1" showInputMessage="1" showErrorMessage="1" sqref="D28:E29 D11:E12 O11:P12 O28:P29" xr:uid="{34ED8871-82ED-4F20-B3CA-20729B7373A3}">
      <formula1>INDIRECT(D9)</formula1>
    </dataValidation>
    <dataValidation type="list" allowBlank="1" showInputMessage="1" showErrorMessage="1" sqref="E32:E33 E15:E16 P32:P33 P15:P16" xr:uid="{887D48F1-679C-4AD3-BCE2-09FBD1B179D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D78F7-A861-4F55-B809-B840296E468D}">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59</v>
      </c>
      <c r="E5" s="508"/>
      <c r="F5" s="509"/>
      <c r="G5" s="510"/>
      <c r="H5" s="510"/>
      <c r="I5" s="510"/>
      <c r="J5" s="510"/>
      <c r="K5" s="510"/>
      <c r="L5" s="510"/>
      <c r="M5" s="299" t="s">
        <v>637</v>
      </c>
      <c r="N5" s="342" t="s">
        <v>638</v>
      </c>
      <c r="O5" s="507">
        <v>59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740</v>
      </c>
      <c r="E21" s="546"/>
      <c r="F21" s="546"/>
      <c r="G21" s="546"/>
      <c r="H21" s="546"/>
      <c r="I21" s="546"/>
      <c r="J21" s="546"/>
      <c r="K21" s="546"/>
      <c r="L21" s="547"/>
      <c r="M21" s="548" t="s">
        <v>651</v>
      </c>
      <c r="N21" s="549"/>
      <c r="O21" s="545" t="s">
        <v>699</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E5D926EA-7101-4E61-8AF1-806AA16668FF}">
      <formula1>INDIRECT(D13)</formula1>
    </dataValidation>
    <dataValidation type="list" allowBlank="1" showInputMessage="1" showErrorMessage="1" sqref="D28:E29 D11:E12 O11:P12 O28:P29" xr:uid="{547C5CA4-9B20-4525-8611-57D0A02C7307}">
      <formula1>INDIRECT(D9)</formula1>
    </dataValidation>
    <dataValidation type="list" allowBlank="1" showInputMessage="1" showErrorMessage="1" sqref="E32:E33 E15:E16 P32:P33 P15:P16" xr:uid="{DADCAD1F-B59D-4145-BF2B-B9123129A79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D6903-D369-49B2-B899-020CE8BC94D6}">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60</v>
      </c>
      <c r="E5" s="508"/>
      <c r="F5" s="509"/>
      <c r="G5" s="510"/>
      <c r="H5" s="510"/>
      <c r="I5" s="510"/>
      <c r="J5" s="510"/>
      <c r="K5" s="510"/>
      <c r="L5" s="510"/>
      <c r="M5" s="299" t="s">
        <v>637</v>
      </c>
      <c r="N5" s="342" t="s">
        <v>638</v>
      </c>
      <c r="O5" s="507">
        <v>60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t="s">
        <v>241</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554</v>
      </c>
      <c r="Q17" s="533"/>
      <c r="R17" s="533"/>
      <c r="S17" s="533"/>
      <c r="T17" s="533"/>
      <c r="U17" s="533"/>
      <c r="V17" s="533"/>
      <c r="W17" s="534"/>
    </row>
    <row r="18" spans="2:23" s="1" customFormat="1" ht="17.100000000000001" customHeight="1" x14ac:dyDescent="0.2">
      <c r="B18" s="83" t="s">
        <v>646</v>
      </c>
      <c r="C18" s="84"/>
      <c r="D18" s="85"/>
      <c r="E18" s="535" t="s">
        <v>721</v>
      </c>
      <c r="F18" s="536"/>
      <c r="G18" s="536"/>
      <c r="H18" s="536"/>
      <c r="I18" s="536"/>
      <c r="J18" s="536"/>
      <c r="K18" s="536"/>
      <c r="L18" s="537"/>
      <c r="M18" s="83" t="s">
        <v>646</v>
      </c>
      <c r="N18" s="84"/>
      <c r="O18" s="85"/>
      <c r="P18" s="535" t="s">
        <v>741</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742</v>
      </c>
      <c r="E21" s="546"/>
      <c r="F21" s="546"/>
      <c r="G21" s="546"/>
      <c r="H21" s="546"/>
      <c r="I21" s="546"/>
      <c r="J21" s="546"/>
      <c r="K21" s="546"/>
      <c r="L21" s="547"/>
      <c r="M21" s="548" t="s">
        <v>651</v>
      </c>
      <c r="N21" s="549"/>
      <c r="O21" s="545" t="s">
        <v>743</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D414DD2-EF1D-4B6D-8FE7-15FF99601067}">
      <formula1>INDIRECT(D13)</formula1>
    </dataValidation>
    <dataValidation type="list" allowBlank="1" showInputMessage="1" showErrorMessage="1" sqref="D28:E29 D11:E12 O11:P12 O28:P29" xr:uid="{71C71DF9-CA0A-4634-8743-E59ABBC80991}">
      <formula1>INDIRECT(D9)</formula1>
    </dataValidation>
    <dataValidation type="list" allowBlank="1" showInputMessage="1" showErrorMessage="1" sqref="E32:E33 E15:E16 P32:P33 P15:P16" xr:uid="{37DBDDEE-A43C-4087-921B-8372F1840FA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37203-210B-4811-B44C-17004413BD0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62</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555</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744</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079CD48-FDC0-48AE-A909-2297FB9CF2DA}">
      <formula1>INDIRECT(D13)</formula1>
    </dataValidation>
    <dataValidation type="list" allowBlank="1" showInputMessage="1" showErrorMessage="1" sqref="D28:E29 D11:E12 O11:P12 O28:P29" xr:uid="{2FF13151-8FAE-4644-8562-53E0C387B002}">
      <formula1>INDIRECT(D9)</formula1>
    </dataValidation>
    <dataValidation type="list" allowBlank="1" showInputMessage="1" showErrorMessage="1" sqref="E32:E33 E15:E16 P32:P33 P15:P16" xr:uid="{397D15AE-B31B-46AA-8D59-8DF1A6E0469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7357D-F265-4AA8-A013-DA98E370974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019CFF4-689A-4619-9816-65B43F60AFAB}">
      <formula1>INDIRECT(D13)</formula1>
    </dataValidation>
    <dataValidation type="list" allowBlank="1" showInputMessage="1" showErrorMessage="1" sqref="D28:E29 D11:E12 O11:P12 O28:P29" xr:uid="{2E504583-B403-4067-95AC-BF507CFD2246}">
      <formula1>INDIRECT(D9)</formula1>
    </dataValidation>
    <dataValidation type="list" allowBlank="1" showInputMessage="1" showErrorMessage="1" sqref="E32:E33 E15:E16 P32:P33 P15:P16" xr:uid="{42A31471-988B-4842-ACD4-C40BE2912F9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D7934-FCDF-43C6-ABD0-EF87F53A020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65</v>
      </c>
      <c r="E5" s="508"/>
      <c r="F5" s="509"/>
      <c r="G5" s="510"/>
      <c r="H5" s="510"/>
      <c r="I5" s="510"/>
      <c r="J5" s="510"/>
      <c r="K5" s="510"/>
      <c r="L5" s="510"/>
      <c r="M5" s="299" t="s">
        <v>637</v>
      </c>
      <c r="N5" s="342" t="s">
        <v>638</v>
      </c>
      <c r="O5" s="507">
        <v>65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t="s">
        <v>244</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385</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556</v>
      </c>
      <c r="F17" s="533"/>
      <c r="G17" s="533"/>
      <c r="H17" s="533"/>
      <c r="I17" s="533"/>
      <c r="J17" s="533"/>
      <c r="K17" s="533"/>
      <c r="L17" s="534"/>
      <c r="M17" s="83" t="s">
        <v>438</v>
      </c>
      <c r="N17" s="84"/>
      <c r="O17" s="85"/>
      <c r="P17" s="86" t="s">
        <v>557</v>
      </c>
      <c r="Q17" s="533"/>
      <c r="R17" s="533"/>
      <c r="S17" s="533"/>
      <c r="T17" s="533"/>
      <c r="U17" s="533"/>
      <c r="V17" s="533"/>
      <c r="W17" s="534"/>
    </row>
    <row r="18" spans="2:23" s="1" customFormat="1" ht="17.100000000000001" customHeight="1" x14ac:dyDescent="0.2">
      <c r="B18" s="83" t="s">
        <v>646</v>
      </c>
      <c r="C18" s="84"/>
      <c r="D18" s="85"/>
      <c r="E18" s="535" t="s">
        <v>745</v>
      </c>
      <c r="F18" s="536"/>
      <c r="G18" s="536"/>
      <c r="H18" s="536"/>
      <c r="I18" s="536"/>
      <c r="J18" s="536"/>
      <c r="K18" s="536"/>
      <c r="L18" s="537"/>
      <c r="M18" s="83" t="s">
        <v>646</v>
      </c>
      <c r="N18" s="84"/>
      <c r="O18" s="85"/>
      <c r="P18" s="535" t="s">
        <v>746</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747</v>
      </c>
      <c r="E21" s="546"/>
      <c r="F21" s="546"/>
      <c r="G21" s="546"/>
      <c r="H21" s="546"/>
      <c r="I21" s="546"/>
      <c r="J21" s="546"/>
      <c r="K21" s="546"/>
      <c r="L21" s="547"/>
      <c r="M21" s="548" t="s">
        <v>651</v>
      </c>
      <c r="N21" s="549"/>
      <c r="O21" s="545" t="s">
        <v>748</v>
      </c>
      <c r="P21" s="546"/>
      <c r="Q21" s="546"/>
      <c r="R21" s="546"/>
      <c r="S21" s="546"/>
      <c r="T21" s="546"/>
      <c r="U21" s="546"/>
      <c r="V21" s="546"/>
      <c r="W21" s="547"/>
    </row>
    <row r="22" spans="2:23" s="1" customFormat="1" ht="20.100000000000001" customHeight="1" x14ac:dyDescent="0.2">
      <c r="B22" s="357" t="s">
        <v>637</v>
      </c>
      <c r="C22" s="354" t="s">
        <v>638</v>
      </c>
      <c r="D22" s="507">
        <v>65</v>
      </c>
      <c r="E22" s="508"/>
      <c r="F22" s="509"/>
      <c r="G22" s="510"/>
      <c r="H22" s="510"/>
      <c r="I22" s="510"/>
      <c r="J22" s="510"/>
      <c r="K22" s="510"/>
      <c r="L22" s="510"/>
      <c r="M22" s="357" t="s">
        <v>637</v>
      </c>
      <c r="N22" s="354" t="s">
        <v>638</v>
      </c>
      <c r="O22" s="507">
        <v>65</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247</v>
      </c>
      <c r="E28" s="522"/>
      <c r="F28" s="509"/>
      <c r="G28" s="510"/>
      <c r="H28" s="510"/>
      <c r="I28" s="510"/>
      <c r="J28" s="510"/>
      <c r="K28" s="510"/>
      <c r="L28" s="510"/>
      <c r="M28" s="341"/>
      <c r="N28" s="341" t="s">
        <v>642</v>
      </c>
      <c r="O28" s="521" t="s">
        <v>248</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144</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144</v>
      </c>
      <c r="E31" s="526"/>
      <c r="F31" s="509"/>
      <c r="G31" s="510"/>
      <c r="H31" s="510"/>
      <c r="I31" s="510"/>
      <c r="J31" s="510"/>
      <c r="K31" s="510"/>
      <c r="L31" s="510"/>
      <c r="M31" s="83" t="s">
        <v>644</v>
      </c>
      <c r="N31" s="85"/>
      <c r="O31" s="525" t="s">
        <v>279</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509</v>
      </c>
      <c r="F34" s="533"/>
      <c r="G34" s="533"/>
      <c r="H34" s="533"/>
      <c r="I34" s="533"/>
      <c r="J34" s="533"/>
      <c r="K34" s="533"/>
      <c r="L34" s="534"/>
      <c r="M34" s="83" t="s">
        <v>438</v>
      </c>
      <c r="N34" s="84"/>
      <c r="O34" s="85"/>
      <c r="P34" s="86" t="s">
        <v>558</v>
      </c>
      <c r="Q34" s="533"/>
      <c r="R34" s="533"/>
      <c r="S34" s="533"/>
      <c r="T34" s="533"/>
      <c r="U34" s="533"/>
      <c r="V34" s="533"/>
      <c r="W34" s="534"/>
    </row>
    <row r="35" spans="2:23" s="1" customFormat="1" ht="17.100000000000001" customHeight="1" x14ac:dyDescent="0.2">
      <c r="B35" s="83" t="s">
        <v>646</v>
      </c>
      <c r="C35" s="84"/>
      <c r="D35" s="85"/>
      <c r="E35" s="535" t="s">
        <v>749</v>
      </c>
      <c r="F35" s="536"/>
      <c r="G35" s="536"/>
      <c r="H35" s="536"/>
      <c r="I35" s="536"/>
      <c r="J35" s="536"/>
      <c r="K35" s="536"/>
      <c r="L35" s="537"/>
      <c r="M35" s="83" t="s">
        <v>646</v>
      </c>
      <c r="N35" s="84"/>
      <c r="O35" s="85"/>
      <c r="P35" s="535" t="s">
        <v>377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702</v>
      </c>
      <c r="E38" s="546"/>
      <c r="F38" s="546"/>
      <c r="G38" s="546"/>
      <c r="H38" s="546"/>
      <c r="I38" s="546"/>
      <c r="J38" s="546"/>
      <c r="K38" s="546"/>
      <c r="L38" s="547"/>
      <c r="M38" s="139" t="s">
        <v>651</v>
      </c>
      <c r="N38" s="154"/>
      <c r="O38" s="545" t="s">
        <v>750</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8A0E0DD-3830-4C43-9ACE-893754EBFAA3}">
      <formula1>INDIRECT(D13)</formula1>
    </dataValidation>
    <dataValidation type="list" allowBlank="1" showInputMessage="1" showErrorMessage="1" sqref="D28:E29 D11:E12 O11:P12 O28:P29" xr:uid="{59F90B31-1293-4FED-B955-503304AC5B56}">
      <formula1>INDIRECT(D9)</formula1>
    </dataValidation>
    <dataValidation type="list" allowBlank="1" showInputMessage="1" showErrorMessage="1" sqref="E32:E33 E15:E16 P32:P33 P15:P16" xr:uid="{5083D4FC-AC01-47BF-B837-A2EC087A50C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B49AA-1ED1-4E92-B614-B82075D19CBD}">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67</v>
      </c>
      <c r="E5" s="508"/>
      <c r="F5" s="509"/>
      <c r="G5" s="510"/>
      <c r="H5" s="510"/>
      <c r="I5" s="510"/>
      <c r="J5" s="510"/>
      <c r="K5" s="510"/>
      <c r="L5" s="510"/>
      <c r="M5" s="299" t="s">
        <v>637</v>
      </c>
      <c r="N5" s="342" t="s">
        <v>638</v>
      </c>
      <c r="O5" s="507">
        <v>67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559</v>
      </c>
      <c r="F17" s="533"/>
      <c r="G17" s="533"/>
      <c r="H17" s="533"/>
      <c r="I17" s="533"/>
      <c r="J17" s="533"/>
      <c r="K17" s="533"/>
      <c r="L17" s="534"/>
      <c r="M17" s="83" t="s">
        <v>438</v>
      </c>
      <c r="N17" s="84"/>
      <c r="O17" s="85"/>
      <c r="P17" s="86" t="s">
        <v>560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751</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688</v>
      </c>
      <c r="E21" s="546"/>
      <c r="F21" s="546"/>
      <c r="G21" s="546"/>
      <c r="H21" s="546"/>
      <c r="I21" s="546"/>
      <c r="J21" s="546"/>
      <c r="K21" s="546"/>
      <c r="L21" s="547"/>
      <c r="M21" s="548" t="s">
        <v>651</v>
      </c>
      <c r="N21" s="549"/>
      <c r="O21" s="545" t="s">
        <v>752</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EB19E641-E574-4AFD-927F-66B2F0F03A5C}">
      <formula1>INDIRECT(D13)</formula1>
    </dataValidation>
    <dataValidation type="list" allowBlank="1" showInputMessage="1" showErrorMessage="1" sqref="D28:E29 D11:E12 O11:P12 O28:P29" xr:uid="{356CD735-2875-49B2-BC70-170802DF47BA}">
      <formula1>INDIRECT(D9)</formula1>
    </dataValidation>
    <dataValidation type="list" allowBlank="1" showInputMessage="1" showErrorMessage="1" sqref="E32:E33 E15:E16 P32:P33 P15:P16" xr:uid="{3D53995E-D70C-419A-AF5C-C7D58A3F042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AB672-276B-4927-8148-D125CF61E90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68</v>
      </c>
      <c r="E5" s="508"/>
      <c r="F5" s="509"/>
      <c r="G5" s="510"/>
      <c r="H5" s="510"/>
      <c r="I5" s="510"/>
      <c r="J5" s="510"/>
      <c r="K5" s="510"/>
      <c r="L5" s="510"/>
      <c r="M5" s="299" t="s">
        <v>637</v>
      </c>
      <c r="N5" s="342" t="s">
        <v>638</v>
      </c>
      <c r="O5" s="507">
        <v>68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479</v>
      </c>
      <c r="F17" s="533"/>
      <c r="G17" s="533"/>
      <c r="H17" s="533"/>
      <c r="I17" s="533"/>
      <c r="J17" s="533"/>
      <c r="K17" s="533"/>
      <c r="L17" s="534"/>
      <c r="M17" s="83" t="s">
        <v>438</v>
      </c>
      <c r="N17" s="84"/>
      <c r="O17" s="85"/>
      <c r="P17" s="86" t="s">
        <v>561</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753</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754</v>
      </c>
      <c r="E21" s="546"/>
      <c r="F21" s="546"/>
      <c r="G21" s="546"/>
      <c r="H21" s="546"/>
      <c r="I21" s="546"/>
      <c r="J21" s="546"/>
      <c r="K21" s="546"/>
      <c r="L21" s="547"/>
      <c r="M21" s="548" t="s">
        <v>651</v>
      </c>
      <c r="N21" s="549"/>
      <c r="O21" s="545" t="s">
        <v>707</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9C323D1-202A-4668-955F-74A2A382C376}">
      <formula1>INDIRECT(D13)</formula1>
    </dataValidation>
    <dataValidation type="list" allowBlank="1" showInputMessage="1" showErrorMessage="1" sqref="D28:E29 D11:E12 O11:P12 O28:P29" xr:uid="{7C056378-205F-42FA-A559-E6210F9A9248}">
      <formula1>INDIRECT(D9)</formula1>
    </dataValidation>
    <dataValidation type="list" allowBlank="1" showInputMessage="1" showErrorMessage="1" sqref="E32:E33 E15:E16 P32:P33 P15:P16" xr:uid="{92892A29-B24A-4AB6-9EFD-D65B3E17BEC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80338-D75A-4D57-B0AF-C08EB07E80BD}">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69</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562</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755</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756</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B9A6DEC-E7C8-4D88-B481-E49BF518B35F}">
      <formula1>INDIRECT(D13)</formula1>
    </dataValidation>
    <dataValidation type="list" allowBlank="1" showInputMessage="1" showErrorMessage="1" sqref="D28:E29 D11:E12 O11:P12 O28:P29" xr:uid="{5098FA6C-2DE2-4F77-A63F-63DF7593A2A6}">
      <formula1>INDIRECT(D9)</formula1>
    </dataValidation>
    <dataValidation type="list" allowBlank="1" showInputMessage="1" showErrorMessage="1" sqref="E32:E33 E15:E16 P32:P33 P15:P16" xr:uid="{C058A04A-7B06-4FC8-A644-5D4B74F525B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92730-302C-4EEC-BED7-9F30D80F645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71</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757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986FE27E-552F-4A8A-88BA-84E5D6350036}">
      <formula1>INDIRECT(D13)</formula1>
    </dataValidation>
    <dataValidation type="list" allowBlank="1" showInputMessage="1" showErrorMessage="1" sqref="D28:E29 D11:E12 O11:P12 O28:P29" xr:uid="{4F6E7475-4026-4128-81D1-BC271A7D06BE}">
      <formula1>INDIRECT(D9)</formula1>
    </dataValidation>
    <dataValidation type="list" allowBlank="1" showInputMessage="1" showErrorMessage="1" sqref="E32:E33 E15:E16 P32:P33 P15:P16" xr:uid="{DC1C2C17-22D1-4F90-9C3E-52FD28E46971}">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A1363-105D-4405-8A74-7241D4609870}">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73</v>
      </c>
      <c r="E5" s="508"/>
      <c r="F5" s="509"/>
      <c r="G5" s="510"/>
      <c r="H5" s="510"/>
      <c r="I5" s="510"/>
      <c r="J5" s="510"/>
      <c r="K5" s="510"/>
      <c r="L5" s="510"/>
      <c r="M5" s="299" t="s">
        <v>637</v>
      </c>
      <c r="N5" s="342" t="s">
        <v>638</v>
      </c>
      <c r="O5" s="507">
        <v>73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241</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563</v>
      </c>
      <c r="F17" s="533"/>
      <c r="G17" s="533"/>
      <c r="H17" s="533"/>
      <c r="I17" s="533"/>
      <c r="J17" s="533"/>
      <c r="K17" s="533"/>
      <c r="L17" s="534"/>
      <c r="M17" s="83" t="s">
        <v>438</v>
      </c>
      <c r="N17" s="84"/>
      <c r="O17" s="85"/>
      <c r="P17" s="86" t="s">
        <v>564</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758</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688</v>
      </c>
      <c r="E21" s="546"/>
      <c r="F21" s="546"/>
      <c r="G21" s="546"/>
      <c r="H21" s="546"/>
      <c r="I21" s="546"/>
      <c r="J21" s="546"/>
      <c r="K21" s="546"/>
      <c r="L21" s="547"/>
      <c r="M21" s="548" t="s">
        <v>651</v>
      </c>
      <c r="N21" s="549"/>
      <c r="O21" s="545" t="s">
        <v>759</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BE44B281-6D07-4BDC-A4EF-56C342B606CE}">
      <formula1>INDIRECT(D13)</formula1>
    </dataValidation>
    <dataValidation type="list" allowBlank="1" showInputMessage="1" showErrorMessage="1" sqref="D28:E29 D11:E12 O11:P12 O28:P29" xr:uid="{8CB1A041-DE54-4DD2-8E13-9E8CC5580DAB}">
      <formula1>INDIRECT(D9)</formula1>
    </dataValidation>
    <dataValidation type="list" allowBlank="1" showInputMessage="1" showErrorMessage="1" sqref="E32:E33 E15:E16 P32:P33 P15:P16" xr:uid="{3059C855-B5D6-40B9-9B8B-942EA747BE9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0557-6261-4E0B-8401-C0102AB40B7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74</v>
      </c>
      <c r="E5" s="508"/>
      <c r="F5" s="509"/>
      <c r="G5" s="510"/>
      <c r="H5" s="510"/>
      <c r="I5" s="510"/>
      <c r="J5" s="510"/>
      <c r="K5" s="510"/>
      <c r="L5" s="510"/>
      <c r="M5" s="299" t="s">
        <v>637</v>
      </c>
      <c r="N5" s="342" t="s">
        <v>638</v>
      </c>
      <c r="O5" s="507">
        <v>74</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665</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74</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243</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470</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665</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F3AFE6C-554A-44B5-965B-90E275CBA08C}">
      <formula1>INDIRECT(D13)</formula1>
    </dataValidation>
    <dataValidation type="list" allowBlank="1" showInputMessage="1" showErrorMessage="1" sqref="D28:E29 D11:E12 O11:P12 O28:P29" xr:uid="{720F010C-7BB6-4F7A-835A-BBEAA7D23C00}">
      <formula1>INDIRECT(D9)</formula1>
    </dataValidation>
    <dataValidation type="list" allowBlank="1" showInputMessage="1" showErrorMessage="1" sqref="E32:E33 E15:E16 P32:P33 P15:P16" xr:uid="{3021A860-7E8A-433C-8E7C-4F8A0E795B4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6B250-D17D-42D0-BA7D-FA438803D4B7}">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75</v>
      </c>
      <c r="E5" s="508"/>
      <c r="F5" s="509"/>
      <c r="G5" s="510"/>
      <c r="H5" s="510"/>
      <c r="I5" s="510"/>
      <c r="J5" s="510"/>
      <c r="K5" s="510"/>
      <c r="L5" s="510"/>
      <c r="M5" s="299" t="s">
        <v>637</v>
      </c>
      <c r="N5" s="342" t="s">
        <v>638</v>
      </c>
      <c r="O5" s="507">
        <v>75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548</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671</v>
      </c>
      <c r="E21" s="546"/>
      <c r="F21" s="546"/>
      <c r="G21" s="546"/>
      <c r="H21" s="546"/>
      <c r="I21" s="546"/>
      <c r="J21" s="546"/>
      <c r="K21" s="546"/>
      <c r="L21" s="547"/>
      <c r="M21" s="548" t="s">
        <v>651</v>
      </c>
      <c r="N21" s="549"/>
      <c r="O21" s="545" t="s">
        <v>665</v>
      </c>
      <c r="P21" s="546"/>
      <c r="Q21" s="546"/>
      <c r="R21" s="546"/>
      <c r="S21" s="546"/>
      <c r="T21" s="546"/>
      <c r="U21" s="546"/>
      <c r="V21" s="546"/>
      <c r="W21" s="547"/>
    </row>
    <row r="22" spans="2:23" s="1" customFormat="1" ht="20.100000000000001" customHeight="1" x14ac:dyDescent="0.2">
      <c r="B22" s="357" t="s">
        <v>637</v>
      </c>
      <c r="C22" s="354" t="s">
        <v>638</v>
      </c>
      <c r="D22" s="507">
        <v>75</v>
      </c>
      <c r="E22" s="508"/>
      <c r="F22" s="509"/>
      <c r="G22" s="510"/>
      <c r="H22" s="510"/>
      <c r="I22" s="510"/>
      <c r="J22" s="510"/>
      <c r="K22" s="510"/>
      <c r="L22" s="510"/>
      <c r="M22" s="357" t="s">
        <v>637</v>
      </c>
      <c r="N22" s="354" t="s">
        <v>638</v>
      </c>
      <c r="O22" s="507">
        <v>75</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240</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153</v>
      </c>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t="s">
        <v>147</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473</v>
      </c>
      <c r="F34" s="533"/>
      <c r="G34" s="533"/>
      <c r="H34" s="533"/>
      <c r="I34" s="533"/>
      <c r="J34" s="533"/>
      <c r="K34" s="533"/>
      <c r="L34" s="534"/>
      <c r="M34" s="83" t="s">
        <v>438</v>
      </c>
      <c r="N34" s="84"/>
      <c r="O34" s="85"/>
      <c r="P34" s="86" t="s">
        <v>565</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760</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665</v>
      </c>
      <c r="E38" s="546"/>
      <c r="F38" s="546"/>
      <c r="G38" s="546"/>
      <c r="H38" s="546"/>
      <c r="I38" s="546"/>
      <c r="J38" s="546"/>
      <c r="K38" s="546"/>
      <c r="L38" s="547"/>
      <c r="M38" s="139" t="s">
        <v>651</v>
      </c>
      <c r="N38" s="154"/>
      <c r="O38" s="545" t="s">
        <v>761</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360C11D-8341-428B-B5D9-68A03735AD24}">
      <formula1>INDIRECT(D13)</formula1>
    </dataValidation>
    <dataValidation type="list" allowBlank="1" showInputMessage="1" showErrorMessage="1" sqref="D28:E29 D11:E12 O11:P12 O28:P29" xr:uid="{3EAF06DD-DD91-4C1D-BEF3-074A88E44398}">
      <formula1>INDIRECT(D9)</formula1>
    </dataValidation>
    <dataValidation type="list" allowBlank="1" showInputMessage="1" showErrorMessage="1" sqref="E32:E33 E15:E16 P32:P33 P15:P16" xr:uid="{8E2BB0D4-B7F4-4204-BACE-4255FEA7518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F58C9-1FC2-4B3E-8200-7AE09A8361D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77</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566</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762</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763</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7281D42-F6E3-4981-92BB-39F6EAA0EE90}">
      <formula1>INDIRECT(D13)</formula1>
    </dataValidation>
    <dataValidation type="list" allowBlank="1" showInputMessage="1" showErrorMessage="1" sqref="D28:E29 D11:E12 O11:P12 O28:P29" xr:uid="{18DDE53F-0127-46E2-86A3-469147DA7CB8}">
      <formula1>INDIRECT(D9)</formula1>
    </dataValidation>
    <dataValidation type="list" allowBlank="1" showInputMessage="1" showErrorMessage="1" sqref="E32:E33 E15:E16 P32:P33 P15:P16" xr:uid="{5C4955BB-F29A-421F-9C32-157D68A5D58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098E8-C574-4E52-AAFC-80BE2DF6091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78</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385</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486</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764</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765</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F7BEDAC-04D5-4B2F-85D8-217D910D5226}">
      <formula1>INDIRECT(D13)</formula1>
    </dataValidation>
    <dataValidation type="list" allowBlank="1" showInputMessage="1" showErrorMessage="1" sqref="D28:E29 D11:E12 O11:P12 O28:P29" xr:uid="{7A24F2E6-19B9-48F3-A4C2-6455CA4AC053}">
      <formula1>INDIRECT(D9)</formula1>
    </dataValidation>
    <dataValidation type="list" allowBlank="1" showInputMessage="1" showErrorMessage="1" sqref="E32:E33 E15:E16 P32:P33 P15:P16" xr:uid="{47D84CA3-5C45-4EFA-A872-AC4581DC49C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19B46-BA03-4551-82C6-070F1A51C57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80</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757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2591E2B2-C7DB-46C5-83FC-FF0BB45A7B60}">
      <formula1>INDIRECT(D13)</formula1>
    </dataValidation>
    <dataValidation type="list" allowBlank="1" showInputMessage="1" showErrorMessage="1" sqref="D28:E29 D11:E12 O11:P12 O28:P29" xr:uid="{7E7AC0F5-EB76-47FB-9546-D6B946CB6827}">
      <formula1>INDIRECT(D9)</formula1>
    </dataValidation>
    <dataValidation type="list" allowBlank="1" showInputMessage="1" showErrorMessage="1" sqref="E32:E33 E15:E16 P32:P33 P15:P16" xr:uid="{25ED024C-647C-4D91-B9F1-7B5AA938CCA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641EB-173B-4572-BD24-5E10BB965ED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81</v>
      </c>
      <c r="E5" s="508"/>
      <c r="F5" s="509"/>
      <c r="G5" s="510"/>
      <c r="H5" s="510"/>
      <c r="I5" s="510"/>
      <c r="J5" s="510"/>
      <c r="K5" s="510"/>
      <c r="L5" s="510"/>
      <c r="M5" s="299" t="s">
        <v>637</v>
      </c>
      <c r="N5" s="342" t="s">
        <v>638</v>
      </c>
      <c r="O5" s="507">
        <v>81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385</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549</v>
      </c>
      <c r="F17" s="533"/>
      <c r="G17" s="533"/>
      <c r="H17" s="533"/>
      <c r="I17" s="533"/>
      <c r="J17" s="533"/>
      <c r="K17" s="533"/>
      <c r="L17" s="534"/>
      <c r="M17" s="83" t="s">
        <v>438</v>
      </c>
      <c r="N17" s="84"/>
      <c r="O17" s="85"/>
      <c r="P17" s="86" t="s">
        <v>466</v>
      </c>
      <c r="Q17" s="533"/>
      <c r="R17" s="533"/>
      <c r="S17" s="533"/>
      <c r="T17" s="533"/>
      <c r="U17" s="533"/>
      <c r="V17" s="533"/>
      <c r="W17" s="534"/>
    </row>
    <row r="18" spans="2:23" s="1" customFormat="1" ht="17.100000000000001" customHeight="1" x14ac:dyDescent="0.2">
      <c r="B18" s="83" t="s">
        <v>646</v>
      </c>
      <c r="C18" s="84"/>
      <c r="D18" s="85"/>
      <c r="E18" s="535" t="s">
        <v>766</v>
      </c>
      <c r="F18" s="536"/>
      <c r="G18" s="536"/>
      <c r="H18" s="536"/>
      <c r="I18" s="536"/>
      <c r="J18" s="536"/>
      <c r="K18" s="536"/>
      <c r="L18" s="537"/>
      <c r="M18" s="83" t="s">
        <v>646</v>
      </c>
      <c r="N18" s="84"/>
      <c r="O18" s="85"/>
      <c r="P18" s="535" t="s">
        <v>767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763</v>
      </c>
      <c r="E21" s="546"/>
      <c r="F21" s="546"/>
      <c r="G21" s="546"/>
      <c r="H21" s="546"/>
      <c r="I21" s="546"/>
      <c r="J21" s="546"/>
      <c r="K21" s="546"/>
      <c r="L21" s="547"/>
      <c r="M21" s="548" t="s">
        <v>651</v>
      </c>
      <c r="N21" s="549"/>
      <c r="O21" s="545" t="s">
        <v>768</v>
      </c>
      <c r="P21" s="546"/>
      <c r="Q21" s="546"/>
      <c r="R21" s="546"/>
      <c r="S21" s="546"/>
      <c r="T21" s="546"/>
      <c r="U21" s="546"/>
      <c r="V21" s="546"/>
      <c r="W21" s="547"/>
    </row>
    <row r="22" spans="2:23" s="1" customFormat="1" ht="20.100000000000001" customHeight="1" x14ac:dyDescent="0.2">
      <c r="B22" s="357" t="s">
        <v>637</v>
      </c>
      <c r="C22" s="354" t="s">
        <v>638</v>
      </c>
      <c r="D22" s="507">
        <v>81</v>
      </c>
      <c r="E22" s="508"/>
      <c r="F22" s="509"/>
      <c r="G22" s="510"/>
      <c r="H22" s="510"/>
      <c r="I22" s="510"/>
      <c r="J22" s="510"/>
      <c r="K22" s="510"/>
      <c r="L22" s="510"/>
      <c r="M22" s="357" t="s">
        <v>637</v>
      </c>
      <c r="N22" s="354" t="s">
        <v>638</v>
      </c>
      <c r="O22" s="507">
        <v>81</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t="s">
        <v>240</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376</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372</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466</v>
      </c>
      <c r="F34" s="533"/>
      <c r="G34" s="533"/>
      <c r="H34" s="533"/>
      <c r="I34" s="533"/>
      <c r="J34" s="533"/>
      <c r="K34" s="533"/>
      <c r="L34" s="534"/>
      <c r="M34" s="83" t="s">
        <v>438</v>
      </c>
      <c r="N34" s="84"/>
      <c r="O34" s="85"/>
      <c r="P34" s="86" t="s">
        <v>470</v>
      </c>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670</v>
      </c>
      <c r="E38" s="546"/>
      <c r="F38" s="546"/>
      <c r="G38" s="546"/>
      <c r="H38" s="546"/>
      <c r="I38" s="546"/>
      <c r="J38" s="546"/>
      <c r="K38" s="546"/>
      <c r="L38" s="547"/>
      <c r="M38" s="139" t="s">
        <v>651</v>
      </c>
      <c r="N38" s="154"/>
      <c r="O38" s="545" t="s">
        <v>665</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75C99754-7C4C-41CC-B42A-924FAF0770AC}">
      <formula1>INDIRECT(D13)</formula1>
    </dataValidation>
    <dataValidation type="list" allowBlank="1" showInputMessage="1" showErrorMessage="1" sqref="D28:E29 D11:E12 O11:P12 O28:P29" xr:uid="{3DD9A9FB-ADBB-4306-AA44-D73C1BD66EEE}">
      <formula1>INDIRECT(D9)</formula1>
    </dataValidation>
    <dataValidation type="list" allowBlank="1" showInputMessage="1" showErrorMessage="1" sqref="E32:E33 E15:E16 P32:P33 P15:P16" xr:uid="{8D4FF40B-C026-428A-8769-A535F1ADCF0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FEC31-4ECB-4AC0-904C-50D15119F89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82</v>
      </c>
      <c r="E5" s="508"/>
      <c r="F5" s="509"/>
      <c r="G5" s="510"/>
      <c r="H5" s="510"/>
      <c r="I5" s="510"/>
      <c r="J5" s="510"/>
      <c r="K5" s="510"/>
      <c r="L5" s="510"/>
      <c r="M5" s="299" t="s">
        <v>637</v>
      </c>
      <c r="N5" s="342" t="s">
        <v>638</v>
      </c>
      <c r="O5" s="507">
        <v>82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567</v>
      </c>
      <c r="F17" s="533"/>
      <c r="G17" s="533"/>
      <c r="H17" s="533"/>
      <c r="I17" s="533"/>
      <c r="J17" s="533"/>
      <c r="K17" s="533"/>
      <c r="L17" s="534"/>
      <c r="M17" s="83" t="s">
        <v>438</v>
      </c>
      <c r="N17" s="84"/>
      <c r="O17" s="85"/>
      <c r="P17" s="86" t="s">
        <v>541</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769</v>
      </c>
      <c r="E21" s="546"/>
      <c r="F21" s="546"/>
      <c r="G21" s="546"/>
      <c r="H21" s="546"/>
      <c r="I21" s="546"/>
      <c r="J21" s="546"/>
      <c r="K21" s="546"/>
      <c r="L21" s="547"/>
      <c r="M21" s="548" t="s">
        <v>651</v>
      </c>
      <c r="N21" s="549"/>
      <c r="O21" s="545" t="s">
        <v>770</v>
      </c>
      <c r="P21" s="546"/>
      <c r="Q21" s="546"/>
      <c r="R21" s="546"/>
      <c r="S21" s="546"/>
      <c r="T21" s="546"/>
      <c r="U21" s="546"/>
      <c r="V21" s="546"/>
      <c r="W21" s="547"/>
    </row>
    <row r="22" spans="2:23" s="1" customFormat="1" ht="20.100000000000001" customHeight="1" x14ac:dyDescent="0.2">
      <c r="B22" s="357" t="s">
        <v>637</v>
      </c>
      <c r="C22" s="354" t="s">
        <v>638</v>
      </c>
      <c r="D22" s="507">
        <v>82</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470</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757</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BFA49B52-41A7-48E8-ACCF-2DE54D83648D}">
      <formula1>INDIRECT(D13)</formula1>
    </dataValidation>
    <dataValidation type="list" allowBlank="1" showInputMessage="1" showErrorMessage="1" sqref="D28:E29 D11:E12 O11:P12 O28:P29" xr:uid="{22E50BD8-3D7D-4C62-BFBF-B3BB71B37C5A}">
      <formula1>INDIRECT(D9)</formula1>
    </dataValidation>
    <dataValidation type="list" allowBlank="1" showInputMessage="1" showErrorMessage="1" sqref="E32:E33 E15:E16 P32:P33 P15:P16" xr:uid="{36F4931C-08CB-4497-9D67-73CADB61563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BC8F1-7ED7-4F86-9179-A348E63A5F3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83</v>
      </c>
      <c r="E5" s="508"/>
      <c r="F5" s="509"/>
      <c r="G5" s="510"/>
      <c r="H5" s="510"/>
      <c r="I5" s="510"/>
      <c r="J5" s="510"/>
      <c r="K5" s="510"/>
      <c r="L5" s="510"/>
      <c r="M5" s="299" t="s">
        <v>637</v>
      </c>
      <c r="N5" s="342" t="s">
        <v>638</v>
      </c>
      <c r="O5" s="507">
        <v>83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568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771</v>
      </c>
      <c r="E21" s="546"/>
      <c r="F21" s="546"/>
      <c r="G21" s="546"/>
      <c r="H21" s="546"/>
      <c r="I21" s="546"/>
      <c r="J21" s="546"/>
      <c r="K21" s="546"/>
      <c r="L21" s="547"/>
      <c r="M21" s="548" t="s">
        <v>651</v>
      </c>
      <c r="N21" s="549"/>
      <c r="O21" s="545" t="s">
        <v>772</v>
      </c>
      <c r="P21" s="546"/>
      <c r="Q21" s="546"/>
      <c r="R21" s="546"/>
      <c r="S21" s="546"/>
      <c r="T21" s="546"/>
      <c r="U21" s="546"/>
      <c r="V21" s="546"/>
      <c r="W21" s="547"/>
    </row>
    <row r="22" spans="2:23" s="1" customFormat="1" ht="20.100000000000001" customHeight="1" x14ac:dyDescent="0.2">
      <c r="B22" s="357" t="s">
        <v>637</v>
      </c>
      <c r="C22" s="354" t="s">
        <v>638</v>
      </c>
      <c r="D22" s="507">
        <v>83</v>
      </c>
      <c r="E22" s="508"/>
      <c r="F22" s="509"/>
      <c r="G22" s="510"/>
      <c r="H22" s="510"/>
      <c r="I22" s="510"/>
      <c r="J22" s="510"/>
      <c r="K22" s="510"/>
      <c r="L22" s="510"/>
      <c r="M22" s="357" t="s">
        <v>637</v>
      </c>
      <c r="N22" s="354" t="s">
        <v>638</v>
      </c>
      <c r="O22" s="507">
        <v>83</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248</v>
      </c>
      <c r="E28" s="522"/>
      <c r="F28" s="509"/>
      <c r="G28" s="510"/>
      <c r="H28" s="510"/>
      <c r="I28" s="510"/>
      <c r="J28" s="510"/>
      <c r="K28" s="510"/>
      <c r="L28" s="510"/>
      <c r="M28" s="341"/>
      <c r="N28" s="341" t="s">
        <v>642</v>
      </c>
      <c r="O28" s="521" t="s">
        <v>242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569</v>
      </c>
      <c r="F34" s="533"/>
      <c r="G34" s="533"/>
      <c r="H34" s="533"/>
      <c r="I34" s="533"/>
      <c r="J34" s="533"/>
      <c r="K34" s="533"/>
      <c r="L34" s="534"/>
      <c r="M34" s="83" t="s">
        <v>438</v>
      </c>
      <c r="N34" s="84"/>
      <c r="O34" s="85"/>
      <c r="P34" s="86" t="s">
        <v>473</v>
      </c>
      <c r="Q34" s="533"/>
      <c r="R34" s="533"/>
      <c r="S34" s="533"/>
      <c r="T34" s="533"/>
      <c r="U34" s="533"/>
      <c r="V34" s="533"/>
      <c r="W34" s="534"/>
    </row>
    <row r="35" spans="2:23" s="1" customFormat="1" ht="17.100000000000001" customHeight="1" x14ac:dyDescent="0.2">
      <c r="B35" s="83" t="s">
        <v>646</v>
      </c>
      <c r="C35" s="84"/>
      <c r="D35" s="85"/>
      <c r="E35" s="535" t="s">
        <v>773</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774</v>
      </c>
      <c r="E38" s="546"/>
      <c r="F38" s="546"/>
      <c r="G38" s="546"/>
      <c r="H38" s="546"/>
      <c r="I38" s="546"/>
      <c r="J38" s="546"/>
      <c r="K38" s="546"/>
      <c r="L38" s="547"/>
      <c r="M38" s="139" t="s">
        <v>651</v>
      </c>
      <c r="N38" s="154"/>
      <c r="O38" s="545" t="s">
        <v>757</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479FB1E1-DFD5-405C-A17D-6EEB037956F7}">
      <formula1>INDIRECT(D13)</formula1>
    </dataValidation>
    <dataValidation type="list" allowBlank="1" showInputMessage="1" showErrorMessage="1" sqref="D28:E29 D11:E12 O11:P12 O28:P29" xr:uid="{03B55996-FF48-41C7-893E-D9083C5DBFD2}">
      <formula1>INDIRECT(D9)</formula1>
    </dataValidation>
    <dataValidation type="list" allowBlank="1" showInputMessage="1" showErrorMessage="1" sqref="E32:E33 E15:E16 P32:P33 P15:P16" xr:uid="{F0A52214-1A75-49F0-A85F-1C70F07B141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90132-A8C5-4DCC-8D6C-A06A1B622BE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83</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570</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775</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707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9D1F4BA-9634-4119-B2FE-0EF26AEB871A}">
      <formula1>INDIRECT(D13)</formula1>
    </dataValidation>
    <dataValidation type="list" allowBlank="1" showInputMessage="1" showErrorMessage="1" sqref="D28:E29 D11:E12 O11:P12 O28:P29" xr:uid="{8D62A414-A451-4247-B3A5-7424ACA7CA4B}">
      <formula1>INDIRECT(D9)</formula1>
    </dataValidation>
    <dataValidation type="list" allowBlank="1" showInputMessage="1" showErrorMessage="1" sqref="E32:E33 E15:E16 P32:P33 P15:P16" xr:uid="{55AF7995-6C3A-4454-883C-B34790658B4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B9BE8-BF6E-4B2A-BA8D-87D3B3578F80}">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84</v>
      </c>
      <c r="E5" s="508"/>
      <c r="F5" s="509"/>
      <c r="G5" s="510"/>
      <c r="H5" s="510"/>
      <c r="I5" s="510"/>
      <c r="J5" s="510"/>
      <c r="K5" s="510"/>
      <c r="L5" s="510"/>
      <c r="M5" s="299" t="s">
        <v>637</v>
      </c>
      <c r="N5" s="342" t="s">
        <v>638</v>
      </c>
      <c r="O5" s="507">
        <v>84</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571</v>
      </c>
      <c r="F17" s="533"/>
      <c r="G17" s="533"/>
      <c r="H17" s="533"/>
      <c r="I17" s="533"/>
      <c r="J17" s="533"/>
      <c r="K17" s="533"/>
      <c r="L17" s="534"/>
      <c r="M17" s="83" t="s">
        <v>438</v>
      </c>
      <c r="N17" s="84"/>
      <c r="O17" s="85"/>
      <c r="P17" s="86" t="s">
        <v>572</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769</v>
      </c>
      <c r="E21" s="546"/>
      <c r="F21" s="546"/>
      <c r="G21" s="546"/>
      <c r="H21" s="546"/>
      <c r="I21" s="546"/>
      <c r="J21" s="546"/>
      <c r="K21" s="546"/>
      <c r="L21" s="547"/>
      <c r="M21" s="548" t="s">
        <v>651</v>
      </c>
      <c r="N21" s="549"/>
      <c r="O21" s="545" t="s">
        <v>776</v>
      </c>
      <c r="P21" s="546"/>
      <c r="Q21" s="546"/>
      <c r="R21" s="546"/>
      <c r="S21" s="546"/>
      <c r="T21" s="546"/>
      <c r="U21" s="546"/>
      <c r="V21" s="546"/>
      <c r="W21" s="547"/>
    </row>
    <row r="22" spans="2:23" s="1" customFormat="1" ht="20.100000000000001" customHeight="1" x14ac:dyDescent="0.2">
      <c r="B22" s="357" t="s">
        <v>637</v>
      </c>
      <c r="C22" s="354" t="s">
        <v>638</v>
      </c>
      <c r="D22" s="507">
        <v>84</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241</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153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147</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565</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777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707</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33A0E8C-EAD7-499A-A166-64CE941D77A9}">
      <formula1>INDIRECT(D13)</formula1>
    </dataValidation>
    <dataValidation type="list" allowBlank="1" showInputMessage="1" showErrorMessage="1" sqref="D28:E29 D11:E12 O11:P12 O28:P29" xr:uid="{6F54D25C-312B-4B9F-A7D8-10A41E44C9BD}">
      <formula1>INDIRECT(D9)</formula1>
    </dataValidation>
    <dataValidation type="list" allowBlank="1" showInputMessage="1" showErrorMessage="1" sqref="E32:E33 E15:E16 P32:P33 P15:P16" xr:uid="{A9715EBA-CC46-4DA0-9FE6-CAD45239BAC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6F7A-4089-435D-ADC0-9FEF5EF315D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85</v>
      </c>
      <c r="E5" s="508"/>
      <c r="F5" s="509"/>
      <c r="G5" s="510"/>
      <c r="H5" s="510"/>
      <c r="I5" s="510"/>
      <c r="J5" s="510"/>
      <c r="K5" s="510"/>
      <c r="L5" s="510"/>
      <c r="M5" s="299" t="s">
        <v>637</v>
      </c>
      <c r="N5" s="342" t="s">
        <v>638</v>
      </c>
      <c r="O5" s="507">
        <v>85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573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771</v>
      </c>
      <c r="E21" s="546"/>
      <c r="F21" s="546"/>
      <c r="G21" s="546"/>
      <c r="H21" s="546"/>
      <c r="I21" s="546"/>
      <c r="J21" s="546"/>
      <c r="K21" s="546"/>
      <c r="L21" s="547"/>
      <c r="M21" s="548" t="s">
        <v>651</v>
      </c>
      <c r="N21" s="549"/>
      <c r="O21" s="545" t="s">
        <v>778</v>
      </c>
      <c r="P21" s="546"/>
      <c r="Q21" s="546"/>
      <c r="R21" s="546"/>
      <c r="S21" s="546"/>
      <c r="T21" s="546"/>
      <c r="U21" s="546"/>
      <c r="V21" s="546"/>
      <c r="W21" s="547"/>
    </row>
    <row r="22" spans="2:23" s="1" customFormat="1" ht="20.100000000000001" customHeight="1" x14ac:dyDescent="0.2">
      <c r="B22" s="357" t="s">
        <v>637</v>
      </c>
      <c r="C22" s="354" t="s">
        <v>638</v>
      </c>
      <c r="D22" s="507">
        <v>85</v>
      </c>
      <c r="E22" s="508"/>
      <c r="F22" s="509"/>
      <c r="G22" s="510"/>
      <c r="H22" s="510"/>
      <c r="I22" s="510"/>
      <c r="J22" s="510"/>
      <c r="K22" s="510"/>
      <c r="L22" s="510"/>
      <c r="M22" s="357" t="s">
        <v>637</v>
      </c>
      <c r="N22" s="354" t="s">
        <v>638</v>
      </c>
      <c r="O22" s="507">
        <v>85</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t="s">
        <v>242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549</v>
      </c>
      <c r="F34" s="533"/>
      <c r="G34" s="533"/>
      <c r="H34" s="533"/>
      <c r="I34" s="533"/>
      <c r="J34" s="533"/>
      <c r="K34" s="533"/>
      <c r="L34" s="534"/>
      <c r="M34" s="83" t="s">
        <v>438</v>
      </c>
      <c r="N34" s="84"/>
      <c r="O34" s="85"/>
      <c r="P34" s="86" t="s">
        <v>470</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750</v>
      </c>
      <c r="E38" s="546"/>
      <c r="F38" s="546"/>
      <c r="G38" s="546"/>
      <c r="H38" s="546"/>
      <c r="I38" s="546"/>
      <c r="J38" s="546"/>
      <c r="K38" s="546"/>
      <c r="L38" s="547"/>
      <c r="M38" s="139" t="s">
        <v>651</v>
      </c>
      <c r="N38" s="154"/>
      <c r="O38" s="545" t="s">
        <v>757</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2C94880-E00B-4690-8B6E-2029BF2BB90E}">
      <formula1>INDIRECT(D13)</formula1>
    </dataValidation>
    <dataValidation type="list" allowBlank="1" showInputMessage="1" showErrorMessage="1" sqref="D28:E29 D11:E12 O11:P12 O28:P29" xr:uid="{FB50194F-567D-40EF-AF0E-455E38ED2468}">
      <formula1>INDIRECT(D9)</formula1>
    </dataValidation>
    <dataValidation type="list" allowBlank="1" showInputMessage="1" showErrorMessage="1" sqref="E32:E33 E15:E16 P32:P33 P15:P16" xr:uid="{CE455EBF-0F2C-4EA3-A18A-42A20F9A79F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04AA5-D178-4669-B927-1DC6244A118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85</v>
      </c>
      <c r="E5" s="508"/>
      <c r="F5" s="509"/>
      <c r="G5" s="510"/>
      <c r="H5" s="510"/>
      <c r="I5" s="510"/>
      <c r="J5" s="510"/>
      <c r="K5" s="510"/>
      <c r="L5" s="510"/>
      <c r="M5" s="299" t="s">
        <v>637</v>
      </c>
      <c r="N5" s="342" t="s">
        <v>638</v>
      </c>
      <c r="O5" s="507">
        <v>85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v>6</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t="s">
        <v>241</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520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779</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757</v>
      </c>
      <c r="E21" s="546"/>
      <c r="F21" s="546"/>
      <c r="G21" s="546"/>
      <c r="H21" s="546"/>
      <c r="I21" s="546"/>
      <c r="J21" s="546"/>
      <c r="K21" s="546"/>
      <c r="L21" s="547"/>
      <c r="M21" s="548" t="s">
        <v>651</v>
      </c>
      <c r="N21" s="549"/>
      <c r="O21" s="545" t="s">
        <v>780</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DC2E3D4-B17A-4EB8-AC50-E61CCEC83225}">
      <formula1>INDIRECT(D13)</formula1>
    </dataValidation>
    <dataValidation type="list" allowBlank="1" showInputMessage="1" showErrorMessage="1" sqref="D28:E29 D11:E12 O11:P12 O28:P29" xr:uid="{D43CDC84-CB0C-4DDD-A9F8-174F779437B6}">
      <formula1>INDIRECT(D9)</formula1>
    </dataValidation>
    <dataValidation type="list" allowBlank="1" showInputMessage="1" showErrorMessage="1" sqref="E32:E33 E15:E16 P32:P33 P15:P16" xr:uid="{E615D7F6-83B3-4E28-B7B3-DCDE9A11658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F11F2-9644-4A09-9DF2-C0F2EC2EE20D}">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86</v>
      </c>
      <c r="E5" s="508"/>
      <c r="F5" s="509"/>
      <c r="G5" s="510"/>
      <c r="H5" s="510"/>
      <c r="I5" s="510"/>
      <c r="J5" s="510"/>
      <c r="K5" s="510"/>
      <c r="L5" s="510"/>
      <c r="M5" s="299" t="s">
        <v>637</v>
      </c>
      <c r="N5" s="342" t="s">
        <v>638</v>
      </c>
      <c r="O5" s="507">
        <v>86</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757</v>
      </c>
      <c r="E21" s="546"/>
      <c r="F21" s="546"/>
      <c r="G21" s="546"/>
      <c r="H21" s="546"/>
      <c r="I21" s="546"/>
      <c r="J21" s="546"/>
      <c r="K21" s="546"/>
      <c r="L21" s="547"/>
      <c r="M21" s="548" t="s">
        <v>651</v>
      </c>
      <c r="N21" s="549"/>
      <c r="O21" s="545" t="s">
        <v>781</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749F6656-AC1E-471F-80AE-128442E6C080}">
      <formula1>INDIRECT(D13)</formula1>
    </dataValidation>
    <dataValidation type="list" allowBlank="1" showInputMessage="1" showErrorMessage="1" sqref="D28:E29 D11:E12 O11:P12 O28:P29" xr:uid="{74541752-4DE6-4337-B107-D35C5D9E8D26}">
      <formula1>INDIRECT(D9)</formula1>
    </dataValidation>
    <dataValidation type="list" allowBlank="1" showInputMessage="1" showErrorMessage="1" sqref="E32:E33 E15:E16 P32:P33 P15:P16" xr:uid="{566B1C49-BD89-4636-9BEC-1DF6824768E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9BCED-30F8-4F19-9C67-8D5BCB325497}">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87</v>
      </c>
      <c r="E5" s="508"/>
      <c r="F5" s="509"/>
      <c r="G5" s="510"/>
      <c r="H5" s="510"/>
      <c r="I5" s="510"/>
      <c r="J5" s="510"/>
      <c r="K5" s="510"/>
      <c r="L5" s="510"/>
      <c r="M5" s="299" t="s">
        <v>637</v>
      </c>
      <c r="N5" s="342" t="s">
        <v>638</v>
      </c>
      <c r="O5" s="507">
        <v>87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782</v>
      </c>
      <c r="F18" s="536"/>
      <c r="G18" s="536"/>
      <c r="H18" s="536"/>
      <c r="I18" s="536"/>
      <c r="J18" s="536"/>
      <c r="K18" s="536"/>
      <c r="L18" s="537"/>
      <c r="M18" s="83" t="s">
        <v>646</v>
      </c>
      <c r="N18" s="84"/>
      <c r="O18" s="85"/>
      <c r="P18" s="535" t="s">
        <v>783</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784</v>
      </c>
      <c r="E21" s="546"/>
      <c r="F21" s="546"/>
      <c r="G21" s="546"/>
      <c r="H21" s="546"/>
      <c r="I21" s="546"/>
      <c r="J21" s="546"/>
      <c r="K21" s="546"/>
      <c r="L21" s="547"/>
      <c r="M21" s="548" t="s">
        <v>651</v>
      </c>
      <c r="N21" s="549"/>
      <c r="O21" s="545" t="s">
        <v>705</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261CD32-91EE-40AC-BAE8-66A0483A4C1F}">
      <formula1>INDIRECT(D13)</formula1>
    </dataValidation>
    <dataValidation type="list" allowBlank="1" showInputMessage="1" showErrorMessage="1" sqref="D28:E29 D11:E12 O11:P12 O28:P29" xr:uid="{5FEC6945-4A76-4A85-821F-F919D448E643}">
      <formula1>INDIRECT(D9)</formula1>
    </dataValidation>
    <dataValidation type="list" allowBlank="1" showInputMessage="1" showErrorMessage="1" sqref="E32:E33 E15:E16 P32:P33 P15:P16" xr:uid="{2A93A7FB-75E7-4A21-A79F-2D6EAC25A79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732-17E3-4C45-8684-72ECDB62425E}">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88</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519</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785</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707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F240A18-0E12-4998-82C5-3F4E3881DF26}">
      <formula1>INDIRECT(D13)</formula1>
    </dataValidation>
    <dataValidation type="list" allowBlank="1" showInputMessage="1" showErrorMessage="1" sqref="D28:E29 D11:E12 O11:P12 O28:P29" xr:uid="{F3CFE1CE-80D5-4D02-9913-978C4D2309E9}">
      <formula1>INDIRECT(D9)</formula1>
    </dataValidation>
    <dataValidation type="list" allowBlank="1" showInputMessage="1" showErrorMessage="1" sqref="E32:E33 E15:E16 P32:P33 P15:P16" xr:uid="{51ECCA66-411D-456A-BBFD-B0D113D0F4E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35670-F18F-42BA-905B-37D104377557}">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89</v>
      </c>
      <c r="E5" s="508"/>
      <c r="F5" s="509"/>
      <c r="G5" s="510"/>
      <c r="H5" s="510"/>
      <c r="I5" s="510"/>
      <c r="J5" s="510"/>
      <c r="K5" s="510"/>
      <c r="L5" s="510"/>
      <c r="M5" s="299" t="s">
        <v>637</v>
      </c>
      <c r="N5" s="342" t="s">
        <v>638</v>
      </c>
      <c r="O5" s="507">
        <v>89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144</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144</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509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757</v>
      </c>
      <c r="E21" s="546"/>
      <c r="F21" s="546"/>
      <c r="G21" s="546"/>
      <c r="H21" s="546"/>
      <c r="I21" s="546"/>
      <c r="J21" s="546"/>
      <c r="K21" s="546"/>
      <c r="L21" s="547"/>
      <c r="M21" s="548" t="s">
        <v>651</v>
      </c>
      <c r="N21" s="549"/>
      <c r="O21" s="545" t="s">
        <v>786</v>
      </c>
      <c r="P21" s="546"/>
      <c r="Q21" s="546"/>
      <c r="R21" s="546"/>
      <c r="S21" s="546"/>
      <c r="T21" s="546"/>
      <c r="U21" s="546"/>
      <c r="V21" s="546"/>
      <c r="W21" s="547"/>
    </row>
    <row r="22" spans="2:23" s="1" customFormat="1" ht="20.100000000000001" customHeight="1" x14ac:dyDescent="0.2">
      <c r="B22" s="357" t="s">
        <v>637</v>
      </c>
      <c r="C22" s="354" t="s">
        <v>638</v>
      </c>
      <c r="D22" s="507">
        <v>89</v>
      </c>
      <c r="E22" s="508"/>
      <c r="F22" s="509"/>
      <c r="G22" s="510"/>
      <c r="H22" s="510"/>
      <c r="I22" s="510"/>
      <c r="J22" s="510"/>
      <c r="K22" s="510"/>
      <c r="L22" s="510"/>
      <c r="M22" s="357" t="s">
        <v>637</v>
      </c>
      <c r="N22" s="354" t="s">
        <v>638</v>
      </c>
      <c r="O22" s="507">
        <v>89</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248</v>
      </c>
      <c r="E28" s="522"/>
      <c r="F28" s="509"/>
      <c r="G28" s="510"/>
      <c r="H28" s="510"/>
      <c r="I28" s="510"/>
      <c r="J28" s="510"/>
      <c r="K28" s="510"/>
      <c r="L28" s="510"/>
      <c r="M28" s="341"/>
      <c r="N28" s="341" t="s">
        <v>642</v>
      </c>
      <c r="O28" s="521" t="s">
        <v>241</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153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147</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569</v>
      </c>
      <c r="F34" s="533"/>
      <c r="G34" s="533"/>
      <c r="H34" s="533"/>
      <c r="I34" s="533"/>
      <c r="J34" s="533"/>
      <c r="K34" s="533"/>
      <c r="L34" s="534"/>
      <c r="M34" s="83" t="s">
        <v>438</v>
      </c>
      <c r="N34" s="84"/>
      <c r="O34" s="85"/>
      <c r="P34" s="86" t="s">
        <v>574</v>
      </c>
      <c r="Q34" s="533"/>
      <c r="R34" s="533"/>
      <c r="S34" s="533"/>
      <c r="T34" s="533"/>
      <c r="U34" s="533"/>
      <c r="V34" s="533"/>
      <c r="W34" s="534"/>
    </row>
    <row r="35" spans="2:23" s="1" customFormat="1" ht="17.100000000000001" customHeight="1" x14ac:dyDescent="0.2">
      <c r="B35" s="83" t="s">
        <v>646</v>
      </c>
      <c r="C35" s="84"/>
      <c r="D35" s="85"/>
      <c r="E35" s="535" t="s">
        <v>773</v>
      </c>
      <c r="F35" s="536"/>
      <c r="G35" s="536"/>
      <c r="H35" s="536"/>
      <c r="I35" s="536"/>
      <c r="J35" s="536"/>
      <c r="K35" s="536"/>
      <c r="L35" s="537"/>
      <c r="M35" s="83" t="s">
        <v>646</v>
      </c>
      <c r="N35" s="84"/>
      <c r="O35" s="85"/>
      <c r="P35" s="535" t="s">
        <v>787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774</v>
      </c>
      <c r="E38" s="546"/>
      <c r="F38" s="546"/>
      <c r="G38" s="546"/>
      <c r="H38" s="546"/>
      <c r="I38" s="546"/>
      <c r="J38" s="546"/>
      <c r="K38" s="546"/>
      <c r="L38" s="547"/>
      <c r="M38" s="139" t="s">
        <v>651</v>
      </c>
      <c r="N38" s="154"/>
      <c r="O38" s="545" t="s">
        <v>707</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41E598E-D1EF-4C52-BD62-6AB4C8887A45}">
      <formula1>INDIRECT(D13)</formula1>
    </dataValidation>
    <dataValidation type="list" allowBlank="1" showInputMessage="1" showErrorMessage="1" sqref="D28:E29 D11:E12 O11:P12 O28:P29" xr:uid="{068303E5-11E2-4F86-8E51-82B55A51D9AA}">
      <formula1>INDIRECT(D9)</formula1>
    </dataValidation>
    <dataValidation type="list" allowBlank="1" showInputMessage="1" showErrorMessage="1" sqref="E32:E33 E15:E16 P32:P33 P15:P16" xr:uid="{22922DCE-CD17-4ED7-B7EC-8ABC60BC012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E9BDA-34F7-4FA0-8EE9-F476245AA29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90</v>
      </c>
      <c r="E5" s="508"/>
      <c r="F5" s="509"/>
      <c r="G5" s="510"/>
      <c r="H5" s="510"/>
      <c r="I5" s="510"/>
      <c r="J5" s="510"/>
      <c r="K5" s="510"/>
      <c r="L5" s="510"/>
      <c r="M5" s="299" t="s">
        <v>637</v>
      </c>
      <c r="N5" s="342" t="s">
        <v>638</v>
      </c>
      <c r="O5" s="507">
        <v>90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454</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769</v>
      </c>
      <c r="E21" s="546"/>
      <c r="F21" s="546"/>
      <c r="G21" s="546"/>
      <c r="H21" s="546"/>
      <c r="I21" s="546"/>
      <c r="J21" s="546"/>
      <c r="K21" s="546"/>
      <c r="L21" s="547"/>
      <c r="M21" s="548" t="s">
        <v>651</v>
      </c>
      <c r="N21" s="549"/>
      <c r="O21" s="545" t="s">
        <v>769</v>
      </c>
      <c r="P21" s="546"/>
      <c r="Q21" s="546"/>
      <c r="R21" s="546"/>
      <c r="S21" s="546"/>
      <c r="T21" s="546"/>
      <c r="U21" s="546"/>
      <c r="V21" s="546"/>
      <c r="W21" s="547"/>
    </row>
    <row r="22" spans="2:23" s="1" customFormat="1" ht="20.100000000000001" customHeight="1" x14ac:dyDescent="0.2">
      <c r="B22" s="357" t="s">
        <v>637</v>
      </c>
      <c r="C22" s="354" t="s">
        <v>638</v>
      </c>
      <c r="D22" s="507">
        <v>90</v>
      </c>
      <c r="E22" s="508"/>
      <c r="F22" s="509"/>
      <c r="G22" s="510"/>
      <c r="H22" s="510"/>
      <c r="I22" s="510"/>
      <c r="J22" s="510"/>
      <c r="K22" s="510"/>
      <c r="L22" s="510"/>
      <c r="M22" s="357" t="s">
        <v>637</v>
      </c>
      <c r="N22" s="354" t="s">
        <v>638</v>
      </c>
      <c r="O22" s="507">
        <v>90</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243</v>
      </c>
      <c r="E28" s="522"/>
      <c r="F28" s="509"/>
      <c r="G28" s="510"/>
      <c r="H28" s="510"/>
      <c r="I28" s="510"/>
      <c r="J28" s="510"/>
      <c r="K28" s="510"/>
      <c r="L28" s="510"/>
      <c r="M28" s="341"/>
      <c r="N28" s="341" t="s">
        <v>642</v>
      </c>
      <c r="O28" s="521" t="s">
        <v>243</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461</v>
      </c>
      <c r="F34" s="533"/>
      <c r="G34" s="533"/>
      <c r="H34" s="533"/>
      <c r="I34" s="533"/>
      <c r="J34" s="533"/>
      <c r="K34" s="533"/>
      <c r="L34" s="534"/>
      <c r="M34" s="83" t="s">
        <v>438</v>
      </c>
      <c r="N34" s="84"/>
      <c r="O34" s="85"/>
      <c r="P34" s="86" t="s">
        <v>473</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769</v>
      </c>
      <c r="E38" s="546"/>
      <c r="F38" s="546"/>
      <c r="G38" s="546"/>
      <c r="H38" s="546"/>
      <c r="I38" s="546"/>
      <c r="J38" s="546"/>
      <c r="K38" s="546"/>
      <c r="L38" s="547"/>
      <c r="M38" s="139" t="s">
        <v>651</v>
      </c>
      <c r="N38" s="154"/>
      <c r="O38" s="545" t="s">
        <v>769</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D0A9989-E3E3-4CA6-A707-4FD6ACE31AEF}">
      <formula1>INDIRECT(D13)</formula1>
    </dataValidation>
    <dataValidation type="list" allowBlank="1" showInputMessage="1" showErrorMessage="1" sqref="D28:E29 D11:E12 O11:P12 O28:P29" xr:uid="{BA7ADA9D-982D-4101-8878-259F62211BE8}">
      <formula1>INDIRECT(D9)</formula1>
    </dataValidation>
    <dataValidation type="list" allowBlank="1" showInputMessage="1" showErrorMessage="1" sqref="E32:E33 E15:E16 P32:P33 P15:P16" xr:uid="{819D81AE-2B29-49A6-A844-6E57C1F2FF0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7F703-1453-4735-B062-EB1455071FF7}">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90</v>
      </c>
      <c r="E5" s="508"/>
      <c r="F5" s="509"/>
      <c r="G5" s="510"/>
      <c r="H5" s="510"/>
      <c r="I5" s="510"/>
      <c r="J5" s="510"/>
      <c r="K5" s="510"/>
      <c r="L5" s="510"/>
      <c r="M5" s="299" t="s">
        <v>637</v>
      </c>
      <c r="N5" s="342" t="s">
        <v>638</v>
      </c>
      <c r="O5" s="507">
        <v>90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v>6</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575</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769</v>
      </c>
      <c r="E21" s="546"/>
      <c r="F21" s="546"/>
      <c r="G21" s="546"/>
      <c r="H21" s="546"/>
      <c r="I21" s="546"/>
      <c r="J21" s="546"/>
      <c r="K21" s="546"/>
      <c r="L21" s="547"/>
      <c r="M21" s="548" t="s">
        <v>651</v>
      </c>
      <c r="N21" s="549"/>
      <c r="O21" s="545" t="s">
        <v>788</v>
      </c>
      <c r="P21" s="546"/>
      <c r="Q21" s="546"/>
      <c r="R21" s="546"/>
      <c r="S21" s="546"/>
      <c r="T21" s="546"/>
      <c r="U21" s="546"/>
      <c r="V21" s="546"/>
      <c r="W21" s="547"/>
    </row>
    <row r="22" spans="2:23" s="1" customFormat="1" ht="20.100000000000001" customHeight="1" x14ac:dyDescent="0.2">
      <c r="B22" s="357" t="s">
        <v>637</v>
      </c>
      <c r="C22" s="354" t="s">
        <v>638</v>
      </c>
      <c r="D22" s="507">
        <v>90</v>
      </c>
      <c r="E22" s="508"/>
      <c r="F22" s="509"/>
      <c r="G22" s="510"/>
      <c r="H22" s="510"/>
      <c r="I22" s="510"/>
      <c r="J22" s="510"/>
      <c r="K22" s="510"/>
      <c r="L22" s="510"/>
      <c r="M22" s="357" t="s">
        <v>637</v>
      </c>
      <c r="N22" s="354" t="s">
        <v>638</v>
      </c>
      <c r="O22" s="507">
        <v>90</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7</v>
      </c>
      <c r="E24" s="518"/>
      <c r="F24" s="509"/>
      <c r="G24" s="510"/>
      <c r="H24" s="510"/>
      <c r="I24" s="510"/>
      <c r="J24" s="510"/>
      <c r="K24" s="510"/>
      <c r="L24" s="510"/>
      <c r="M24" s="357"/>
      <c r="N24" s="342" t="s">
        <v>639</v>
      </c>
      <c r="O24" s="517">
        <v>8</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247</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144</v>
      </c>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t="s">
        <v>144</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567</v>
      </c>
      <c r="F34" s="533"/>
      <c r="G34" s="533"/>
      <c r="H34" s="533"/>
      <c r="I34" s="533"/>
      <c r="J34" s="533"/>
      <c r="K34" s="533"/>
      <c r="L34" s="534"/>
      <c r="M34" s="83" t="s">
        <v>438</v>
      </c>
      <c r="N34" s="84"/>
      <c r="O34" s="85"/>
      <c r="P34" s="86" t="s">
        <v>509</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783</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776</v>
      </c>
      <c r="E38" s="546"/>
      <c r="F38" s="546"/>
      <c r="G38" s="546"/>
      <c r="H38" s="546"/>
      <c r="I38" s="546"/>
      <c r="J38" s="546"/>
      <c r="K38" s="546"/>
      <c r="L38" s="547"/>
      <c r="M38" s="139" t="s">
        <v>651</v>
      </c>
      <c r="N38" s="154"/>
      <c r="O38" s="545" t="s">
        <v>789</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4A273E5-AD60-4001-BEFF-3A5FF081A28A}">
      <formula1>INDIRECT(D13)</formula1>
    </dataValidation>
    <dataValidation type="list" allowBlank="1" showInputMessage="1" showErrorMessage="1" sqref="D28:E29 D11:E12 O11:P12 O28:P29" xr:uid="{8C792FA1-7AD6-4CF1-AAE9-DD4F126ACFDE}">
      <formula1>INDIRECT(D9)</formula1>
    </dataValidation>
    <dataValidation type="list" allowBlank="1" showInputMessage="1" showErrorMessage="1" sqref="E32:E33 E15:E16 P32:P33 P15:P16" xr:uid="{8000E0D3-0CBD-43D0-ADD9-496B23D7863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1C558-FE62-4476-A07B-DCD65B216D76}">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90</v>
      </c>
      <c r="E5" s="508"/>
      <c r="F5" s="509"/>
      <c r="G5" s="510"/>
      <c r="H5" s="510"/>
      <c r="I5" s="510"/>
      <c r="J5" s="510"/>
      <c r="K5" s="510"/>
      <c r="L5" s="510"/>
      <c r="M5" s="299" t="s">
        <v>637</v>
      </c>
      <c r="N5" s="342" t="s">
        <v>638</v>
      </c>
      <c r="O5" s="507">
        <v>90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9</v>
      </c>
      <c r="E7" s="518"/>
      <c r="F7" s="509"/>
      <c r="G7" s="510"/>
      <c r="H7" s="510"/>
      <c r="I7" s="510"/>
      <c r="J7" s="510"/>
      <c r="K7" s="510"/>
      <c r="L7" s="510"/>
      <c r="M7" s="357"/>
      <c r="N7" s="342" t="s">
        <v>639</v>
      </c>
      <c r="O7" s="517">
        <v>10</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241</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144</v>
      </c>
      <c r="E13" s="526"/>
      <c r="F13" s="509"/>
      <c r="G13" s="510"/>
      <c r="H13" s="510"/>
      <c r="I13" s="510"/>
      <c r="J13" s="510"/>
      <c r="K13" s="510"/>
      <c r="L13" s="510"/>
      <c r="M13" s="83" t="s">
        <v>643</v>
      </c>
      <c r="N13" s="85"/>
      <c r="O13" s="525" t="s">
        <v>153</v>
      </c>
      <c r="P13" s="526"/>
      <c r="Q13" s="509"/>
      <c r="R13" s="510"/>
      <c r="S13" s="510"/>
      <c r="T13" s="510"/>
      <c r="U13" s="510"/>
      <c r="V13" s="510"/>
      <c r="W13" s="516"/>
    </row>
    <row r="14" spans="2:25" s="1" customFormat="1" ht="17.100000000000001" customHeight="1" x14ac:dyDescent="0.2">
      <c r="B14" s="83" t="s">
        <v>644</v>
      </c>
      <c r="C14" s="85"/>
      <c r="D14" s="525" t="s">
        <v>144</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509</v>
      </c>
      <c r="F17" s="533"/>
      <c r="G17" s="533"/>
      <c r="H17" s="533"/>
      <c r="I17" s="533"/>
      <c r="J17" s="533"/>
      <c r="K17" s="533"/>
      <c r="L17" s="534"/>
      <c r="M17" s="83" t="s">
        <v>438</v>
      </c>
      <c r="N17" s="84"/>
      <c r="O17" s="85"/>
      <c r="P17" s="86" t="s">
        <v>519</v>
      </c>
      <c r="Q17" s="533"/>
      <c r="R17" s="533"/>
      <c r="S17" s="533"/>
      <c r="T17" s="533"/>
      <c r="U17" s="533"/>
      <c r="V17" s="533"/>
      <c r="W17" s="534"/>
    </row>
    <row r="18" spans="2:23" s="1" customFormat="1" ht="17.100000000000001" customHeight="1" x14ac:dyDescent="0.2">
      <c r="B18" s="83" t="s">
        <v>646</v>
      </c>
      <c r="C18" s="84"/>
      <c r="D18" s="85"/>
      <c r="E18" s="535" t="s">
        <v>782</v>
      </c>
      <c r="F18" s="536"/>
      <c r="G18" s="536"/>
      <c r="H18" s="536"/>
      <c r="I18" s="536"/>
      <c r="J18" s="536"/>
      <c r="K18" s="536"/>
      <c r="L18" s="537"/>
      <c r="M18" s="83" t="s">
        <v>646</v>
      </c>
      <c r="N18" s="84"/>
      <c r="O18" s="85"/>
      <c r="P18" s="535" t="s">
        <v>790</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784</v>
      </c>
      <c r="E21" s="546"/>
      <c r="F21" s="546"/>
      <c r="G21" s="546"/>
      <c r="H21" s="546"/>
      <c r="I21" s="546"/>
      <c r="J21" s="546"/>
      <c r="K21" s="546"/>
      <c r="L21" s="547"/>
      <c r="M21" s="548" t="s">
        <v>651</v>
      </c>
      <c r="N21" s="549"/>
      <c r="O21" s="545" t="s">
        <v>761</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34211CC-000C-4778-B834-F6FD75F43FC7}">
      <formula1>INDIRECT(D13)</formula1>
    </dataValidation>
    <dataValidation type="list" allowBlank="1" showInputMessage="1" showErrorMessage="1" sqref="D28:E29 D11:E12 O11:P12 O28:P29" xr:uid="{5DFF369B-4276-4E55-9581-EE49A04014FD}">
      <formula1>INDIRECT(D9)</formula1>
    </dataValidation>
    <dataValidation type="list" allowBlank="1" showInputMessage="1" showErrorMessage="1" sqref="E32:E33 E15:E16 P32:P33 P15:P16" xr:uid="{E3B8D67E-E3EE-41BD-967B-D7091BF1A9B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3C2E8-9679-41A4-AA95-844359B1064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91</v>
      </c>
      <c r="E5" s="508"/>
      <c r="F5" s="509"/>
      <c r="G5" s="510"/>
      <c r="H5" s="510"/>
      <c r="I5" s="510"/>
      <c r="J5" s="510"/>
      <c r="K5" s="510"/>
      <c r="L5" s="510"/>
      <c r="M5" s="299" t="s">
        <v>637</v>
      </c>
      <c r="N5" s="342" t="s">
        <v>638</v>
      </c>
      <c r="O5" s="507">
        <v>91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243</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576</v>
      </c>
      <c r="F17" s="533"/>
      <c r="G17" s="533"/>
      <c r="H17" s="533"/>
      <c r="I17" s="533"/>
      <c r="J17" s="533"/>
      <c r="K17" s="533"/>
      <c r="L17" s="534"/>
      <c r="M17" s="83" t="s">
        <v>438</v>
      </c>
      <c r="N17" s="84"/>
      <c r="O17" s="85"/>
      <c r="P17" s="86" t="s">
        <v>577</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791</v>
      </c>
      <c r="E21" s="546"/>
      <c r="F21" s="546"/>
      <c r="G21" s="546"/>
      <c r="H21" s="546"/>
      <c r="I21" s="546"/>
      <c r="J21" s="546"/>
      <c r="K21" s="546"/>
      <c r="L21" s="547"/>
      <c r="M21" s="548" t="s">
        <v>651</v>
      </c>
      <c r="N21" s="549"/>
      <c r="O21" s="545" t="s">
        <v>769</v>
      </c>
      <c r="P21" s="546"/>
      <c r="Q21" s="546"/>
      <c r="R21" s="546"/>
      <c r="S21" s="546"/>
      <c r="T21" s="546"/>
      <c r="U21" s="546"/>
      <c r="V21" s="546"/>
      <c r="W21" s="547"/>
    </row>
    <row r="22" spans="2:23" s="1" customFormat="1" ht="20.100000000000001" customHeight="1" x14ac:dyDescent="0.2">
      <c r="B22" s="357" t="s">
        <v>637</v>
      </c>
      <c r="C22" s="354" t="s">
        <v>638</v>
      </c>
      <c r="D22" s="507">
        <v>91</v>
      </c>
      <c r="E22" s="508"/>
      <c r="F22" s="509"/>
      <c r="G22" s="510"/>
      <c r="H22" s="510"/>
      <c r="I22" s="510"/>
      <c r="J22" s="510"/>
      <c r="K22" s="510"/>
      <c r="L22" s="510"/>
      <c r="M22" s="357" t="s">
        <v>637</v>
      </c>
      <c r="N22" s="354" t="s">
        <v>638</v>
      </c>
      <c r="O22" s="507">
        <v>91</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578</v>
      </c>
      <c r="F34" s="533"/>
      <c r="G34" s="533"/>
      <c r="H34" s="533"/>
      <c r="I34" s="533"/>
      <c r="J34" s="533"/>
      <c r="K34" s="533"/>
      <c r="L34" s="534"/>
      <c r="M34" s="83" t="s">
        <v>438</v>
      </c>
      <c r="N34" s="84"/>
      <c r="O34" s="85"/>
      <c r="P34" s="86" t="s">
        <v>579</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792</v>
      </c>
      <c r="E38" s="546"/>
      <c r="F38" s="546"/>
      <c r="G38" s="546"/>
      <c r="H38" s="546"/>
      <c r="I38" s="546"/>
      <c r="J38" s="546"/>
      <c r="K38" s="546"/>
      <c r="L38" s="547"/>
      <c r="M38" s="139" t="s">
        <v>651</v>
      </c>
      <c r="N38" s="154"/>
      <c r="O38" s="545" t="s">
        <v>792</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B67615BD-4616-4CD3-9330-C5B6D07644EA}">
      <formula1>INDIRECT(D13)</formula1>
    </dataValidation>
    <dataValidation type="list" allowBlank="1" showInputMessage="1" showErrorMessage="1" sqref="D28:E29 D11:E12 O11:P12 O28:P29" xr:uid="{8775CFCA-D763-404A-BBA7-E26C5178F02C}">
      <formula1>INDIRECT(D9)</formula1>
    </dataValidation>
    <dataValidation type="list" allowBlank="1" showInputMessage="1" showErrorMessage="1" sqref="E32:E33 E15:E16 P32:P33 P15:P16" xr:uid="{A78C4B1B-8FA1-458B-BFE2-69CD0E08DBC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ACCC1-656A-4AC8-8B83-EEE3663D3A2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91</v>
      </c>
      <c r="E5" s="508"/>
      <c r="F5" s="509"/>
      <c r="G5" s="510"/>
      <c r="H5" s="510"/>
      <c r="I5" s="510"/>
      <c r="J5" s="510"/>
      <c r="K5" s="510"/>
      <c r="L5" s="510"/>
      <c r="M5" s="299" t="s">
        <v>637</v>
      </c>
      <c r="N5" s="342" t="s">
        <v>638</v>
      </c>
      <c r="O5" s="507">
        <v>91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v>6</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479</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793</v>
      </c>
      <c r="E21" s="546"/>
      <c r="F21" s="546"/>
      <c r="G21" s="546"/>
      <c r="H21" s="546"/>
      <c r="I21" s="546"/>
      <c r="J21" s="546"/>
      <c r="K21" s="546"/>
      <c r="L21" s="547"/>
      <c r="M21" s="548" t="s">
        <v>651</v>
      </c>
      <c r="N21" s="549"/>
      <c r="O21" s="545" t="s">
        <v>771</v>
      </c>
      <c r="P21" s="546"/>
      <c r="Q21" s="546"/>
      <c r="R21" s="546"/>
      <c r="S21" s="546"/>
      <c r="T21" s="546"/>
      <c r="U21" s="546"/>
      <c r="V21" s="546"/>
      <c r="W21" s="547"/>
    </row>
    <row r="22" spans="2:23" s="1" customFormat="1" ht="20.100000000000001" customHeight="1" x14ac:dyDescent="0.2">
      <c r="B22" s="357" t="s">
        <v>637</v>
      </c>
      <c r="C22" s="354" t="s">
        <v>638</v>
      </c>
      <c r="D22" s="507">
        <v>91</v>
      </c>
      <c r="E22" s="508"/>
      <c r="F22" s="509"/>
      <c r="G22" s="510"/>
      <c r="H22" s="510"/>
      <c r="I22" s="510"/>
      <c r="J22" s="510"/>
      <c r="K22" s="510"/>
      <c r="L22" s="510"/>
      <c r="M22" s="357" t="s">
        <v>637</v>
      </c>
      <c r="N22" s="354" t="s">
        <v>638</v>
      </c>
      <c r="O22" s="507">
        <v>91</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7</v>
      </c>
      <c r="E24" s="518"/>
      <c r="F24" s="509"/>
      <c r="G24" s="510"/>
      <c r="H24" s="510"/>
      <c r="I24" s="510"/>
      <c r="J24" s="510"/>
      <c r="K24" s="510"/>
      <c r="L24" s="510"/>
      <c r="M24" s="357"/>
      <c r="N24" s="342" t="s">
        <v>639</v>
      </c>
      <c r="O24" s="517">
        <v>8</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t="s">
        <v>242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478</v>
      </c>
      <c r="F34" s="533"/>
      <c r="G34" s="533"/>
      <c r="H34" s="533"/>
      <c r="I34" s="533"/>
      <c r="J34" s="533"/>
      <c r="K34" s="533"/>
      <c r="L34" s="534"/>
      <c r="M34" s="83" t="s">
        <v>438</v>
      </c>
      <c r="N34" s="84"/>
      <c r="O34" s="85"/>
      <c r="P34" s="86" t="s">
        <v>470</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377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750</v>
      </c>
      <c r="E38" s="546"/>
      <c r="F38" s="546"/>
      <c r="G38" s="546"/>
      <c r="H38" s="546"/>
      <c r="I38" s="546"/>
      <c r="J38" s="546"/>
      <c r="K38" s="546"/>
      <c r="L38" s="547"/>
      <c r="M38" s="139" t="s">
        <v>651</v>
      </c>
      <c r="N38" s="154"/>
      <c r="O38" s="545" t="s">
        <v>788</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8E4D0EC-0775-49AC-8BCD-4582033AC5AA}">
      <formula1>INDIRECT(D13)</formula1>
    </dataValidation>
    <dataValidation type="list" allowBlank="1" showInputMessage="1" showErrorMessage="1" sqref="D28:E29 D11:E12 O11:P12 O28:P29" xr:uid="{2EEE3268-183A-42C1-80E5-67C32AFA031F}">
      <formula1>INDIRECT(D9)</formula1>
    </dataValidation>
    <dataValidation type="list" allowBlank="1" showInputMessage="1" showErrorMessage="1" sqref="E32:E33 E15:E16 P32:P33 P15:P16" xr:uid="{D94AA55C-23D0-45DA-A765-B8A7DBC81E6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C2DE0-7242-46F2-A698-35A7EC37283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91</v>
      </c>
      <c r="E5" s="508"/>
      <c r="F5" s="509"/>
      <c r="G5" s="510"/>
      <c r="H5" s="510"/>
      <c r="I5" s="510"/>
      <c r="J5" s="510"/>
      <c r="K5" s="510"/>
      <c r="L5" s="510"/>
      <c r="M5" s="299" t="s">
        <v>637</v>
      </c>
      <c r="N5" s="342" t="s">
        <v>638</v>
      </c>
      <c r="O5" s="507">
        <v>91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9</v>
      </c>
      <c r="E7" s="518"/>
      <c r="F7" s="509"/>
      <c r="G7" s="510"/>
      <c r="H7" s="510"/>
      <c r="I7" s="510"/>
      <c r="J7" s="510"/>
      <c r="K7" s="510"/>
      <c r="L7" s="510"/>
      <c r="M7" s="357"/>
      <c r="N7" s="342" t="s">
        <v>639</v>
      </c>
      <c r="O7" s="517">
        <v>10</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153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580</v>
      </c>
      <c r="F17" s="533"/>
      <c r="G17" s="533"/>
      <c r="H17" s="533"/>
      <c r="I17" s="533"/>
      <c r="J17" s="533"/>
      <c r="K17" s="533"/>
      <c r="L17" s="534"/>
      <c r="M17" s="83" t="s">
        <v>438</v>
      </c>
      <c r="N17" s="84"/>
      <c r="O17" s="85"/>
      <c r="P17" s="86" t="s">
        <v>581</v>
      </c>
      <c r="Q17" s="533"/>
      <c r="R17" s="533"/>
      <c r="S17" s="533"/>
      <c r="T17" s="533"/>
      <c r="U17" s="533"/>
      <c r="V17" s="533"/>
      <c r="W17" s="534"/>
    </row>
    <row r="18" spans="2:23" s="1" customFormat="1" ht="17.100000000000001" customHeight="1" x14ac:dyDescent="0.2">
      <c r="B18" s="83" t="s">
        <v>646</v>
      </c>
      <c r="C18" s="84"/>
      <c r="D18" s="85"/>
      <c r="E18" s="535" t="s">
        <v>794</v>
      </c>
      <c r="F18" s="536"/>
      <c r="G18" s="536"/>
      <c r="H18" s="536"/>
      <c r="I18" s="536"/>
      <c r="J18" s="536"/>
      <c r="K18" s="536"/>
      <c r="L18" s="537"/>
      <c r="M18" s="83" t="s">
        <v>646</v>
      </c>
      <c r="N18" s="84"/>
      <c r="O18" s="85"/>
      <c r="P18" s="535" t="s">
        <v>795</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796</v>
      </c>
      <c r="E21" s="546"/>
      <c r="F21" s="546"/>
      <c r="G21" s="546"/>
      <c r="H21" s="546"/>
      <c r="I21" s="546"/>
      <c r="J21" s="546"/>
      <c r="K21" s="546"/>
      <c r="L21" s="547"/>
      <c r="M21" s="548" t="s">
        <v>651</v>
      </c>
      <c r="N21" s="549"/>
      <c r="O21" s="545" t="s">
        <v>797</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75C69A1E-EF53-4505-A676-1A143AEF4929}">
      <formula1>INDIRECT(D13)</formula1>
    </dataValidation>
    <dataValidation type="list" allowBlank="1" showInputMessage="1" showErrorMessage="1" sqref="D28:E29 D11:E12 O11:P12 O28:P29" xr:uid="{239F2230-6A34-4A3C-B95E-98BB0F1C5B2A}">
      <formula1>INDIRECT(D9)</formula1>
    </dataValidation>
    <dataValidation type="list" allowBlank="1" showInputMessage="1" showErrorMessage="1" sqref="E32:E33 E15:E16 P32:P33 P15:P16" xr:uid="{5DFA505D-C77E-41D5-8983-960334401DE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630E6-56C2-46FD-867B-DF46AEEDEAB9}">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92</v>
      </c>
      <c r="E5" s="508"/>
      <c r="F5" s="509"/>
      <c r="G5" s="510"/>
      <c r="H5" s="510"/>
      <c r="I5" s="510"/>
      <c r="J5" s="510"/>
      <c r="K5" s="510"/>
      <c r="L5" s="510"/>
      <c r="M5" s="299" t="s">
        <v>637</v>
      </c>
      <c r="N5" s="342" t="s">
        <v>638</v>
      </c>
      <c r="O5" s="507">
        <v>92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248</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583</v>
      </c>
      <c r="F17" s="533"/>
      <c r="G17" s="533"/>
      <c r="H17" s="533"/>
      <c r="I17" s="533"/>
      <c r="J17" s="533"/>
      <c r="K17" s="533"/>
      <c r="L17" s="534"/>
      <c r="M17" s="83" t="s">
        <v>438</v>
      </c>
      <c r="N17" s="84"/>
      <c r="O17" s="85"/>
      <c r="P17" s="86" t="s">
        <v>548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771</v>
      </c>
      <c r="E21" s="546"/>
      <c r="F21" s="546"/>
      <c r="G21" s="546"/>
      <c r="H21" s="546"/>
      <c r="I21" s="546"/>
      <c r="J21" s="546"/>
      <c r="K21" s="546"/>
      <c r="L21" s="547"/>
      <c r="M21" s="548" t="s">
        <v>651</v>
      </c>
      <c r="N21" s="549"/>
      <c r="O21" s="545" t="s">
        <v>750</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D1A0C90-EF7C-4309-8E2A-57BAB0916294}">
      <formula1>INDIRECT(D13)</formula1>
    </dataValidation>
    <dataValidation type="list" allowBlank="1" showInputMessage="1" showErrorMessage="1" sqref="D28:E29 D11:E12 O11:P12 O28:P29" xr:uid="{0E2FE55F-3ABA-451D-B991-B03EB8D90FB7}">
      <formula1>INDIRECT(D9)</formula1>
    </dataValidation>
    <dataValidation type="list" allowBlank="1" showInputMessage="1" showErrorMessage="1" sqref="E32:E33 E15:E16 P32:P33 P15:P16" xr:uid="{C27CADDA-4039-47AD-AB81-2A8FECDC3DF5}">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CFE85-94FC-43AB-8A51-E087B93F204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93</v>
      </c>
      <c r="E5" s="508"/>
      <c r="F5" s="509"/>
      <c r="G5" s="510"/>
      <c r="H5" s="510"/>
      <c r="I5" s="510"/>
      <c r="J5" s="510"/>
      <c r="K5" s="510"/>
      <c r="L5" s="510"/>
      <c r="M5" s="299" t="s">
        <v>637</v>
      </c>
      <c r="N5" s="342" t="s">
        <v>638</v>
      </c>
      <c r="O5" s="507">
        <v>93</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584</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798</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799</v>
      </c>
      <c r="E21" s="546"/>
      <c r="F21" s="546"/>
      <c r="G21" s="546"/>
      <c r="H21" s="546"/>
      <c r="I21" s="546"/>
      <c r="J21" s="546"/>
      <c r="K21" s="546"/>
      <c r="L21" s="547"/>
      <c r="M21" s="548" t="s">
        <v>651</v>
      </c>
      <c r="N21" s="549"/>
      <c r="O21" s="545" t="s">
        <v>800</v>
      </c>
      <c r="P21" s="546"/>
      <c r="Q21" s="546"/>
      <c r="R21" s="546"/>
      <c r="S21" s="546"/>
      <c r="T21" s="546"/>
      <c r="U21" s="546"/>
      <c r="V21" s="546"/>
      <c r="W21" s="547"/>
    </row>
    <row r="22" spans="2:23" s="1" customFormat="1" ht="20.100000000000001" customHeight="1" x14ac:dyDescent="0.2">
      <c r="B22" s="357" t="s">
        <v>637</v>
      </c>
      <c r="C22" s="354" t="s">
        <v>638</v>
      </c>
      <c r="D22" s="507">
        <v>93</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549</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801</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802</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1EF0F27-C79F-4D3D-92E9-B1908293163E}">
      <formula1>INDIRECT(D13)</formula1>
    </dataValidation>
    <dataValidation type="list" allowBlank="1" showInputMessage="1" showErrorMessage="1" sqref="D28:E29 D11:E12 O11:P12 O28:P29" xr:uid="{E1BF23D1-2441-4893-BBBE-E7F0A57EED98}">
      <formula1>INDIRECT(D9)</formula1>
    </dataValidation>
    <dataValidation type="list" allowBlank="1" showInputMessage="1" showErrorMessage="1" sqref="E32:E33 E15:E16 P32:P33 P15:P16" xr:uid="{E772809F-CCEF-40CD-8491-E9B9D400375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62AB4-E187-4519-8065-7ABEF6CD846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94</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492</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803</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AB4951FF-6E93-47B2-8582-A479ADE32880}">
      <formula1>INDIRECT(D13)</formula1>
    </dataValidation>
    <dataValidation type="list" allowBlank="1" showInputMessage="1" showErrorMessage="1" sqref="D28:E29 D11:E12 O11:P12 O28:P29" xr:uid="{95B02DB3-AE36-4BE4-AEEA-51C05E3E7742}">
      <formula1>INDIRECT(D9)</formula1>
    </dataValidation>
    <dataValidation type="list" allowBlank="1" showInputMessage="1" showErrorMessage="1" sqref="E32:E33 E15:E16 P32:P33 P15:P16" xr:uid="{21EF6CD7-82A0-4D93-84AF-1D3F565A395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C07E2-270E-4019-BCAF-4A3D206A865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95</v>
      </c>
      <c r="E5" s="508"/>
      <c r="F5" s="509"/>
      <c r="G5" s="510"/>
      <c r="H5" s="510"/>
      <c r="I5" s="510"/>
      <c r="J5" s="510"/>
      <c r="K5" s="510"/>
      <c r="L5" s="510"/>
      <c r="M5" s="299" t="s">
        <v>637</v>
      </c>
      <c r="N5" s="342" t="s">
        <v>638</v>
      </c>
      <c r="O5" s="507">
        <v>95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248</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478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788</v>
      </c>
      <c r="E21" s="546"/>
      <c r="F21" s="546"/>
      <c r="G21" s="546"/>
      <c r="H21" s="546"/>
      <c r="I21" s="546"/>
      <c r="J21" s="546"/>
      <c r="K21" s="546"/>
      <c r="L21" s="547"/>
      <c r="M21" s="548" t="s">
        <v>651</v>
      </c>
      <c r="N21" s="549"/>
      <c r="O21" s="545" t="s">
        <v>802</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49BF6038-357E-484B-98C8-533758701007}">
      <formula1>INDIRECT(D13)</formula1>
    </dataValidation>
    <dataValidation type="list" allowBlank="1" showInputMessage="1" showErrorMessage="1" sqref="D28:E29 D11:E12 O11:P12 O28:P29" xr:uid="{2B89A1E8-4839-41F3-8AF6-363EBEB111F6}">
      <formula1>INDIRECT(D9)</formula1>
    </dataValidation>
    <dataValidation type="list" allowBlank="1" showInputMessage="1" showErrorMessage="1" sqref="E32:E33 E15:E16 P32:P33 P15:P16" xr:uid="{49A078F6-0961-48CE-9E10-D5EFA94290F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0365E-724D-441D-A378-C4CF12201450}">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96</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380</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549</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804</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674</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09E3FC4-D7B1-42E4-A3DF-035DC801FE15}">
      <formula1>INDIRECT(D13)</formula1>
    </dataValidation>
    <dataValidation type="list" allowBlank="1" showInputMessage="1" showErrorMessage="1" sqref="D28:E29 D11:E12 O11:P12 O28:P29" xr:uid="{D55D1BF9-13B1-4CC1-96DF-F07D3A8192AA}">
      <formula1>INDIRECT(D9)</formula1>
    </dataValidation>
    <dataValidation type="list" allowBlank="1" showInputMessage="1" showErrorMessage="1" sqref="E32:E33 E15:E16 P32:P33 P15:P16" xr:uid="{B4ACF69B-614D-49A7-A90F-49302015F99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24FBA-A2E2-4B22-BF55-460B473C87C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97</v>
      </c>
      <c r="E5" s="508"/>
      <c r="F5" s="509"/>
      <c r="G5" s="510"/>
      <c r="H5" s="510"/>
      <c r="I5" s="510"/>
      <c r="J5" s="510"/>
      <c r="K5" s="510"/>
      <c r="L5" s="510"/>
      <c r="M5" s="299" t="s">
        <v>637</v>
      </c>
      <c r="N5" s="342" t="s">
        <v>638</v>
      </c>
      <c r="O5" s="507">
        <v>97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t="s">
        <v>244</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147</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380</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548</v>
      </c>
      <c r="F17" s="533"/>
      <c r="G17" s="533"/>
      <c r="H17" s="533"/>
      <c r="I17" s="533"/>
      <c r="J17" s="533"/>
      <c r="K17" s="533"/>
      <c r="L17" s="534"/>
      <c r="M17" s="83" t="s">
        <v>438</v>
      </c>
      <c r="N17" s="84"/>
      <c r="O17" s="85"/>
      <c r="P17" s="86" t="s">
        <v>585</v>
      </c>
      <c r="Q17" s="533"/>
      <c r="R17" s="533"/>
      <c r="S17" s="533"/>
      <c r="T17" s="533"/>
      <c r="U17" s="533"/>
      <c r="V17" s="533"/>
      <c r="W17" s="534"/>
    </row>
    <row r="18" spans="2:23" s="1" customFormat="1" ht="17.100000000000001" customHeight="1" x14ac:dyDescent="0.2">
      <c r="B18" s="83" t="s">
        <v>646</v>
      </c>
      <c r="C18" s="84"/>
      <c r="D18" s="85"/>
      <c r="E18" s="535" t="s">
        <v>805</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674</v>
      </c>
      <c r="E21" s="546"/>
      <c r="F21" s="546"/>
      <c r="G21" s="546"/>
      <c r="H21" s="546"/>
      <c r="I21" s="546"/>
      <c r="J21" s="546"/>
      <c r="K21" s="546"/>
      <c r="L21" s="547"/>
      <c r="M21" s="548" t="s">
        <v>651</v>
      </c>
      <c r="N21" s="549"/>
      <c r="O21" s="545" t="s">
        <v>688</v>
      </c>
      <c r="P21" s="546"/>
      <c r="Q21" s="546"/>
      <c r="R21" s="546"/>
      <c r="S21" s="546"/>
      <c r="T21" s="546"/>
      <c r="U21" s="546"/>
      <c r="V21" s="546"/>
      <c r="W21" s="547"/>
    </row>
    <row r="22" spans="2:23" s="1" customFormat="1" ht="20.100000000000001" customHeight="1" x14ac:dyDescent="0.2">
      <c r="B22" s="357" t="s">
        <v>637</v>
      </c>
      <c r="C22" s="354" t="s">
        <v>638</v>
      </c>
      <c r="D22" s="507">
        <v>97</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380</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586</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806</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587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674</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98C9691C-69CA-4BBD-A655-DADD46A7C7FF}">
      <formula1>INDIRECT(D13)</formula1>
    </dataValidation>
    <dataValidation type="list" allowBlank="1" showInputMessage="1" showErrorMessage="1" sqref="D28:E29 D11:E12 O11:P12 O28:P29" xr:uid="{8F4043B9-DA52-4279-B25E-059911C5B67C}">
      <formula1>INDIRECT(D9)</formula1>
    </dataValidation>
    <dataValidation type="list" allowBlank="1" showInputMessage="1" showErrorMessage="1" sqref="E32:E33 E15:E16 P32:P33 P15:P16" xr:uid="{85686E7C-64DF-4415-9062-112A4FAA3D8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0CE68-3595-4F3A-B9E8-C3441D0B9ABF}">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98</v>
      </c>
      <c r="E5" s="508"/>
      <c r="F5" s="509"/>
      <c r="G5" s="510"/>
      <c r="H5" s="510"/>
      <c r="I5" s="510"/>
      <c r="J5" s="510"/>
      <c r="K5" s="510"/>
      <c r="L5" s="510"/>
      <c r="M5" s="299" t="s">
        <v>637</v>
      </c>
      <c r="N5" s="342" t="s">
        <v>638</v>
      </c>
      <c r="O5" s="507">
        <v>98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t="s">
        <v>376</v>
      </c>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588</v>
      </c>
      <c r="F17" s="533"/>
      <c r="G17" s="533"/>
      <c r="H17" s="533"/>
      <c r="I17" s="533"/>
      <c r="J17" s="533"/>
      <c r="K17" s="533"/>
      <c r="L17" s="534"/>
      <c r="M17" s="83" t="s">
        <v>438</v>
      </c>
      <c r="N17" s="84"/>
      <c r="O17" s="85"/>
      <c r="P17" s="86" t="s">
        <v>500</v>
      </c>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803</v>
      </c>
      <c r="E21" s="546"/>
      <c r="F21" s="546"/>
      <c r="G21" s="546"/>
      <c r="H21" s="546"/>
      <c r="I21" s="546"/>
      <c r="J21" s="546"/>
      <c r="K21" s="546"/>
      <c r="L21" s="547"/>
      <c r="M21" s="548" t="s">
        <v>651</v>
      </c>
      <c r="N21" s="549"/>
      <c r="O21" s="545" t="s">
        <v>803</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4CA5A48-75BD-4788-922F-D7949CA7FD7F}">
      <formula1>INDIRECT(D13)</formula1>
    </dataValidation>
    <dataValidation type="list" allowBlank="1" showInputMessage="1" showErrorMessage="1" sqref="D28:E29 D11:E12 O11:P12 O28:P29" xr:uid="{80118FC5-0E23-4A9B-8CF0-DA25785CB172}">
      <formula1>INDIRECT(D9)</formula1>
    </dataValidation>
    <dataValidation type="list" allowBlank="1" showInputMessage="1" showErrorMessage="1" sqref="E32:E33 E15:E16 P32:P33 P15:P16" xr:uid="{2BF1254B-CDA4-4AA8-AF9B-AABEFCFDF80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53459-CA39-442C-B78C-427B7CC1EBD9}">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99</v>
      </c>
      <c r="E5" s="508"/>
      <c r="F5" s="509"/>
      <c r="G5" s="510"/>
      <c r="H5" s="510"/>
      <c r="I5" s="510"/>
      <c r="J5" s="510"/>
      <c r="K5" s="510"/>
      <c r="L5" s="510"/>
      <c r="M5" s="299" t="s">
        <v>637</v>
      </c>
      <c r="N5" s="342" t="s">
        <v>638</v>
      </c>
      <c r="O5" s="507">
        <v>99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243</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376</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466</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807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788</v>
      </c>
      <c r="E21" s="546"/>
      <c r="F21" s="546"/>
      <c r="G21" s="546"/>
      <c r="H21" s="546"/>
      <c r="I21" s="546"/>
      <c r="J21" s="546"/>
      <c r="K21" s="546"/>
      <c r="L21" s="547"/>
      <c r="M21" s="548" t="s">
        <v>651</v>
      </c>
      <c r="N21" s="549"/>
      <c r="O21" s="545" t="s">
        <v>732</v>
      </c>
      <c r="P21" s="546"/>
      <c r="Q21" s="546"/>
      <c r="R21" s="546"/>
      <c r="S21" s="546"/>
      <c r="T21" s="546"/>
      <c r="U21" s="546"/>
      <c r="V21" s="546"/>
      <c r="W21" s="547"/>
    </row>
    <row r="22" spans="2:23" s="1" customFormat="1" ht="20.100000000000001" customHeight="1" x14ac:dyDescent="0.2">
      <c r="B22" s="357" t="s">
        <v>637</v>
      </c>
      <c r="C22" s="354" t="s">
        <v>638</v>
      </c>
      <c r="D22" s="507">
        <v>99</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247</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466</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377</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808</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78727213-BB3D-47C5-9C3F-BBC54DF22411}">
      <formula1>INDIRECT(D13)</formula1>
    </dataValidation>
    <dataValidation type="list" allowBlank="1" showInputMessage="1" showErrorMessage="1" sqref="D28:E29 D11:E12 O11:P12 O28:P29" xr:uid="{2408B1C9-7B6E-483E-87EC-60CBF8E14FF6}">
      <formula1>INDIRECT(D9)</formula1>
    </dataValidation>
    <dataValidation type="list" allowBlank="1" showInputMessage="1" showErrorMessage="1" sqref="E32:E33 E15:E16 P32:P33 P15:P16" xr:uid="{BEFC5A11-73D5-4029-A8AD-BA49B4DF6D6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978A-7D29-4AB8-A961-DB9CEF598A3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100</v>
      </c>
      <c r="E5" s="508"/>
      <c r="F5" s="509"/>
      <c r="G5" s="510"/>
      <c r="H5" s="510"/>
      <c r="I5" s="510"/>
      <c r="J5" s="510"/>
      <c r="K5" s="510"/>
      <c r="L5" s="510"/>
      <c r="M5" s="299" t="s">
        <v>637</v>
      </c>
      <c r="N5" s="342" t="s">
        <v>638</v>
      </c>
      <c r="O5" s="507">
        <v>100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589</v>
      </c>
      <c r="F17" s="533"/>
      <c r="G17" s="533"/>
      <c r="H17" s="533"/>
      <c r="I17" s="533"/>
      <c r="J17" s="533"/>
      <c r="K17" s="533"/>
      <c r="L17" s="534"/>
      <c r="M17" s="83" t="s">
        <v>438</v>
      </c>
      <c r="N17" s="84"/>
      <c r="O17" s="85"/>
      <c r="P17" s="86" t="s">
        <v>548</v>
      </c>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809</v>
      </c>
      <c r="E21" s="546"/>
      <c r="F21" s="546"/>
      <c r="G21" s="546"/>
      <c r="H21" s="546"/>
      <c r="I21" s="546"/>
      <c r="J21" s="546"/>
      <c r="K21" s="546"/>
      <c r="L21" s="547"/>
      <c r="M21" s="548" t="s">
        <v>651</v>
      </c>
      <c r="N21" s="549"/>
      <c r="O21" s="545" t="s">
        <v>671</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D6AA1E0-1BC7-46A9-9B7A-A904DF35FCF3}">
      <formula1>INDIRECT(D13)</formula1>
    </dataValidation>
    <dataValidation type="list" allowBlank="1" showInputMessage="1" showErrorMessage="1" sqref="D28:E29 D11:E12 O11:P12 O28:P29" xr:uid="{387CBC0C-AE20-48CF-AA5C-2C2371AD9579}">
      <formula1>INDIRECT(D9)</formula1>
    </dataValidation>
    <dataValidation type="list" allowBlank="1" showInputMessage="1" showErrorMessage="1" sqref="E32:E33 E15:E16 P32:P33 P15:P16" xr:uid="{3D8D83A5-4F24-4748-ABAC-1BC6E7E7404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C732F-8AFC-4CE9-96F7-ACFF3CBE1C4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101</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246</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492</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810</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017C8E78-5965-43D7-8EC3-E9FA2206A41D}">
      <formula1>INDIRECT(D13)</formula1>
    </dataValidation>
    <dataValidation type="list" allowBlank="1" showInputMessage="1" showErrorMessage="1" sqref="D28:E29 D11:E12 O11:P12 O28:P29" xr:uid="{92DC2D2D-BC37-4908-9882-47D376E565E1}">
      <formula1>INDIRECT(D9)</formula1>
    </dataValidation>
    <dataValidation type="list" allowBlank="1" showInputMessage="1" showErrorMessage="1" sqref="E15:E16 P32:P33 P15:P16 E32:E33" xr:uid="{0ECF7121-56EF-4D8B-A56B-6BF6F3371DB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600B5-258D-4625-A53D-7ABC9A08CFD5}">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103</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590</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687</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9012D044-610C-4BE6-92CA-945CCACBDC45}">
      <formula1>INDIRECT(D13)</formula1>
    </dataValidation>
    <dataValidation type="list" allowBlank="1" showInputMessage="1" showErrorMessage="1" sqref="D28:E29 D11:E12 O11:P12 O28:P29" xr:uid="{F33356C9-062C-4E92-8C1F-A6F975C5A677}">
      <formula1>INDIRECT(D9)</formula1>
    </dataValidation>
    <dataValidation type="list" allowBlank="1" showInputMessage="1" showErrorMessage="1" sqref="E32:E33 E15:E16 P32:P33 P15:P16" xr:uid="{E9AB6490-ED49-4C8D-8E03-8DC3C68BC82F}">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91E5D-B21D-47AE-9F0F-50F18669DE11}">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105</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471</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788</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2AA8AEB-008C-49C0-92AB-FC979E9E6D11}">
      <formula1>INDIRECT(D13)</formula1>
    </dataValidation>
    <dataValidation type="list" allowBlank="1" showInputMessage="1" showErrorMessage="1" sqref="D28:E29 D11:E12 O11:P12 O28:P29" xr:uid="{14C5B8A8-2482-4F75-904B-A187934C55C7}">
      <formula1>INDIRECT(D9)</formula1>
    </dataValidation>
    <dataValidation type="list" allowBlank="1" showInputMessage="1" showErrorMessage="1" sqref="E32:E33 E15:E16 P32:P33 P15:P16" xr:uid="{9C7A2E9B-D481-4BDB-9518-E7EEB8183CF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1B854-BF35-4E62-B461-CFB385E01D3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106</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591</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377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803</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64A14ADA-88CC-41F9-8956-0349C399E750}">
      <formula1>INDIRECT(D13)</formula1>
    </dataValidation>
    <dataValidation type="list" allowBlank="1" showInputMessage="1" showErrorMessage="1" sqref="D28:E29 D11:E12 O11:P12 O28:P29" xr:uid="{34B3AC22-360D-436A-93BC-82BEFB6BD6C2}">
      <formula1>INDIRECT(D9)</formula1>
    </dataValidation>
    <dataValidation type="list" allowBlank="1" showInputMessage="1" showErrorMessage="1" sqref="E32:E33 E15:E16 P32:P33 P15:P16" xr:uid="{DED78ACC-0AE8-4001-911D-9F4DF4B28BE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0951C-A5A9-4A2F-AEBB-420554DB0165}">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107</v>
      </c>
      <c r="E5" s="508"/>
      <c r="F5" s="509"/>
      <c r="G5" s="510"/>
      <c r="H5" s="510"/>
      <c r="I5" s="510"/>
      <c r="J5" s="510"/>
      <c r="K5" s="510"/>
      <c r="L5" s="510"/>
      <c r="M5" s="299" t="s">
        <v>637</v>
      </c>
      <c r="N5" s="342" t="s">
        <v>638</v>
      </c>
      <c r="O5" s="507">
        <v>107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470</v>
      </c>
      <c r="F17" s="533"/>
      <c r="G17" s="533"/>
      <c r="H17" s="533"/>
      <c r="I17" s="533"/>
      <c r="J17" s="533"/>
      <c r="K17" s="533"/>
      <c r="L17" s="534"/>
      <c r="M17" s="83" t="s">
        <v>438</v>
      </c>
      <c r="N17" s="84"/>
      <c r="O17" s="85"/>
      <c r="P17" s="86" t="s">
        <v>470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771</v>
      </c>
      <c r="E21" s="546"/>
      <c r="F21" s="546"/>
      <c r="G21" s="546"/>
      <c r="H21" s="546"/>
      <c r="I21" s="546"/>
      <c r="J21" s="546"/>
      <c r="K21" s="546"/>
      <c r="L21" s="547"/>
      <c r="M21" s="548" t="s">
        <v>651</v>
      </c>
      <c r="N21" s="549"/>
      <c r="O21" s="545" t="s">
        <v>771</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20522AA-13AC-4D31-98B2-352940188165}">
      <formula1>INDIRECT(D13)</formula1>
    </dataValidation>
    <dataValidation type="list" allowBlank="1" showInputMessage="1" showErrorMessage="1" sqref="D28:E29 D11:E12 O11:P12 O28:P29" xr:uid="{9A796DEF-14E0-4753-9DD9-D36028967D23}">
      <formula1>INDIRECT(D9)</formula1>
    </dataValidation>
    <dataValidation type="list" allowBlank="1" showInputMessage="1" showErrorMessage="1" sqref="E32:E33 E15:E16 P32:P33 P15:P16" xr:uid="{E4C41853-934E-4B10-BCC3-2F9A81887F3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F69B0-8976-4860-8268-4C1575CE88F5}">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108</v>
      </c>
      <c r="E5" s="508"/>
      <c r="F5" s="509"/>
      <c r="G5" s="510"/>
      <c r="H5" s="510"/>
      <c r="I5" s="510"/>
      <c r="J5" s="510"/>
      <c r="K5" s="510"/>
      <c r="L5" s="510"/>
      <c r="M5" s="299" t="s">
        <v>637</v>
      </c>
      <c r="N5" s="342" t="s">
        <v>638</v>
      </c>
      <c r="O5" s="507">
        <v>108</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380</v>
      </c>
      <c r="Q16" s="530"/>
      <c r="R16" s="531"/>
      <c r="S16" s="531"/>
      <c r="T16" s="531"/>
      <c r="U16" s="531"/>
      <c r="V16" s="531"/>
      <c r="W16" s="532"/>
    </row>
    <row r="17" spans="2:23" s="1" customFormat="1" ht="17.100000000000001" customHeight="1" x14ac:dyDescent="0.2">
      <c r="B17" s="83" t="s">
        <v>438</v>
      </c>
      <c r="C17" s="84"/>
      <c r="D17" s="85"/>
      <c r="E17" s="86" t="s">
        <v>592</v>
      </c>
      <c r="F17" s="533"/>
      <c r="G17" s="533"/>
      <c r="H17" s="533"/>
      <c r="I17" s="533"/>
      <c r="J17" s="533"/>
      <c r="K17" s="533"/>
      <c r="L17" s="534"/>
      <c r="M17" s="83" t="s">
        <v>438</v>
      </c>
      <c r="N17" s="84"/>
      <c r="O17" s="85"/>
      <c r="P17" s="86" t="s">
        <v>507</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811</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688</v>
      </c>
      <c r="E21" s="546"/>
      <c r="F21" s="546"/>
      <c r="G21" s="546"/>
      <c r="H21" s="546"/>
      <c r="I21" s="546"/>
      <c r="J21" s="546"/>
      <c r="K21" s="546"/>
      <c r="L21" s="547"/>
      <c r="M21" s="548" t="s">
        <v>651</v>
      </c>
      <c r="N21" s="549"/>
      <c r="O21" s="545" t="s">
        <v>674</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8536B0D-693D-4EC2-91B3-E95BCB8A64C6}">
      <formula1>INDIRECT(D13)</formula1>
    </dataValidation>
    <dataValidation type="list" allowBlank="1" showInputMessage="1" showErrorMessage="1" sqref="D28:E29 D11:E12 O11:P12 O28:P29" xr:uid="{D8ECAF4D-E829-4AA3-B868-B53362C3EA29}">
      <formula1>INDIRECT(D9)</formula1>
    </dataValidation>
    <dataValidation type="list" allowBlank="1" showInputMessage="1" showErrorMessage="1" sqref="E32:E33 E15:E16 P32:P33 P15:P16" xr:uid="{E1D572F5-98FA-4750-8A67-50A932F60D5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7C889-F567-48C5-BCAA-1E22960B1325}">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110</v>
      </c>
      <c r="E5" s="508"/>
      <c r="F5" s="509"/>
      <c r="G5" s="510"/>
      <c r="H5" s="510"/>
      <c r="I5" s="510"/>
      <c r="J5" s="510"/>
      <c r="K5" s="510"/>
      <c r="L5" s="510"/>
      <c r="M5" s="299" t="s">
        <v>637</v>
      </c>
      <c r="N5" s="342" t="s">
        <v>638</v>
      </c>
      <c r="O5" s="507">
        <v>110</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t="s">
        <v>242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549</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750</v>
      </c>
      <c r="E21" s="546"/>
      <c r="F21" s="546"/>
      <c r="G21" s="546"/>
      <c r="H21" s="546"/>
      <c r="I21" s="546"/>
      <c r="J21" s="546"/>
      <c r="K21" s="546"/>
      <c r="L21" s="547"/>
      <c r="M21" s="548" t="s">
        <v>651</v>
      </c>
      <c r="N21" s="549"/>
      <c r="O21" s="545" t="s">
        <v>788</v>
      </c>
      <c r="P21" s="546"/>
      <c r="Q21" s="546"/>
      <c r="R21" s="546"/>
      <c r="S21" s="546"/>
      <c r="T21" s="546"/>
      <c r="U21" s="546"/>
      <c r="V21" s="546"/>
      <c r="W21" s="547"/>
    </row>
    <row r="22" spans="2:23" s="1" customFormat="1" ht="20.100000000000001" customHeight="1" x14ac:dyDescent="0.2">
      <c r="B22" s="357" t="s">
        <v>637</v>
      </c>
      <c r="C22" s="354" t="s">
        <v>638</v>
      </c>
      <c r="D22" s="507">
        <v>110</v>
      </c>
      <c r="E22" s="508"/>
      <c r="F22" s="509"/>
      <c r="G22" s="510"/>
      <c r="H22" s="510"/>
      <c r="I22" s="510"/>
      <c r="J22" s="510"/>
      <c r="K22" s="510"/>
      <c r="L22" s="510"/>
      <c r="M22" s="357" t="s">
        <v>637</v>
      </c>
      <c r="N22" s="354" t="s">
        <v>638</v>
      </c>
      <c r="O22" s="507">
        <v>110</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t="s">
        <v>240</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380</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372</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492</v>
      </c>
      <c r="F34" s="533"/>
      <c r="G34" s="533"/>
      <c r="H34" s="533"/>
      <c r="I34" s="533"/>
      <c r="J34" s="533"/>
      <c r="K34" s="533"/>
      <c r="L34" s="534"/>
      <c r="M34" s="83" t="s">
        <v>438</v>
      </c>
      <c r="N34" s="84"/>
      <c r="O34" s="85"/>
      <c r="P34" s="86" t="s">
        <v>470</v>
      </c>
      <c r="Q34" s="533"/>
      <c r="R34" s="533"/>
      <c r="S34" s="533"/>
      <c r="T34" s="533"/>
      <c r="U34" s="533"/>
      <c r="V34" s="533"/>
      <c r="W34" s="534"/>
    </row>
    <row r="35" spans="2:23" s="1" customFormat="1" ht="17.100000000000001" customHeight="1" x14ac:dyDescent="0.2">
      <c r="B35" s="83" t="s">
        <v>646</v>
      </c>
      <c r="C35" s="84"/>
      <c r="D35" s="85"/>
      <c r="E35" s="535" t="s">
        <v>731</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812</v>
      </c>
      <c r="E38" s="546"/>
      <c r="F38" s="546"/>
      <c r="G38" s="546"/>
      <c r="H38" s="546"/>
      <c r="I38" s="546"/>
      <c r="J38" s="546"/>
      <c r="K38" s="546"/>
      <c r="L38" s="547"/>
      <c r="M38" s="139" t="s">
        <v>651</v>
      </c>
      <c r="N38" s="154"/>
      <c r="O38" s="545" t="s">
        <v>771</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50410FA-6E9D-49D4-A3CB-07972E32EA0C}">
      <formula1>INDIRECT(D13)</formula1>
    </dataValidation>
    <dataValidation type="list" allowBlank="1" showInputMessage="1" showErrorMessage="1" sqref="D28:E29 D11:E12 O11:P12 O28:P29" xr:uid="{0518E543-AF49-4EEB-95AE-AA47945C0733}">
      <formula1>INDIRECT(D9)</formula1>
    </dataValidation>
    <dataValidation type="list" allowBlank="1" showInputMessage="1" showErrorMessage="1" sqref="E32:E33 E15:E16 P32:P33 P15:P16" xr:uid="{BF8A00CE-A1A9-43E1-AB37-349347CB73F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CD2CE-A58C-4B72-AC62-1731C4B66A92}">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110</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593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813</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763</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311DFFE7-F8CD-4A05-BCC9-B6CFFF4EF93C}">
      <formula1>INDIRECT(D13)</formula1>
    </dataValidation>
    <dataValidation type="list" allowBlank="1" showInputMessage="1" showErrorMessage="1" sqref="D28:E29 D11:E12 O11:P12 O28:P29" xr:uid="{0FE38E19-1915-427F-91E3-E54D468529BE}">
      <formula1>INDIRECT(D9)</formula1>
    </dataValidation>
    <dataValidation type="list" allowBlank="1" showInputMessage="1" showErrorMessage="1" sqref="E32:E33 E15:E16 P32:P33 P15:P16" xr:uid="{CCA331A0-3CAE-4C38-8286-B215902E238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44705-4B75-4C6B-9EDF-1CD5A2E5FF23}">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111</v>
      </c>
      <c r="E5" s="508"/>
      <c r="F5" s="509"/>
      <c r="G5" s="510"/>
      <c r="H5" s="510"/>
      <c r="I5" s="510"/>
      <c r="J5" s="510"/>
      <c r="K5" s="510"/>
      <c r="L5" s="510"/>
      <c r="M5" s="299" t="s">
        <v>637</v>
      </c>
      <c r="N5" s="342" t="s">
        <v>638</v>
      </c>
      <c r="O5" s="507">
        <v>111</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244</v>
      </c>
      <c r="E11" s="522"/>
      <c r="F11" s="509"/>
      <c r="G11" s="510"/>
      <c r="H11" s="510"/>
      <c r="I11" s="510"/>
      <c r="J11" s="510"/>
      <c r="K11" s="510"/>
      <c r="L11" s="510"/>
      <c r="M11" s="341"/>
      <c r="N11" s="341" t="s">
        <v>642</v>
      </c>
      <c r="O11" s="521" t="s">
        <v>246</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147</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376</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594</v>
      </c>
      <c r="F17" s="533"/>
      <c r="G17" s="533"/>
      <c r="H17" s="533"/>
      <c r="I17" s="533"/>
      <c r="J17" s="533"/>
      <c r="K17" s="533"/>
      <c r="L17" s="534"/>
      <c r="M17" s="83" t="s">
        <v>438</v>
      </c>
      <c r="N17" s="84"/>
      <c r="O17" s="85"/>
      <c r="P17" s="86" t="s">
        <v>548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805</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688</v>
      </c>
      <c r="E21" s="546"/>
      <c r="F21" s="546"/>
      <c r="G21" s="546"/>
      <c r="H21" s="546"/>
      <c r="I21" s="546"/>
      <c r="J21" s="546"/>
      <c r="K21" s="546"/>
      <c r="L21" s="547"/>
      <c r="M21" s="548" t="s">
        <v>651</v>
      </c>
      <c r="N21" s="549"/>
      <c r="O21" s="545" t="s">
        <v>732</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D02999DE-3A85-423F-A65D-7CC2EC2ABC85}">
      <formula1>INDIRECT(D13)</formula1>
    </dataValidation>
    <dataValidation type="list" allowBlank="1" showInputMessage="1" showErrorMessage="1" sqref="D28:E29 D11:E12 O11:P12 O28:P29" xr:uid="{383100D2-C70F-45B0-96CD-F55A4D2484B1}">
      <formula1>INDIRECT(D9)</formula1>
    </dataValidation>
    <dataValidation type="list" allowBlank="1" showInputMessage="1" showErrorMessage="1" sqref="E32:E33 E15:E16 P32:P33 P15:P16" xr:uid="{B50423E6-E460-4C13-A9C3-46EB2AC8754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6B1C6-463C-486F-8B48-6F7FBFB110D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112</v>
      </c>
      <c r="E5" s="508"/>
      <c r="F5" s="509"/>
      <c r="G5" s="510"/>
      <c r="H5" s="510"/>
      <c r="I5" s="510"/>
      <c r="J5" s="510"/>
      <c r="K5" s="510"/>
      <c r="L5" s="510"/>
      <c r="M5" s="299" t="s">
        <v>637</v>
      </c>
      <c r="N5" s="342" t="s">
        <v>638</v>
      </c>
      <c r="O5" s="507">
        <v>112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241</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380</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595</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807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771</v>
      </c>
      <c r="E21" s="546"/>
      <c r="F21" s="546"/>
      <c r="G21" s="546"/>
      <c r="H21" s="546"/>
      <c r="I21" s="546"/>
      <c r="J21" s="546"/>
      <c r="K21" s="546"/>
      <c r="L21" s="547"/>
      <c r="M21" s="548" t="s">
        <v>651</v>
      </c>
      <c r="N21" s="549"/>
      <c r="O21" s="545" t="s">
        <v>812</v>
      </c>
      <c r="P21" s="546"/>
      <c r="Q21" s="546"/>
      <c r="R21" s="546"/>
      <c r="S21" s="546"/>
      <c r="T21" s="546"/>
      <c r="U21" s="546"/>
      <c r="V21" s="546"/>
      <c r="W21" s="547"/>
    </row>
    <row r="22" spans="2:23" s="1" customFormat="1" ht="20.100000000000001" customHeight="1" x14ac:dyDescent="0.2">
      <c r="B22" s="357" t="s">
        <v>637</v>
      </c>
      <c r="C22" s="354" t="s">
        <v>638</v>
      </c>
      <c r="D22" s="507">
        <v>112</v>
      </c>
      <c r="E22" s="508"/>
      <c r="F22" s="509"/>
      <c r="G22" s="510"/>
      <c r="H22" s="510"/>
      <c r="I22" s="510"/>
      <c r="J22" s="510"/>
      <c r="K22" s="510"/>
      <c r="L22" s="510"/>
      <c r="M22" s="357" t="s">
        <v>637</v>
      </c>
      <c r="N22" s="354" t="s">
        <v>638</v>
      </c>
      <c r="O22" s="507">
        <v>112</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242</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t="s">
        <v>160</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470</v>
      </c>
      <c r="F34" s="533"/>
      <c r="G34" s="533"/>
      <c r="H34" s="533"/>
      <c r="I34" s="533"/>
      <c r="J34" s="533"/>
      <c r="K34" s="533"/>
      <c r="L34" s="534"/>
      <c r="M34" s="83" t="s">
        <v>438</v>
      </c>
      <c r="N34" s="84"/>
      <c r="O34" s="85"/>
      <c r="P34" s="86" t="s">
        <v>596</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788</v>
      </c>
      <c r="E38" s="546"/>
      <c r="F38" s="546"/>
      <c r="G38" s="546"/>
      <c r="H38" s="546"/>
      <c r="I38" s="546"/>
      <c r="J38" s="546"/>
      <c r="K38" s="546"/>
      <c r="L38" s="547"/>
      <c r="M38" s="139" t="s">
        <v>651</v>
      </c>
      <c r="N38" s="154"/>
      <c r="O38" s="545" t="s">
        <v>814</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E254B29-ED94-4491-BBB9-6F60AB630536}">
      <formula1>INDIRECT(D13)</formula1>
    </dataValidation>
    <dataValidation type="list" allowBlank="1" showInputMessage="1" showErrorMessage="1" sqref="D28:E29 D11:E12 O11:P12 O28:P29" xr:uid="{0DB4781D-4177-47F6-858D-2C2093BB2295}">
      <formula1>INDIRECT(D9)</formula1>
    </dataValidation>
    <dataValidation type="list" allowBlank="1" showInputMessage="1" showErrorMessage="1" sqref="E32:E33 E15:E16 P32:P33 P15:P16" xr:uid="{59A576A3-9F97-4D56-83D4-D2E14173A1A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EC855-DFD8-484A-8DD9-953348FC668C}">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112</v>
      </c>
      <c r="E5" s="508"/>
      <c r="F5" s="509"/>
      <c r="G5" s="510"/>
      <c r="H5" s="510"/>
      <c r="I5" s="510"/>
      <c r="J5" s="510"/>
      <c r="K5" s="510"/>
      <c r="L5" s="510"/>
      <c r="M5" s="299" t="s">
        <v>637</v>
      </c>
      <c r="N5" s="342" t="s">
        <v>638</v>
      </c>
      <c r="O5" s="507">
        <v>112</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5</v>
      </c>
      <c r="E7" s="518"/>
      <c r="F7" s="509"/>
      <c r="G7" s="510"/>
      <c r="H7" s="510"/>
      <c r="I7" s="510"/>
      <c r="J7" s="510"/>
      <c r="K7" s="510"/>
      <c r="L7" s="510"/>
      <c r="M7" s="357"/>
      <c r="N7" s="342" t="s">
        <v>639</v>
      </c>
      <c r="O7" s="517">
        <v>6</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t="s">
        <v>240</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160</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815</v>
      </c>
      <c r="F17" s="533"/>
      <c r="G17" s="533"/>
      <c r="H17" s="533"/>
      <c r="I17" s="533"/>
      <c r="J17" s="533"/>
      <c r="K17" s="533"/>
      <c r="L17" s="534"/>
      <c r="M17" s="83" t="s">
        <v>438</v>
      </c>
      <c r="N17" s="84"/>
      <c r="O17" s="85"/>
      <c r="P17" s="86" t="s">
        <v>473</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799</v>
      </c>
      <c r="E21" s="546"/>
      <c r="F21" s="546"/>
      <c r="G21" s="546"/>
      <c r="H21" s="546"/>
      <c r="I21" s="546"/>
      <c r="J21" s="546"/>
      <c r="K21" s="546"/>
      <c r="L21" s="547"/>
      <c r="M21" s="548" t="s">
        <v>651</v>
      </c>
      <c r="N21" s="549"/>
      <c r="O21" s="545" t="s">
        <v>771</v>
      </c>
      <c r="P21" s="546"/>
      <c r="Q21" s="546"/>
      <c r="R21" s="546"/>
      <c r="S21" s="546"/>
      <c r="T21" s="546"/>
      <c r="U21" s="546"/>
      <c r="V21" s="546"/>
      <c r="W21" s="547"/>
    </row>
    <row r="22" spans="2:23" s="1" customFormat="1" ht="20.100000000000001" customHeight="1" x14ac:dyDescent="0.2">
      <c r="B22" s="357" t="s">
        <v>637</v>
      </c>
      <c r="C22" s="354" t="s">
        <v>638</v>
      </c>
      <c r="D22" s="507">
        <v>112</v>
      </c>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7</v>
      </c>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246</v>
      </c>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t="s">
        <v>279</v>
      </c>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t="s">
        <v>376</v>
      </c>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t="s">
        <v>372</v>
      </c>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t="s">
        <v>597</v>
      </c>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t="s">
        <v>816</v>
      </c>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t="s">
        <v>817</v>
      </c>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242A6B7C-3411-49A9-A425-18114FBF29B0}">
      <formula1>INDIRECT(D13)</formula1>
    </dataValidation>
    <dataValidation type="list" allowBlank="1" showInputMessage="1" showErrorMessage="1" sqref="D28:E29 D11:E12 O11:P12 O28:P29" xr:uid="{44D8B0DD-52C8-4D89-896E-2FFDFEC4C4E1}">
      <formula1>INDIRECT(D9)</formula1>
    </dataValidation>
    <dataValidation type="list" allowBlank="1" showInputMessage="1" showErrorMessage="1" sqref="E32:E33 E15:E16 P32:P33 P15:P16" xr:uid="{196230A1-59FC-4F34-8502-DA60535779B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7FEC6-4115-4CE5-9601-0936A81383E9}">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113</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248</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598</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818</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73ED307-C55D-4D4D-ACF2-404F839E5991}">
      <formula1>INDIRECT(D13)</formula1>
    </dataValidation>
    <dataValidation type="list" allowBlank="1" showInputMessage="1" showErrorMessage="1" sqref="D28:E29 D11:E12 O11:P12 O28:P29" xr:uid="{4247EA32-F5A7-4D8E-8940-13D425C9535E}">
      <formula1>INDIRECT(D9)</formula1>
    </dataValidation>
    <dataValidation type="list" allowBlank="1" showInputMessage="1" showErrorMessage="1" sqref="E32:E33 E15:E16 P32:P33 P15:P16" xr:uid="{FDD25455-83F8-40D8-9B14-84ADA94B23B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2AC1-A6DC-41AC-90A9-69DAD6C7952D}">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114</v>
      </c>
      <c r="E5" s="508"/>
      <c r="F5" s="509"/>
      <c r="G5" s="510"/>
      <c r="H5" s="510"/>
      <c r="I5" s="510"/>
      <c r="J5" s="510"/>
      <c r="K5" s="510"/>
      <c r="L5" s="510"/>
      <c r="M5" s="299" t="s">
        <v>637</v>
      </c>
      <c r="N5" s="342" t="s">
        <v>638</v>
      </c>
      <c r="O5" s="507">
        <v>114</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247</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376</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372</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595</v>
      </c>
      <c r="F17" s="533"/>
      <c r="G17" s="533"/>
      <c r="H17" s="533"/>
      <c r="I17" s="533"/>
      <c r="J17" s="533"/>
      <c r="K17" s="533"/>
      <c r="L17" s="534"/>
      <c r="M17" s="83" t="s">
        <v>438</v>
      </c>
      <c r="N17" s="84"/>
      <c r="O17" s="85"/>
      <c r="P17" s="86" t="s">
        <v>466</v>
      </c>
      <c r="Q17" s="533"/>
      <c r="R17" s="533"/>
      <c r="S17" s="533"/>
      <c r="T17" s="533"/>
      <c r="U17" s="533"/>
      <c r="V17" s="533"/>
      <c r="W17" s="534"/>
    </row>
    <row r="18" spans="2:23" s="1" customFormat="1" ht="17.100000000000001" customHeight="1" x14ac:dyDescent="0.2">
      <c r="B18" s="83" t="s">
        <v>646</v>
      </c>
      <c r="C18" s="84"/>
      <c r="D18" s="85"/>
      <c r="E18" s="535" t="s">
        <v>819</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732</v>
      </c>
      <c r="E21" s="546"/>
      <c r="F21" s="546"/>
      <c r="G21" s="546"/>
      <c r="H21" s="546"/>
      <c r="I21" s="546"/>
      <c r="J21" s="546"/>
      <c r="K21" s="546"/>
      <c r="L21" s="547"/>
      <c r="M21" s="548" t="s">
        <v>651</v>
      </c>
      <c r="N21" s="549"/>
      <c r="O21" s="545" t="s">
        <v>820</v>
      </c>
      <c r="P21" s="546"/>
      <c r="Q21" s="546"/>
      <c r="R21" s="546"/>
      <c r="S21" s="546"/>
      <c r="T21" s="546"/>
      <c r="U21" s="546"/>
      <c r="V21" s="546"/>
      <c r="W21" s="547"/>
    </row>
    <row r="22" spans="2:23" s="1" customFormat="1" ht="20.100000000000001" customHeight="1" x14ac:dyDescent="0.2">
      <c r="B22" s="357" t="s">
        <v>637</v>
      </c>
      <c r="C22" s="354" t="s">
        <v>638</v>
      </c>
      <c r="D22" s="507">
        <v>114</v>
      </c>
      <c r="E22" s="508"/>
      <c r="F22" s="509"/>
      <c r="G22" s="510"/>
      <c r="H22" s="510"/>
      <c r="I22" s="510"/>
      <c r="J22" s="510"/>
      <c r="K22" s="510"/>
      <c r="L22" s="510"/>
      <c r="M22" s="357" t="s">
        <v>637</v>
      </c>
      <c r="N22" s="354" t="s">
        <v>638</v>
      </c>
      <c r="O22" s="507">
        <v>114</v>
      </c>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v>3</v>
      </c>
      <c r="E24" s="518"/>
      <c r="F24" s="509"/>
      <c r="G24" s="510"/>
      <c r="H24" s="510"/>
      <c r="I24" s="510"/>
      <c r="J24" s="510"/>
      <c r="K24" s="510"/>
      <c r="L24" s="510"/>
      <c r="M24" s="357"/>
      <c r="N24" s="342" t="s">
        <v>639</v>
      </c>
      <c r="O24" s="517">
        <v>4</v>
      </c>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t="s">
        <v>281</v>
      </c>
      <c r="E26" s="522"/>
      <c r="F26" s="509"/>
      <c r="G26" s="510"/>
      <c r="H26" s="510"/>
      <c r="I26" s="510"/>
      <c r="J26" s="510"/>
      <c r="K26" s="510"/>
      <c r="L26" s="510"/>
      <c r="M26" s="341" t="s">
        <v>640</v>
      </c>
      <c r="N26" s="341" t="s">
        <v>641</v>
      </c>
      <c r="O26" s="521" t="s">
        <v>281</v>
      </c>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t="s">
        <v>242</v>
      </c>
      <c r="E28" s="522"/>
      <c r="F28" s="509"/>
      <c r="G28" s="510"/>
      <c r="H28" s="510"/>
      <c r="I28" s="510"/>
      <c r="J28" s="510"/>
      <c r="K28" s="510"/>
      <c r="L28" s="510"/>
      <c r="M28" s="341"/>
      <c r="N28" s="341" t="s">
        <v>642</v>
      </c>
      <c r="O28" s="521" t="s">
        <v>246</v>
      </c>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t="s">
        <v>143</v>
      </c>
      <c r="E30" s="526"/>
      <c r="F30" s="509"/>
      <c r="G30" s="510"/>
      <c r="H30" s="510"/>
      <c r="I30" s="510"/>
      <c r="J30" s="510"/>
      <c r="K30" s="510"/>
      <c r="L30" s="510"/>
      <c r="M30" s="83" t="s">
        <v>643</v>
      </c>
      <c r="N30" s="85"/>
      <c r="O30" s="525" t="s">
        <v>143</v>
      </c>
      <c r="P30" s="526"/>
      <c r="Q30" s="509"/>
      <c r="R30" s="510"/>
      <c r="S30" s="510"/>
      <c r="T30" s="510"/>
      <c r="U30" s="510"/>
      <c r="V30" s="510"/>
      <c r="W30" s="516"/>
    </row>
    <row r="31" spans="2:23" s="1" customFormat="1" ht="17.100000000000001" customHeight="1" x14ac:dyDescent="0.2">
      <c r="B31" s="83" t="s">
        <v>644</v>
      </c>
      <c r="C31" s="85"/>
      <c r="D31" s="525" t="s">
        <v>160</v>
      </c>
      <c r="E31" s="526"/>
      <c r="F31" s="509"/>
      <c r="G31" s="510"/>
      <c r="H31" s="510"/>
      <c r="I31" s="510"/>
      <c r="J31" s="510"/>
      <c r="K31" s="510"/>
      <c r="L31" s="510"/>
      <c r="M31" s="83" t="s">
        <v>644</v>
      </c>
      <c r="N31" s="85"/>
      <c r="O31" s="525" t="s">
        <v>279</v>
      </c>
      <c r="P31" s="526"/>
      <c r="Q31" s="509"/>
      <c r="R31" s="510"/>
      <c r="S31" s="510"/>
      <c r="T31" s="510"/>
      <c r="U31" s="510"/>
      <c r="V31" s="510"/>
      <c r="W31" s="516"/>
    </row>
    <row r="32" spans="2:23" s="1" customFormat="1" ht="17.100000000000001" customHeight="1" x14ac:dyDescent="0.2">
      <c r="B32" s="151" t="s">
        <v>645</v>
      </c>
      <c r="C32" s="527" t="s">
        <v>447</v>
      </c>
      <c r="D32" s="528"/>
      <c r="E32" s="529" t="s">
        <v>291</v>
      </c>
      <c r="F32" s="509"/>
      <c r="G32" s="510"/>
      <c r="H32" s="510"/>
      <c r="I32" s="510"/>
      <c r="J32" s="510"/>
      <c r="K32" s="510"/>
      <c r="L32" s="510"/>
      <c r="M32" s="151" t="s">
        <v>645</v>
      </c>
      <c r="N32" s="527" t="s">
        <v>447</v>
      </c>
      <c r="O32" s="528"/>
      <c r="P32" s="71" t="s">
        <v>291</v>
      </c>
      <c r="Q32" s="509"/>
      <c r="R32" s="510"/>
      <c r="S32" s="510"/>
      <c r="T32" s="510"/>
      <c r="U32" s="510"/>
      <c r="V32" s="510"/>
      <c r="W32" s="516"/>
    </row>
    <row r="33" spans="2:23" s="1" customFormat="1" ht="17.100000000000001" customHeight="1" x14ac:dyDescent="0.2">
      <c r="B33" s="139"/>
      <c r="C33" s="527" t="s">
        <v>448</v>
      </c>
      <c r="D33" s="528"/>
      <c r="E33" s="71" t="s">
        <v>376</v>
      </c>
      <c r="F33" s="530"/>
      <c r="G33" s="531"/>
      <c r="H33" s="531"/>
      <c r="I33" s="531"/>
      <c r="J33" s="531"/>
      <c r="K33" s="531"/>
      <c r="L33" s="531"/>
      <c r="M33" s="139"/>
      <c r="N33" s="527" t="s">
        <v>448</v>
      </c>
      <c r="O33" s="528"/>
      <c r="P33" s="550" t="s">
        <v>376</v>
      </c>
      <c r="Q33" s="530"/>
      <c r="R33" s="531"/>
      <c r="S33" s="531"/>
      <c r="T33" s="531"/>
      <c r="U33" s="531"/>
      <c r="V33" s="531"/>
      <c r="W33" s="532"/>
    </row>
    <row r="34" spans="2:23" s="1" customFormat="1" ht="17.100000000000001" customHeight="1" x14ac:dyDescent="0.2">
      <c r="B34" s="83" t="s">
        <v>438</v>
      </c>
      <c r="C34" s="84"/>
      <c r="D34" s="85"/>
      <c r="E34" s="86" t="s">
        <v>471</v>
      </c>
      <c r="F34" s="533"/>
      <c r="G34" s="533"/>
      <c r="H34" s="533"/>
      <c r="I34" s="533"/>
      <c r="J34" s="533"/>
      <c r="K34" s="533"/>
      <c r="L34" s="534"/>
      <c r="M34" s="83" t="s">
        <v>438</v>
      </c>
      <c r="N34" s="84"/>
      <c r="O34" s="85"/>
      <c r="P34" s="86" t="s">
        <v>556</v>
      </c>
      <c r="Q34" s="533"/>
      <c r="R34" s="533"/>
      <c r="S34" s="533"/>
      <c r="T34" s="533"/>
      <c r="U34" s="533"/>
      <c r="V34" s="533"/>
      <c r="W34" s="534"/>
    </row>
    <row r="35" spans="2:23" s="1" customFormat="1" ht="17.100000000000001" customHeight="1" x14ac:dyDescent="0.2">
      <c r="B35" s="83" t="s">
        <v>646</v>
      </c>
      <c r="C35" s="84"/>
      <c r="D35" s="85"/>
      <c r="E35" s="535" t="s">
        <v>647</v>
      </c>
      <c r="F35" s="536"/>
      <c r="G35" s="536"/>
      <c r="H35" s="536"/>
      <c r="I35" s="536"/>
      <c r="J35" s="536"/>
      <c r="K35" s="536"/>
      <c r="L35" s="537"/>
      <c r="M35" s="83" t="s">
        <v>646</v>
      </c>
      <c r="N35" s="84"/>
      <c r="O35" s="85"/>
      <c r="P35" s="535" t="s">
        <v>647</v>
      </c>
      <c r="Q35" s="536"/>
      <c r="R35" s="536"/>
      <c r="S35" s="536"/>
      <c r="T35" s="536"/>
      <c r="U35" s="536"/>
      <c r="V35" s="536"/>
      <c r="W35" s="537"/>
    </row>
    <row r="36" spans="2:23" s="1" customFormat="1" ht="17.100000000000001" customHeight="1" x14ac:dyDescent="0.2">
      <c r="B36" s="83" t="s">
        <v>648</v>
      </c>
      <c r="C36" s="84"/>
      <c r="D36" s="85"/>
      <c r="E36" s="535" t="s">
        <v>509</v>
      </c>
      <c r="F36" s="536"/>
      <c r="G36" s="536"/>
      <c r="H36" s="538"/>
      <c r="I36" s="538"/>
      <c r="J36" s="538"/>
      <c r="K36" s="538"/>
      <c r="L36" s="539"/>
      <c r="M36" s="83" t="s">
        <v>648</v>
      </c>
      <c r="N36" s="84"/>
      <c r="O36" s="85"/>
      <c r="P36" s="535" t="s">
        <v>509</v>
      </c>
      <c r="Q36" s="536"/>
      <c r="R36" s="536"/>
      <c r="S36" s="538"/>
      <c r="T36" s="538"/>
      <c r="U36" s="538"/>
      <c r="V36" s="538"/>
      <c r="W36" s="539"/>
    </row>
    <row r="37" spans="2:23" s="1" customFormat="1" ht="17.100000000000001" customHeight="1" x14ac:dyDescent="0.2">
      <c r="B37" s="83" t="s">
        <v>649</v>
      </c>
      <c r="C37" s="84"/>
      <c r="D37" s="85"/>
      <c r="E37" s="535" t="s">
        <v>377</v>
      </c>
      <c r="F37" s="536"/>
      <c r="G37" s="536"/>
      <c r="H37" s="540" t="s">
        <v>650</v>
      </c>
      <c r="I37" s="541"/>
      <c r="J37" s="542" t="s">
        <v>509</v>
      </c>
      <c r="K37" s="543"/>
      <c r="L37" s="544"/>
      <c r="M37" s="83" t="s">
        <v>649</v>
      </c>
      <c r="N37" s="84"/>
      <c r="O37" s="85"/>
      <c r="P37" s="535" t="s">
        <v>377</v>
      </c>
      <c r="Q37" s="536"/>
      <c r="R37" s="536"/>
      <c r="S37" s="540" t="s">
        <v>650</v>
      </c>
      <c r="T37" s="541"/>
      <c r="U37" s="542" t="s">
        <v>509</v>
      </c>
      <c r="V37" s="543"/>
      <c r="W37" s="544"/>
    </row>
    <row r="38" spans="2:23" s="1" customFormat="1" ht="17.100000000000001" customHeight="1" x14ac:dyDescent="0.2">
      <c r="B38" s="139" t="s">
        <v>651</v>
      </c>
      <c r="C38" s="154"/>
      <c r="D38" s="545" t="s">
        <v>771</v>
      </c>
      <c r="E38" s="546"/>
      <c r="F38" s="546"/>
      <c r="G38" s="546"/>
      <c r="H38" s="546"/>
      <c r="I38" s="546"/>
      <c r="J38" s="546"/>
      <c r="K38" s="546"/>
      <c r="L38" s="547"/>
      <c r="M38" s="139" t="s">
        <v>651</v>
      </c>
      <c r="N38" s="154"/>
      <c r="O38" s="545" t="s">
        <v>671</v>
      </c>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CC956D83-7606-4E33-9731-141CD33F7E4D}">
      <formula1>INDIRECT(D13)</formula1>
    </dataValidation>
    <dataValidation type="list" allowBlank="1" showInputMessage="1" showErrorMessage="1" sqref="D28:E29 D11:E12 O11:P12 O28:P29" xr:uid="{932FBDAD-2700-4262-A9F7-81A635CD3227}">
      <formula1>INDIRECT(D9)</formula1>
    </dataValidation>
    <dataValidation type="list" allowBlank="1" showInputMessage="1" showErrorMessage="1" sqref="E32:E33 E15:E16 P32:P33 P15:P16" xr:uid="{AFC1C722-6EC8-494B-9496-4D9CF3282F8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C59D3-9F86-4914-A150-9B40B11AE284}">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115</v>
      </c>
      <c r="E5" s="508"/>
      <c r="F5" s="509"/>
      <c r="G5" s="510"/>
      <c r="H5" s="510"/>
      <c r="I5" s="510"/>
      <c r="J5" s="510"/>
      <c r="K5" s="510"/>
      <c r="L5" s="510"/>
      <c r="M5" s="299" t="s">
        <v>637</v>
      </c>
      <c r="N5" s="342" t="s">
        <v>638</v>
      </c>
      <c r="O5" s="507">
        <v>115</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t="s">
        <v>248</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584</v>
      </c>
      <c r="F17" s="533"/>
      <c r="G17" s="533"/>
      <c r="H17" s="533"/>
      <c r="I17" s="533"/>
      <c r="J17" s="533"/>
      <c r="K17" s="533"/>
      <c r="L17" s="534"/>
      <c r="M17" s="83" t="s">
        <v>438</v>
      </c>
      <c r="N17" s="84"/>
      <c r="O17" s="85"/>
      <c r="P17" s="86" t="s">
        <v>549</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821</v>
      </c>
      <c r="E21" s="546"/>
      <c r="F21" s="546"/>
      <c r="G21" s="546"/>
      <c r="H21" s="546"/>
      <c r="I21" s="546"/>
      <c r="J21" s="546"/>
      <c r="K21" s="546"/>
      <c r="L21" s="547"/>
      <c r="M21" s="548" t="s">
        <v>651</v>
      </c>
      <c r="N21" s="549"/>
      <c r="O21" s="545" t="s">
        <v>750</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56F76551-4BD4-469E-A776-66FAB08F9CA8}">
      <formula1>INDIRECT(D13)</formula1>
    </dataValidation>
    <dataValidation type="list" allowBlank="1" showInputMessage="1" showErrorMessage="1" sqref="D28:E29 D11:E12 O11:P12 O28:P29" xr:uid="{5BA9C7D6-DA04-4C27-A1F4-1D3988FCCC24}">
      <formula1>INDIRECT(D9)</formula1>
    </dataValidation>
    <dataValidation type="list" allowBlank="1" showInputMessage="1" showErrorMessage="1" sqref="E32:E33 E15:E16 P32:P33 P15:P16" xr:uid="{AAE90DF4-3639-4925-95F4-049A81D2419C}">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3273-F0C3-47C8-B7DB-01198E0F1A30}">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116</v>
      </c>
      <c r="E5" s="508"/>
      <c r="F5" s="509"/>
      <c r="G5" s="510"/>
      <c r="H5" s="510"/>
      <c r="I5" s="510"/>
      <c r="J5" s="510"/>
      <c r="K5" s="510"/>
      <c r="L5" s="510"/>
      <c r="M5" s="299" t="s">
        <v>637</v>
      </c>
      <c r="N5" s="342" t="s">
        <v>638</v>
      </c>
      <c r="O5" s="507"/>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242</v>
      </c>
      <c r="E11" s="522"/>
      <c r="F11" s="509"/>
      <c r="G11" s="510"/>
      <c r="H11" s="510"/>
      <c r="I11" s="510"/>
      <c r="J11" s="510"/>
      <c r="K11" s="510"/>
      <c r="L11" s="510"/>
      <c r="M11" s="341"/>
      <c r="N11" s="341" t="s">
        <v>642</v>
      </c>
      <c r="O11" s="521"/>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c r="Q20" s="536"/>
      <c r="R20" s="536"/>
      <c r="S20" s="540" t="s">
        <v>650</v>
      </c>
      <c r="T20" s="541"/>
      <c r="U20" s="542"/>
      <c r="V20" s="543"/>
      <c r="W20" s="544"/>
    </row>
    <row r="21" spans="2:23" s="1" customFormat="1" ht="17.100000000000001" customHeight="1" x14ac:dyDescent="0.2">
      <c r="B21" s="83" t="s">
        <v>651</v>
      </c>
      <c r="C21" s="84"/>
      <c r="D21" s="545" t="s">
        <v>788</v>
      </c>
      <c r="E21" s="546"/>
      <c r="F21" s="546"/>
      <c r="G21" s="546"/>
      <c r="H21" s="546"/>
      <c r="I21" s="546"/>
      <c r="J21" s="546"/>
      <c r="K21" s="546"/>
      <c r="L21" s="547"/>
      <c r="M21" s="548" t="s">
        <v>651</v>
      </c>
      <c r="N21" s="549"/>
      <c r="O21" s="545"/>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F489B339-B876-4840-B9C8-75BE74683007}">
      <formula1>INDIRECT(D13)</formula1>
    </dataValidation>
    <dataValidation type="list" allowBlank="1" showInputMessage="1" showErrorMessage="1" sqref="D28:E29 D11:E12 O11:P12 O28:P29" xr:uid="{A7EE275F-CDD3-4E26-AB91-5C7B692D53F7}">
      <formula1>INDIRECT(D9)</formula1>
    </dataValidation>
    <dataValidation type="list" allowBlank="1" showInputMessage="1" showErrorMessage="1" sqref="E32:E33 E15:E16 P32:P33 P15:P16" xr:uid="{97EEA80D-2F55-465E-8AE3-243BB4ADBE9D}">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9F887-BC14-4547-AE01-40442AEFC32A}">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v>117</v>
      </c>
      <c r="E5" s="508"/>
      <c r="F5" s="509"/>
      <c r="G5" s="510"/>
      <c r="H5" s="510"/>
      <c r="I5" s="510"/>
      <c r="J5" s="510"/>
      <c r="K5" s="510"/>
      <c r="L5" s="510"/>
      <c r="M5" s="299" t="s">
        <v>637</v>
      </c>
      <c r="N5" s="342" t="s">
        <v>638</v>
      </c>
      <c r="O5" s="507">
        <v>117</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240</v>
      </c>
      <c r="E11" s="522"/>
      <c r="F11" s="509"/>
      <c r="G11" s="510"/>
      <c r="H11" s="510"/>
      <c r="I11" s="510"/>
      <c r="J11" s="510"/>
      <c r="K11" s="510"/>
      <c r="L11" s="510"/>
      <c r="M11" s="341"/>
      <c r="N11" s="341" t="s">
        <v>642</v>
      </c>
      <c r="O11" s="521" t="s">
        <v>247</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160</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380</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372</v>
      </c>
      <c r="Q16" s="530"/>
      <c r="R16" s="531"/>
      <c r="S16" s="531"/>
      <c r="T16" s="531"/>
      <c r="U16" s="531"/>
      <c r="V16" s="531"/>
      <c r="W16" s="532"/>
    </row>
    <row r="17" spans="2:23" s="1" customFormat="1" ht="17.100000000000001" customHeight="1" x14ac:dyDescent="0.2">
      <c r="B17" s="83" t="s">
        <v>438</v>
      </c>
      <c r="C17" s="84"/>
      <c r="D17" s="85"/>
      <c r="E17" s="86" t="s">
        <v>473</v>
      </c>
      <c r="F17" s="533"/>
      <c r="G17" s="533"/>
      <c r="H17" s="533"/>
      <c r="I17" s="533"/>
      <c r="J17" s="533"/>
      <c r="K17" s="533"/>
      <c r="L17" s="534"/>
      <c r="M17" s="83" t="s">
        <v>438</v>
      </c>
      <c r="N17" s="84"/>
      <c r="O17" s="85"/>
      <c r="P17" s="86" t="s">
        <v>478</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377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771</v>
      </c>
      <c r="E21" s="546"/>
      <c r="F21" s="546"/>
      <c r="G21" s="546"/>
      <c r="H21" s="546"/>
      <c r="I21" s="546"/>
      <c r="J21" s="546"/>
      <c r="K21" s="546"/>
      <c r="L21" s="547"/>
      <c r="M21" s="548" t="s">
        <v>651</v>
      </c>
      <c r="N21" s="549"/>
      <c r="O21" s="545" t="s">
        <v>822</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14:P14 D14:E14 D31:E31 O31:P31" xr:uid="{8CD50A52-C9B3-457F-B0E4-252CF0476C83}">
      <formula1>INDIRECT(D13)</formula1>
    </dataValidation>
    <dataValidation type="list" allowBlank="1" showInputMessage="1" showErrorMessage="1" sqref="D28:E29 D11:E12 O11:P12 O28:P29" xr:uid="{CDCA0D26-B222-44C8-AEF6-CD3747DF3148}">
      <formula1>INDIRECT(D9)</formula1>
    </dataValidation>
    <dataValidation type="list" allowBlank="1" showInputMessage="1" showErrorMessage="1" sqref="E32:E33 E15:E16 P32:P33 P15:P16" xr:uid="{CBD755E1-A578-401E-BBC4-6A155F2EE3E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844E-6901-4B4D-B941-C5438FE3E89B}">
  <dimension ref="B1:Y43"/>
  <sheetViews>
    <sheetView showGridLines="0" showZeros="0" view="pageBreakPreview" zoomScale="80" zoomScaleNormal="100" zoomScaleSheetLayoutView="80"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74" t="s">
        <v>634</v>
      </c>
      <c r="C2" s="274"/>
      <c r="D2" s="274"/>
      <c r="E2" s="274"/>
      <c r="F2" s="274"/>
      <c r="G2" s="274"/>
      <c r="H2" s="274"/>
      <c r="I2" s="274"/>
      <c r="J2" s="274"/>
      <c r="K2" s="274"/>
      <c r="L2" s="274"/>
      <c r="M2" s="274"/>
      <c r="N2" s="274"/>
      <c r="O2" s="274"/>
      <c r="P2" s="274"/>
      <c r="Q2" s="274"/>
      <c r="R2" s="274"/>
      <c r="S2" s="274"/>
      <c r="T2" s="274"/>
      <c r="U2" s="274"/>
      <c r="V2" s="274"/>
      <c r="W2" s="274"/>
      <c r="Y2" s="321" t="s">
        <v>372</v>
      </c>
    </row>
    <row r="3" spans="2:25" s="1" customFormat="1" ht="20.100000000000001" customHeight="1" x14ac:dyDescent="0.15">
      <c r="B3" s="496" t="s">
        <v>8</v>
      </c>
      <c r="C3" s="496"/>
      <c r="D3" s="497" t="s">
        <v>314</v>
      </c>
      <c r="E3" s="497"/>
      <c r="F3" s="497"/>
      <c r="G3" s="497"/>
      <c r="H3" s="278" t="s">
        <v>9</v>
      </c>
      <c r="I3" s="278"/>
      <c r="J3" s="498" t="s">
        <v>316</v>
      </c>
      <c r="K3" s="498"/>
      <c r="L3" s="498"/>
      <c r="M3" s="176" t="s">
        <v>635</v>
      </c>
      <c r="N3" s="176"/>
      <c r="O3" s="176"/>
      <c r="P3" s="468" t="s">
        <v>318</v>
      </c>
      <c r="Q3" s="468"/>
      <c r="R3" s="468"/>
      <c r="S3" s="151" t="s">
        <v>422</v>
      </c>
      <c r="T3" s="153"/>
      <c r="U3" s="499">
        <v>44860</v>
      </c>
      <c r="V3" s="500"/>
      <c r="W3" s="501"/>
      <c r="Y3" s="321" t="s">
        <v>376</v>
      </c>
    </row>
    <row r="4" spans="2:25" s="1" customFormat="1" ht="20.100000000000001" customHeight="1" x14ac:dyDescent="0.2">
      <c r="B4" s="502" t="s">
        <v>0</v>
      </c>
      <c r="C4" s="502"/>
      <c r="D4" s="503" t="s">
        <v>315</v>
      </c>
      <c r="E4" s="503"/>
      <c r="F4" s="503"/>
      <c r="G4" s="503"/>
      <c r="H4" s="289" t="s">
        <v>1</v>
      </c>
      <c r="I4" s="289"/>
      <c r="J4" s="498" t="s">
        <v>317</v>
      </c>
      <c r="K4" s="498"/>
      <c r="L4" s="498"/>
      <c r="M4" s="176" t="s">
        <v>636</v>
      </c>
      <c r="N4" s="176"/>
      <c r="O4" s="176"/>
      <c r="P4" s="468" t="s">
        <v>389</v>
      </c>
      <c r="Q4" s="468"/>
      <c r="R4" s="468"/>
      <c r="S4" s="333"/>
      <c r="T4" s="334"/>
      <c r="U4" s="504"/>
      <c r="V4" s="505"/>
      <c r="W4" s="506"/>
      <c r="Y4" s="321" t="s">
        <v>380</v>
      </c>
    </row>
    <row r="5" spans="2:25" s="1" customFormat="1" ht="20.100000000000001" customHeight="1" x14ac:dyDescent="0.2">
      <c r="B5" s="357" t="s">
        <v>637</v>
      </c>
      <c r="C5" s="354" t="s">
        <v>638</v>
      </c>
      <c r="D5" s="507" t="s">
        <v>599</v>
      </c>
      <c r="E5" s="508"/>
      <c r="F5" s="509"/>
      <c r="G5" s="510"/>
      <c r="H5" s="510"/>
      <c r="I5" s="510"/>
      <c r="J5" s="510"/>
      <c r="K5" s="510"/>
      <c r="L5" s="510"/>
      <c r="M5" s="299" t="s">
        <v>637</v>
      </c>
      <c r="N5" s="342" t="s">
        <v>638</v>
      </c>
      <c r="O5" s="507" t="s">
        <v>599</v>
      </c>
      <c r="P5" s="508"/>
      <c r="Q5" s="511"/>
      <c r="R5" s="512"/>
      <c r="S5" s="512"/>
      <c r="T5" s="512"/>
      <c r="U5" s="512"/>
      <c r="V5" s="512"/>
      <c r="W5" s="513"/>
      <c r="Y5" s="321" t="s">
        <v>385</v>
      </c>
    </row>
    <row r="6" spans="2:25" s="1" customFormat="1" ht="20.100000000000001" customHeight="1" x14ac:dyDescent="0.2">
      <c r="B6" s="357"/>
      <c r="C6" s="184"/>
      <c r="D6" s="514"/>
      <c r="E6" s="515"/>
      <c r="F6" s="509"/>
      <c r="G6" s="510"/>
      <c r="H6" s="510"/>
      <c r="I6" s="510"/>
      <c r="J6" s="510"/>
      <c r="K6" s="510"/>
      <c r="L6" s="510"/>
      <c r="M6" s="357"/>
      <c r="N6" s="184"/>
      <c r="O6" s="514"/>
      <c r="P6" s="515"/>
      <c r="Q6" s="509"/>
      <c r="R6" s="510"/>
      <c r="S6" s="510"/>
      <c r="T6" s="510"/>
      <c r="U6" s="510"/>
      <c r="V6" s="510"/>
      <c r="W6" s="516"/>
      <c r="Y6" s="1" t="s">
        <v>273</v>
      </c>
    </row>
    <row r="7" spans="2:25" s="1" customFormat="1" ht="20.100000000000001" customHeight="1" x14ac:dyDescent="0.2">
      <c r="B7" s="357"/>
      <c r="C7" s="342" t="s">
        <v>639</v>
      </c>
      <c r="D7" s="517">
        <v>1</v>
      </c>
      <c r="E7" s="518"/>
      <c r="F7" s="509"/>
      <c r="G7" s="510"/>
      <c r="H7" s="510"/>
      <c r="I7" s="510"/>
      <c r="J7" s="510"/>
      <c r="K7" s="510"/>
      <c r="L7" s="510"/>
      <c r="M7" s="357"/>
      <c r="N7" s="342" t="s">
        <v>639</v>
      </c>
      <c r="O7" s="517">
        <v>2</v>
      </c>
      <c r="P7" s="518"/>
      <c r="Q7" s="509"/>
      <c r="R7" s="510"/>
      <c r="S7" s="510"/>
      <c r="T7" s="510"/>
      <c r="U7" s="510"/>
      <c r="V7" s="510"/>
      <c r="W7" s="516"/>
    </row>
    <row r="8" spans="2:25" s="1" customFormat="1" ht="20.100000000000001" customHeight="1" x14ac:dyDescent="0.2">
      <c r="B8" s="302"/>
      <c r="C8" s="184"/>
      <c r="D8" s="519"/>
      <c r="E8" s="520"/>
      <c r="F8" s="509"/>
      <c r="G8" s="510"/>
      <c r="H8" s="510"/>
      <c r="I8" s="510"/>
      <c r="J8" s="510"/>
      <c r="K8" s="510"/>
      <c r="L8" s="510"/>
      <c r="M8" s="302"/>
      <c r="N8" s="184"/>
      <c r="O8" s="519"/>
      <c r="P8" s="520"/>
      <c r="Q8" s="509"/>
      <c r="R8" s="510"/>
      <c r="S8" s="510"/>
      <c r="T8" s="510"/>
      <c r="U8" s="510"/>
      <c r="V8" s="510"/>
      <c r="W8" s="516"/>
    </row>
    <row r="9" spans="2:25" s="1" customFormat="1" ht="17.100000000000001" customHeight="1" x14ac:dyDescent="0.2">
      <c r="B9" s="341" t="s">
        <v>640</v>
      </c>
      <c r="C9" s="341" t="s">
        <v>641</v>
      </c>
      <c r="D9" s="521" t="s">
        <v>281</v>
      </c>
      <c r="E9" s="522"/>
      <c r="F9" s="509"/>
      <c r="G9" s="510"/>
      <c r="H9" s="510"/>
      <c r="I9" s="510"/>
      <c r="J9" s="510"/>
      <c r="K9" s="510"/>
      <c r="L9" s="510"/>
      <c r="M9" s="341" t="s">
        <v>640</v>
      </c>
      <c r="N9" s="341" t="s">
        <v>641</v>
      </c>
      <c r="O9" s="521" t="s">
        <v>281</v>
      </c>
      <c r="P9" s="522"/>
      <c r="Q9" s="509"/>
      <c r="R9" s="510"/>
      <c r="S9" s="510"/>
      <c r="T9" s="510"/>
      <c r="U9" s="510"/>
      <c r="V9" s="510"/>
      <c r="W9" s="516"/>
    </row>
    <row r="10" spans="2:25" s="1" customFormat="1" ht="17.100000000000001" customHeight="1" x14ac:dyDescent="0.2">
      <c r="B10" s="341"/>
      <c r="C10" s="341"/>
      <c r="D10" s="523"/>
      <c r="E10" s="524"/>
      <c r="F10" s="509"/>
      <c r="G10" s="510"/>
      <c r="H10" s="510"/>
      <c r="I10" s="510"/>
      <c r="J10" s="510"/>
      <c r="K10" s="510"/>
      <c r="L10" s="510"/>
      <c r="M10" s="341"/>
      <c r="N10" s="341"/>
      <c r="O10" s="523"/>
      <c r="P10" s="524"/>
      <c r="Q10" s="509"/>
      <c r="R10" s="510"/>
      <c r="S10" s="510"/>
      <c r="T10" s="510"/>
      <c r="U10" s="510"/>
      <c r="V10" s="510"/>
      <c r="W10" s="516"/>
    </row>
    <row r="11" spans="2:25" s="1" customFormat="1" ht="17.100000000000001" customHeight="1" x14ac:dyDescent="0.2">
      <c r="B11" s="341"/>
      <c r="C11" s="341" t="s">
        <v>642</v>
      </c>
      <c r="D11" s="521" t="s">
        <v>252</v>
      </c>
      <c r="E11" s="522"/>
      <c r="F11" s="509"/>
      <c r="G11" s="510"/>
      <c r="H11" s="510"/>
      <c r="I11" s="510"/>
      <c r="J11" s="510"/>
      <c r="K11" s="510"/>
      <c r="L11" s="510"/>
      <c r="M11" s="341"/>
      <c r="N11" s="341" t="s">
        <v>642</v>
      </c>
      <c r="O11" s="521" t="s">
        <v>252</v>
      </c>
      <c r="P11" s="522"/>
      <c r="Q11" s="509"/>
      <c r="R11" s="510"/>
      <c r="S11" s="510"/>
      <c r="T11" s="510"/>
      <c r="U11" s="510"/>
      <c r="V11" s="510"/>
      <c r="W11" s="516"/>
    </row>
    <row r="12" spans="2:25" s="1" customFormat="1" ht="17.100000000000001" customHeight="1" x14ac:dyDescent="0.2">
      <c r="B12" s="341"/>
      <c r="C12" s="341"/>
      <c r="D12" s="523"/>
      <c r="E12" s="524"/>
      <c r="F12" s="509"/>
      <c r="G12" s="510"/>
      <c r="H12" s="510"/>
      <c r="I12" s="510"/>
      <c r="J12" s="510"/>
      <c r="K12" s="510"/>
      <c r="L12" s="510"/>
      <c r="M12" s="341"/>
      <c r="N12" s="341"/>
      <c r="O12" s="523"/>
      <c r="P12" s="524"/>
      <c r="Q12" s="509"/>
      <c r="R12" s="510"/>
      <c r="S12" s="510"/>
      <c r="T12" s="510"/>
      <c r="U12" s="510"/>
      <c r="V12" s="510"/>
      <c r="W12" s="516"/>
    </row>
    <row r="13" spans="2:25" s="1" customFormat="1" ht="17.100000000000001" customHeight="1" x14ac:dyDescent="0.2">
      <c r="B13" s="83" t="s">
        <v>643</v>
      </c>
      <c r="C13" s="85"/>
      <c r="D13" s="525" t="s">
        <v>143</v>
      </c>
      <c r="E13" s="526"/>
      <c r="F13" s="509"/>
      <c r="G13" s="510"/>
      <c r="H13" s="510"/>
      <c r="I13" s="510"/>
      <c r="J13" s="510"/>
      <c r="K13" s="510"/>
      <c r="L13" s="510"/>
      <c r="M13" s="83" t="s">
        <v>643</v>
      </c>
      <c r="N13" s="85"/>
      <c r="O13" s="525" t="s">
        <v>143</v>
      </c>
      <c r="P13" s="526"/>
      <c r="Q13" s="509"/>
      <c r="R13" s="510"/>
      <c r="S13" s="510"/>
      <c r="T13" s="510"/>
      <c r="U13" s="510"/>
      <c r="V13" s="510"/>
      <c r="W13" s="516"/>
    </row>
    <row r="14" spans="2:25" s="1" customFormat="1" ht="17.100000000000001" customHeight="1" x14ac:dyDescent="0.2">
      <c r="B14" s="83" t="s">
        <v>644</v>
      </c>
      <c r="C14" s="85"/>
      <c r="D14" s="525" t="s">
        <v>279</v>
      </c>
      <c r="E14" s="526"/>
      <c r="F14" s="509"/>
      <c r="G14" s="510"/>
      <c r="H14" s="510"/>
      <c r="I14" s="510"/>
      <c r="J14" s="510"/>
      <c r="K14" s="510"/>
      <c r="L14" s="510"/>
      <c r="M14" s="83" t="s">
        <v>644</v>
      </c>
      <c r="N14" s="85"/>
      <c r="O14" s="525" t="s">
        <v>279</v>
      </c>
      <c r="P14" s="526"/>
      <c r="Q14" s="509"/>
      <c r="R14" s="510"/>
      <c r="S14" s="510"/>
      <c r="T14" s="510"/>
      <c r="U14" s="510"/>
      <c r="V14" s="510"/>
      <c r="W14" s="516"/>
    </row>
    <row r="15" spans="2:25" s="1" customFormat="1" ht="17.100000000000001" customHeight="1" x14ac:dyDescent="0.2">
      <c r="B15" s="151" t="s">
        <v>645</v>
      </c>
      <c r="C15" s="527" t="s">
        <v>447</v>
      </c>
      <c r="D15" s="528"/>
      <c r="E15" s="529" t="s">
        <v>291</v>
      </c>
      <c r="F15" s="509"/>
      <c r="G15" s="510"/>
      <c r="H15" s="510"/>
      <c r="I15" s="510"/>
      <c r="J15" s="510"/>
      <c r="K15" s="510"/>
      <c r="L15" s="510"/>
      <c r="M15" s="151" t="s">
        <v>645</v>
      </c>
      <c r="N15" s="527" t="s">
        <v>447</v>
      </c>
      <c r="O15" s="528"/>
      <c r="P15" s="529" t="s">
        <v>291</v>
      </c>
      <c r="Q15" s="509"/>
      <c r="R15" s="510"/>
      <c r="S15" s="510"/>
      <c r="T15" s="510"/>
      <c r="U15" s="510"/>
      <c r="V15" s="510"/>
      <c r="W15" s="516"/>
    </row>
    <row r="16" spans="2:25" s="1" customFormat="1" ht="17.100000000000001" customHeight="1" x14ac:dyDescent="0.2">
      <c r="B16" s="139"/>
      <c r="C16" s="527" t="s">
        <v>448</v>
      </c>
      <c r="D16" s="528"/>
      <c r="E16" s="71" t="s">
        <v>376</v>
      </c>
      <c r="F16" s="530"/>
      <c r="G16" s="531"/>
      <c r="H16" s="531"/>
      <c r="I16" s="531"/>
      <c r="J16" s="531"/>
      <c r="K16" s="531"/>
      <c r="L16" s="531"/>
      <c r="M16" s="139"/>
      <c r="N16" s="527" t="s">
        <v>448</v>
      </c>
      <c r="O16" s="528"/>
      <c r="P16" s="71" t="s">
        <v>376</v>
      </c>
      <c r="Q16" s="530"/>
      <c r="R16" s="531"/>
      <c r="S16" s="531"/>
      <c r="T16" s="531"/>
      <c r="U16" s="531"/>
      <c r="V16" s="531"/>
      <c r="W16" s="532"/>
    </row>
    <row r="17" spans="2:23" s="1" customFormat="1" ht="17.100000000000001" customHeight="1" x14ac:dyDescent="0.2">
      <c r="B17" s="83" t="s">
        <v>438</v>
      </c>
      <c r="C17" s="84"/>
      <c r="D17" s="85"/>
      <c r="E17" s="86" t="s">
        <v>573</v>
      </c>
      <c r="F17" s="533"/>
      <c r="G17" s="533"/>
      <c r="H17" s="533"/>
      <c r="I17" s="533"/>
      <c r="J17" s="533"/>
      <c r="K17" s="533"/>
      <c r="L17" s="534"/>
      <c r="M17" s="83" t="s">
        <v>438</v>
      </c>
      <c r="N17" s="84"/>
      <c r="O17" s="85"/>
      <c r="P17" s="86" t="s">
        <v>600</v>
      </c>
      <c r="Q17" s="533"/>
      <c r="R17" s="533"/>
      <c r="S17" s="533"/>
      <c r="T17" s="533"/>
      <c r="U17" s="533"/>
      <c r="V17" s="533"/>
      <c r="W17" s="534"/>
    </row>
    <row r="18" spans="2:23" s="1" customFormat="1" ht="17.100000000000001" customHeight="1" x14ac:dyDescent="0.2">
      <c r="B18" s="83" t="s">
        <v>646</v>
      </c>
      <c r="C18" s="84"/>
      <c r="D18" s="85"/>
      <c r="E18" s="535" t="s">
        <v>647</v>
      </c>
      <c r="F18" s="536"/>
      <c r="G18" s="536"/>
      <c r="H18" s="536"/>
      <c r="I18" s="536"/>
      <c r="J18" s="536"/>
      <c r="K18" s="536"/>
      <c r="L18" s="537"/>
      <c r="M18" s="83" t="s">
        <v>646</v>
      </c>
      <c r="N18" s="84"/>
      <c r="O18" s="85"/>
      <c r="P18" s="535" t="s">
        <v>647</v>
      </c>
      <c r="Q18" s="536"/>
      <c r="R18" s="536"/>
      <c r="S18" s="536"/>
      <c r="T18" s="536"/>
      <c r="U18" s="536"/>
      <c r="V18" s="536"/>
      <c r="W18" s="537"/>
    </row>
    <row r="19" spans="2:23" s="1" customFormat="1" ht="17.100000000000001" customHeight="1" x14ac:dyDescent="0.2">
      <c r="B19" s="83" t="s">
        <v>648</v>
      </c>
      <c r="C19" s="84"/>
      <c r="D19" s="85"/>
      <c r="E19" s="535" t="s">
        <v>509</v>
      </c>
      <c r="F19" s="536"/>
      <c r="G19" s="536"/>
      <c r="H19" s="538"/>
      <c r="I19" s="538"/>
      <c r="J19" s="538"/>
      <c r="K19" s="538"/>
      <c r="L19" s="539"/>
      <c r="M19" s="83" t="s">
        <v>648</v>
      </c>
      <c r="N19" s="84"/>
      <c r="O19" s="85"/>
      <c r="P19" s="535" t="s">
        <v>509</v>
      </c>
      <c r="Q19" s="536"/>
      <c r="R19" s="536"/>
      <c r="S19" s="538"/>
      <c r="T19" s="538"/>
      <c r="U19" s="538"/>
      <c r="V19" s="538"/>
      <c r="W19" s="539"/>
    </row>
    <row r="20" spans="2:23" s="1" customFormat="1" ht="17.100000000000001" customHeight="1" x14ac:dyDescent="0.2">
      <c r="B20" s="83" t="s">
        <v>649</v>
      </c>
      <c r="C20" s="84"/>
      <c r="D20" s="85"/>
      <c r="E20" s="535" t="s">
        <v>377</v>
      </c>
      <c r="F20" s="536"/>
      <c r="G20" s="536"/>
      <c r="H20" s="540" t="s">
        <v>650</v>
      </c>
      <c r="I20" s="541"/>
      <c r="J20" s="542" t="s">
        <v>509</v>
      </c>
      <c r="K20" s="543"/>
      <c r="L20" s="544"/>
      <c r="M20" s="83" t="s">
        <v>649</v>
      </c>
      <c r="N20" s="84"/>
      <c r="O20" s="85"/>
      <c r="P20" s="535" t="s">
        <v>377</v>
      </c>
      <c r="Q20" s="536"/>
      <c r="R20" s="536"/>
      <c r="S20" s="540" t="s">
        <v>650</v>
      </c>
      <c r="T20" s="541"/>
      <c r="U20" s="542" t="s">
        <v>509</v>
      </c>
      <c r="V20" s="543"/>
      <c r="W20" s="544"/>
    </row>
    <row r="21" spans="2:23" s="1" customFormat="1" ht="17.100000000000001" customHeight="1" x14ac:dyDescent="0.2">
      <c r="B21" s="83" t="s">
        <v>651</v>
      </c>
      <c r="C21" s="84"/>
      <c r="D21" s="545" t="s">
        <v>823</v>
      </c>
      <c r="E21" s="546"/>
      <c r="F21" s="546"/>
      <c r="G21" s="546"/>
      <c r="H21" s="546"/>
      <c r="I21" s="546"/>
      <c r="J21" s="546"/>
      <c r="K21" s="546"/>
      <c r="L21" s="547"/>
      <c r="M21" s="548" t="s">
        <v>651</v>
      </c>
      <c r="N21" s="549"/>
      <c r="O21" s="545" t="s">
        <v>652</v>
      </c>
      <c r="P21" s="546"/>
      <c r="Q21" s="546"/>
      <c r="R21" s="546"/>
      <c r="S21" s="546"/>
      <c r="T21" s="546"/>
      <c r="U21" s="546"/>
      <c r="V21" s="546"/>
      <c r="W21" s="547"/>
    </row>
    <row r="22" spans="2:23" s="1" customFormat="1" ht="20.100000000000001" customHeight="1" x14ac:dyDescent="0.2">
      <c r="B22" s="357" t="s">
        <v>637</v>
      </c>
      <c r="C22" s="354" t="s">
        <v>638</v>
      </c>
      <c r="D22" s="507"/>
      <c r="E22" s="508"/>
      <c r="F22" s="509"/>
      <c r="G22" s="510"/>
      <c r="H22" s="510"/>
      <c r="I22" s="510"/>
      <c r="J22" s="510"/>
      <c r="K22" s="510"/>
      <c r="L22" s="510"/>
      <c r="M22" s="357" t="s">
        <v>637</v>
      </c>
      <c r="N22" s="354" t="s">
        <v>638</v>
      </c>
      <c r="O22" s="507"/>
      <c r="P22" s="508"/>
      <c r="Q22" s="509"/>
      <c r="R22" s="510"/>
      <c r="S22" s="510"/>
      <c r="T22" s="510"/>
      <c r="U22" s="510"/>
      <c r="V22" s="510"/>
      <c r="W22" s="516"/>
    </row>
    <row r="23" spans="2:23" s="1" customFormat="1" ht="20.100000000000001" customHeight="1" x14ac:dyDescent="0.2">
      <c r="B23" s="357"/>
      <c r="C23" s="184"/>
      <c r="D23" s="514"/>
      <c r="E23" s="515"/>
      <c r="F23" s="509"/>
      <c r="G23" s="510"/>
      <c r="H23" s="510"/>
      <c r="I23" s="510"/>
      <c r="J23" s="510"/>
      <c r="K23" s="510"/>
      <c r="L23" s="510"/>
      <c r="M23" s="357"/>
      <c r="N23" s="184"/>
      <c r="O23" s="514"/>
      <c r="P23" s="515"/>
      <c r="Q23" s="509"/>
      <c r="R23" s="510"/>
      <c r="S23" s="510"/>
      <c r="T23" s="510"/>
      <c r="U23" s="510"/>
      <c r="V23" s="510"/>
      <c r="W23" s="516"/>
    </row>
    <row r="24" spans="2:23" s="1" customFormat="1" ht="20.100000000000001" customHeight="1" x14ac:dyDescent="0.2">
      <c r="B24" s="357"/>
      <c r="C24" s="342" t="s">
        <v>639</v>
      </c>
      <c r="D24" s="517"/>
      <c r="E24" s="518"/>
      <c r="F24" s="509"/>
      <c r="G24" s="510"/>
      <c r="H24" s="510"/>
      <c r="I24" s="510"/>
      <c r="J24" s="510"/>
      <c r="K24" s="510"/>
      <c r="L24" s="510"/>
      <c r="M24" s="357"/>
      <c r="N24" s="342" t="s">
        <v>639</v>
      </c>
      <c r="O24" s="517"/>
      <c r="P24" s="518"/>
      <c r="Q24" s="509"/>
      <c r="R24" s="510"/>
      <c r="S24" s="510"/>
      <c r="T24" s="510"/>
      <c r="U24" s="510"/>
      <c r="V24" s="510"/>
      <c r="W24" s="516"/>
    </row>
    <row r="25" spans="2:23" s="1" customFormat="1" ht="20.100000000000001" customHeight="1" x14ac:dyDescent="0.2">
      <c r="B25" s="302"/>
      <c r="C25" s="184"/>
      <c r="D25" s="519"/>
      <c r="E25" s="520"/>
      <c r="F25" s="509"/>
      <c r="G25" s="510"/>
      <c r="H25" s="510"/>
      <c r="I25" s="510"/>
      <c r="J25" s="510"/>
      <c r="K25" s="510"/>
      <c r="L25" s="510"/>
      <c r="M25" s="302"/>
      <c r="N25" s="184"/>
      <c r="O25" s="519"/>
      <c r="P25" s="520"/>
      <c r="Q25" s="509"/>
      <c r="R25" s="510"/>
      <c r="S25" s="510"/>
      <c r="T25" s="510"/>
      <c r="U25" s="510"/>
      <c r="V25" s="510"/>
      <c r="W25" s="516"/>
    </row>
    <row r="26" spans="2:23" s="1" customFormat="1" ht="17.100000000000001" customHeight="1" x14ac:dyDescent="0.2">
      <c r="B26" s="341" t="s">
        <v>640</v>
      </c>
      <c r="C26" s="341" t="s">
        <v>641</v>
      </c>
      <c r="D26" s="521"/>
      <c r="E26" s="522"/>
      <c r="F26" s="509"/>
      <c r="G26" s="510"/>
      <c r="H26" s="510"/>
      <c r="I26" s="510"/>
      <c r="J26" s="510"/>
      <c r="K26" s="510"/>
      <c r="L26" s="510"/>
      <c r="M26" s="341" t="s">
        <v>640</v>
      </c>
      <c r="N26" s="341" t="s">
        <v>641</v>
      </c>
      <c r="O26" s="521"/>
      <c r="P26" s="522"/>
      <c r="Q26" s="509"/>
      <c r="R26" s="510"/>
      <c r="S26" s="510"/>
      <c r="T26" s="510"/>
      <c r="U26" s="510"/>
      <c r="V26" s="510"/>
      <c r="W26" s="516"/>
    </row>
    <row r="27" spans="2:23" s="1" customFormat="1" ht="17.100000000000001" customHeight="1" x14ac:dyDescent="0.2">
      <c r="B27" s="341"/>
      <c r="C27" s="341"/>
      <c r="D27" s="523"/>
      <c r="E27" s="524"/>
      <c r="F27" s="509"/>
      <c r="G27" s="510"/>
      <c r="H27" s="510"/>
      <c r="I27" s="510"/>
      <c r="J27" s="510"/>
      <c r="K27" s="510"/>
      <c r="L27" s="510"/>
      <c r="M27" s="341"/>
      <c r="N27" s="341"/>
      <c r="O27" s="523"/>
      <c r="P27" s="524"/>
      <c r="Q27" s="509"/>
      <c r="R27" s="510"/>
      <c r="S27" s="510"/>
      <c r="T27" s="510"/>
      <c r="U27" s="510"/>
      <c r="V27" s="510"/>
      <c r="W27" s="516"/>
    </row>
    <row r="28" spans="2:23" s="1" customFormat="1" ht="17.100000000000001" customHeight="1" x14ac:dyDescent="0.2">
      <c r="B28" s="341"/>
      <c r="C28" s="341" t="s">
        <v>642</v>
      </c>
      <c r="D28" s="521"/>
      <c r="E28" s="522"/>
      <c r="F28" s="509"/>
      <c r="G28" s="510"/>
      <c r="H28" s="510"/>
      <c r="I28" s="510"/>
      <c r="J28" s="510"/>
      <c r="K28" s="510"/>
      <c r="L28" s="510"/>
      <c r="M28" s="341"/>
      <c r="N28" s="341" t="s">
        <v>642</v>
      </c>
      <c r="O28" s="521"/>
      <c r="P28" s="522"/>
      <c r="Q28" s="509"/>
      <c r="R28" s="510"/>
      <c r="S28" s="510"/>
      <c r="T28" s="510"/>
      <c r="U28" s="510"/>
      <c r="V28" s="510"/>
      <c r="W28" s="516"/>
    </row>
    <row r="29" spans="2:23" s="1" customFormat="1" ht="17.100000000000001" customHeight="1" x14ac:dyDescent="0.2">
      <c r="B29" s="341"/>
      <c r="C29" s="341"/>
      <c r="D29" s="523"/>
      <c r="E29" s="524"/>
      <c r="F29" s="509"/>
      <c r="G29" s="510"/>
      <c r="H29" s="510"/>
      <c r="I29" s="510"/>
      <c r="J29" s="510"/>
      <c r="K29" s="510"/>
      <c r="L29" s="510"/>
      <c r="M29" s="341"/>
      <c r="N29" s="341"/>
      <c r="O29" s="523"/>
      <c r="P29" s="524"/>
      <c r="Q29" s="509"/>
      <c r="R29" s="510"/>
      <c r="S29" s="510"/>
      <c r="T29" s="510"/>
      <c r="U29" s="510"/>
      <c r="V29" s="510"/>
      <c r="W29" s="516"/>
    </row>
    <row r="30" spans="2:23" s="1" customFormat="1" ht="17.100000000000001" customHeight="1" x14ac:dyDescent="0.2">
      <c r="B30" s="83" t="s">
        <v>643</v>
      </c>
      <c r="C30" s="85"/>
      <c r="D30" s="525"/>
      <c r="E30" s="526"/>
      <c r="F30" s="509"/>
      <c r="G30" s="510"/>
      <c r="H30" s="510"/>
      <c r="I30" s="510"/>
      <c r="J30" s="510"/>
      <c r="K30" s="510"/>
      <c r="L30" s="510"/>
      <c r="M30" s="83" t="s">
        <v>643</v>
      </c>
      <c r="N30" s="85"/>
      <c r="O30" s="525"/>
      <c r="P30" s="526"/>
      <c r="Q30" s="509"/>
      <c r="R30" s="510"/>
      <c r="S30" s="510"/>
      <c r="T30" s="510"/>
      <c r="U30" s="510"/>
      <c r="V30" s="510"/>
      <c r="W30" s="516"/>
    </row>
    <row r="31" spans="2:23" s="1" customFormat="1" ht="17.100000000000001" customHeight="1" x14ac:dyDescent="0.2">
      <c r="B31" s="83" t="s">
        <v>644</v>
      </c>
      <c r="C31" s="85"/>
      <c r="D31" s="525"/>
      <c r="E31" s="526"/>
      <c r="F31" s="509"/>
      <c r="G31" s="510"/>
      <c r="H31" s="510"/>
      <c r="I31" s="510"/>
      <c r="J31" s="510"/>
      <c r="K31" s="510"/>
      <c r="L31" s="510"/>
      <c r="M31" s="83" t="s">
        <v>644</v>
      </c>
      <c r="N31" s="85"/>
      <c r="O31" s="525"/>
      <c r="P31" s="526"/>
      <c r="Q31" s="509"/>
      <c r="R31" s="510"/>
      <c r="S31" s="510"/>
      <c r="T31" s="510"/>
      <c r="U31" s="510"/>
      <c r="V31" s="510"/>
      <c r="W31" s="516"/>
    </row>
    <row r="32" spans="2:23" s="1" customFormat="1" ht="17.100000000000001" customHeight="1" x14ac:dyDescent="0.2">
      <c r="B32" s="151" t="s">
        <v>645</v>
      </c>
      <c r="C32" s="527" t="s">
        <v>447</v>
      </c>
      <c r="D32" s="528"/>
      <c r="E32" s="529"/>
      <c r="F32" s="509"/>
      <c r="G32" s="510"/>
      <c r="H32" s="510"/>
      <c r="I32" s="510"/>
      <c r="J32" s="510"/>
      <c r="K32" s="510"/>
      <c r="L32" s="510"/>
      <c r="M32" s="151" t="s">
        <v>645</v>
      </c>
      <c r="N32" s="527" t="s">
        <v>447</v>
      </c>
      <c r="O32" s="528"/>
      <c r="P32" s="71"/>
      <c r="Q32" s="509"/>
      <c r="R32" s="510"/>
      <c r="S32" s="510"/>
      <c r="T32" s="510"/>
      <c r="U32" s="510"/>
      <c r="V32" s="510"/>
      <c r="W32" s="516"/>
    </row>
    <row r="33" spans="2:23" s="1" customFormat="1" ht="17.100000000000001" customHeight="1" x14ac:dyDescent="0.2">
      <c r="B33" s="139"/>
      <c r="C33" s="527" t="s">
        <v>448</v>
      </c>
      <c r="D33" s="528"/>
      <c r="E33" s="71"/>
      <c r="F33" s="530"/>
      <c r="G33" s="531"/>
      <c r="H33" s="531"/>
      <c r="I33" s="531"/>
      <c r="J33" s="531"/>
      <c r="K33" s="531"/>
      <c r="L33" s="531"/>
      <c r="M33" s="139"/>
      <c r="N33" s="527" t="s">
        <v>448</v>
      </c>
      <c r="O33" s="528"/>
      <c r="P33" s="550"/>
      <c r="Q33" s="530"/>
      <c r="R33" s="531"/>
      <c r="S33" s="531"/>
      <c r="T33" s="531"/>
      <c r="U33" s="531"/>
      <c r="V33" s="531"/>
      <c r="W33" s="532"/>
    </row>
    <row r="34" spans="2:23" s="1" customFormat="1" ht="17.100000000000001" customHeight="1" x14ac:dyDescent="0.2">
      <c r="B34" s="83" t="s">
        <v>438</v>
      </c>
      <c r="C34" s="84"/>
      <c r="D34" s="85"/>
      <c r="E34" s="86"/>
      <c r="F34" s="533"/>
      <c r="G34" s="533"/>
      <c r="H34" s="533"/>
      <c r="I34" s="533"/>
      <c r="J34" s="533"/>
      <c r="K34" s="533"/>
      <c r="L34" s="534"/>
      <c r="M34" s="83" t="s">
        <v>438</v>
      </c>
      <c r="N34" s="84"/>
      <c r="O34" s="85"/>
      <c r="P34" s="86"/>
      <c r="Q34" s="533"/>
      <c r="R34" s="533"/>
      <c r="S34" s="533"/>
      <c r="T34" s="533"/>
      <c r="U34" s="533"/>
      <c r="V34" s="533"/>
      <c r="W34" s="534"/>
    </row>
    <row r="35" spans="2:23" s="1" customFormat="1" ht="17.100000000000001" customHeight="1" x14ac:dyDescent="0.2">
      <c r="B35" s="83" t="s">
        <v>646</v>
      </c>
      <c r="C35" s="84"/>
      <c r="D35" s="85"/>
      <c r="E35" s="535"/>
      <c r="F35" s="536"/>
      <c r="G35" s="536"/>
      <c r="H35" s="536"/>
      <c r="I35" s="536"/>
      <c r="J35" s="536"/>
      <c r="K35" s="536"/>
      <c r="L35" s="537"/>
      <c r="M35" s="83" t="s">
        <v>646</v>
      </c>
      <c r="N35" s="84"/>
      <c r="O35" s="85"/>
      <c r="P35" s="535"/>
      <c r="Q35" s="536"/>
      <c r="R35" s="536"/>
      <c r="S35" s="536"/>
      <c r="T35" s="536"/>
      <c r="U35" s="536"/>
      <c r="V35" s="536"/>
      <c r="W35" s="537"/>
    </row>
    <row r="36" spans="2:23" s="1" customFormat="1" ht="17.100000000000001" customHeight="1" x14ac:dyDescent="0.2">
      <c r="B36" s="83" t="s">
        <v>648</v>
      </c>
      <c r="C36" s="84"/>
      <c r="D36" s="85"/>
      <c r="E36" s="535"/>
      <c r="F36" s="536"/>
      <c r="G36" s="536"/>
      <c r="H36" s="538"/>
      <c r="I36" s="538"/>
      <c r="J36" s="538"/>
      <c r="K36" s="538"/>
      <c r="L36" s="539"/>
      <c r="M36" s="83" t="s">
        <v>648</v>
      </c>
      <c r="N36" s="84"/>
      <c r="O36" s="85"/>
      <c r="P36" s="535"/>
      <c r="Q36" s="536"/>
      <c r="R36" s="536"/>
      <c r="S36" s="538"/>
      <c r="T36" s="538"/>
      <c r="U36" s="538"/>
      <c r="V36" s="538"/>
      <c r="W36" s="539"/>
    </row>
    <row r="37" spans="2:23" s="1" customFormat="1" ht="17.100000000000001" customHeight="1" x14ac:dyDescent="0.2">
      <c r="B37" s="83" t="s">
        <v>649</v>
      </c>
      <c r="C37" s="84"/>
      <c r="D37" s="85"/>
      <c r="E37" s="535"/>
      <c r="F37" s="536"/>
      <c r="G37" s="536"/>
      <c r="H37" s="540" t="s">
        <v>650</v>
      </c>
      <c r="I37" s="541"/>
      <c r="J37" s="542"/>
      <c r="K37" s="543"/>
      <c r="L37" s="544"/>
      <c r="M37" s="83" t="s">
        <v>649</v>
      </c>
      <c r="N37" s="84"/>
      <c r="O37" s="85"/>
      <c r="P37" s="535"/>
      <c r="Q37" s="536"/>
      <c r="R37" s="536"/>
      <c r="S37" s="540" t="s">
        <v>650</v>
      </c>
      <c r="T37" s="541"/>
      <c r="U37" s="542"/>
      <c r="V37" s="543"/>
      <c r="W37" s="544"/>
    </row>
    <row r="38" spans="2:23" s="1" customFormat="1" ht="17.100000000000001" customHeight="1" x14ac:dyDescent="0.2">
      <c r="B38" s="139" t="s">
        <v>651</v>
      </c>
      <c r="C38" s="154"/>
      <c r="D38" s="545"/>
      <c r="E38" s="546"/>
      <c r="F38" s="546"/>
      <c r="G38" s="546"/>
      <c r="H38" s="546"/>
      <c r="I38" s="546"/>
      <c r="J38" s="546"/>
      <c r="K38" s="546"/>
      <c r="L38" s="547"/>
      <c r="M38" s="139" t="s">
        <v>651</v>
      </c>
      <c r="N38" s="154"/>
      <c r="O38" s="545"/>
      <c r="P38" s="546"/>
      <c r="Q38" s="546"/>
      <c r="R38" s="546"/>
      <c r="S38" s="546"/>
      <c r="T38" s="546"/>
      <c r="U38" s="546"/>
      <c r="V38" s="546"/>
      <c r="W38" s="547"/>
    </row>
    <row r="39" spans="2:23" ht="15" customHeight="1" x14ac:dyDescent="0.15">
      <c r="B39" s="3"/>
      <c r="C39" s="551" t="s">
        <v>653</v>
      </c>
      <c r="D39" s="552"/>
      <c r="E39" s="552"/>
      <c r="F39" s="552"/>
      <c r="G39" s="552"/>
      <c r="H39" s="552"/>
      <c r="I39" s="552"/>
      <c r="J39" s="552"/>
      <c r="K39" s="552"/>
      <c r="L39" s="552"/>
      <c r="M39" s="3"/>
      <c r="N39" s="553" t="s">
        <v>654</v>
      </c>
      <c r="O39" s="3"/>
      <c r="P39" s="3"/>
      <c r="Q39" s="3"/>
      <c r="R39" s="3"/>
      <c r="S39" s="3"/>
      <c r="T39" s="3"/>
      <c r="U39" s="3"/>
      <c r="V39" s="3"/>
      <c r="W39" s="3"/>
    </row>
    <row r="40" spans="2:23" ht="15" customHeight="1" x14ac:dyDescent="0.15">
      <c r="B40" s="3"/>
      <c r="C40" s="554"/>
      <c r="D40" s="554"/>
      <c r="E40" s="554"/>
      <c r="F40" s="554"/>
      <c r="G40" s="554"/>
      <c r="H40" s="554"/>
      <c r="I40" s="554"/>
      <c r="J40" s="554"/>
      <c r="K40" s="554"/>
      <c r="L40" s="554"/>
      <c r="M40" s="3"/>
      <c r="N40" s="553" t="s">
        <v>655</v>
      </c>
      <c r="O40" s="3"/>
      <c r="P40" s="3"/>
      <c r="Q40" s="3"/>
      <c r="R40" s="3"/>
      <c r="S40" s="3"/>
      <c r="T40" s="3"/>
      <c r="U40" s="3"/>
      <c r="V40" s="3"/>
      <c r="W40" s="3"/>
    </row>
    <row r="41" spans="2:23" ht="15" customHeight="1" x14ac:dyDescent="0.15">
      <c r="C41" s="553" t="s">
        <v>656</v>
      </c>
      <c r="N41" s="67" t="s">
        <v>657</v>
      </c>
      <c r="O41" s="555"/>
      <c r="P41" s="555"/>
      <c r="Q41" s="555"/>
      <c r="R41" s="555"/>
      <c r="S41" s="555"/>
      <c r="T41" s="555"/>
      <c r="U41" s="555"/>
      <c r="V41" s="555"/>
    </row>
    <row r="42" spans="2:23" ht="15" customHeight="1" x14ac:dyDescent="0.15">
      <c r="C42" s="553" t="s">
        <v>658</v>
      </c>
      <c r="N42" s="67" t="s">
        <v>659</v>
      </c>
      <c r="O42" s="555"/>
      <c r="P42" s="555"/>
      <c r="Q42" s="555"/>
      <c r="R42" s="555"/>
      <c r="S42" s="555"/>
      <c r="T42" s="555"/>
      <c r="U42" s="555"/>
      <c r="V42" s="555"/>
    </row>
    <row r="43" spans="2:23" x14ac:dyDescent="0.15">
      <c r="C43" s="67" t="s">
        <v>660</v>
      </c>
      <c r="N43" s="67" t="s">
        <v>661</v>
      </c>
      <c r="O43" s="555"/>
      <c r="P43" s="555"/>
      <c r="Q43" s="555"/>
      <c r="R43" s="555"/>
      <c r="S43" s="555"/>
      <c r="T43" s="555"/>
      <c r="U43" s="555"/>
      <c r="V43" s="555"/>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9"/>
  <dataValidations count="3">
    <dataValidation type="list" allowBlank="1" showInputMessage="1" showErrorMessage="1" sqref="O31:P31 O14:P14 D14:E14 D31:E31" xr:uid="{139E874B-22E9-4C03-A90B-2B143A79B7C9}">
      <formula1>INDIRECT(D13)</formula1>
    </dataValidation>
    <dataValidation type="list" allowBlank="1" showInputMessage="1" showErrorMessage="1" sqref="O28:P29 D28:E29 D11:E12 O11:P12" xr:uid="{282F28D2-052D-4EBB-80B5-8FCFF09F066C}">
      <formula1>INDIRECT(D9)</formula1>
    </dataValidation>
    <dataValidation type="list" allowBlank="1" showInputMessage="1" showErrorMessage="1" sqref="E32:E33 E15:E16 P32:P33 P15:P16" xr:uid="{D2706008-8495-44B7-AA3A-4ADC08EAF22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422FA-AA7A-4C2D-8004-B1FA1E3490A3}">
  <dimension ref="B1:Z59"/>
  <sheetViews>
    <sheetView showGridLines="0" showZeros="0" view="pageBreakPreview" zoomScale="85" zoomScaleNormal="100" zoomScaleSheetLayoutView="85" workbookViewId="0"/>
  </sheetViews>
  <sheetFormatPr defaultColWidth="7.6640625" defaultRowHeight="28.05" customHeight="1" x14ac:dyDescent="0.2"/>
  <cols>
    <col min="1" max="1" width="7" style="556" customWidth="1"/>
    <col min="2" max="2" width="7.33203125" style="556" customWidth="1"/>
    <col min="3" max="3" width="5.88671875" style="556" customWidth="1"/>
    <col min="4" max="6" width="6.88671875" style="556" customWidth="1"/>
    <col min="7" max="8" width="5.88671875" style="556" customWidth="1"/>
    <col min="9" max="9" width="8.88671875" style="556" customWidth="1"/>
    <col min="10" max="10" width="7.33203125" style="556" customWidth="1"/>
    <col min="11" max="11" width="5.88671875" style="556" customWidth="1"/>
    <col min="12" max="14" width="6.77734375" style="556" customWidth="1"/>
    <col min="15" max="16" width="5.88671875" style="556" customWidth="1"/>
    <col min="17" max="17" width="8.88671875" style="556" customWidth="1"/>
    <col min="18" max="18" width="7.33203125" style="556" customWidth="1"/>
    <col min="19" max="19" width="5.88671875" style="556" customWidth="1"/>
    <col min="20" max="22" width="6.77734375" style="556" customWidth="1"/>
    <col min="23" max="24" width="5.88671875" style="556" customWidth="1"/>
    <col min="25" max="25" width="8.88671875" style="556" customWidth="1"/>
    <col min="26" max="16384" width="7.6640625" style="556"/>
  </cols>
  <sheetData>
    <row r="1" spans="2:25" ht="9" customHeight="1" x14ac:dyDescent="0.2"/>
    <row r="2" spans="2:25" ht="18" customHeight="1" x14ac:dyDescent="0.2">
      <c r="B2" s="557" t="s">
        <v>824</v>
      </c>
      <c r="C2" s="558"/>
      <c r="D2" s="558"/>
      <c r="E2" s="558"/>
      <c r="F2" s="558"/>
      <c r="G2" s="558"/>
      <c r="H2" s="558"/>
      <c r="I2" s="558"/>
      <c r="J2" s="558"/>
      <c r="K2" s="558"/>
      <c r="L2" s="558"/>
      <c r="M2" s="558"/>
      <c r="N2" s="558"/>
      <c r="O2" s="558"/>
      <c r="P2" s="558"/>
      <c r="Q2" s="558"/>
      <c r="R2" s="558"/>
      <c r="S2" s="558"/>
      <c r="T2" s="558"/>
      <c r="U2" s="558"/>
      <c r="V2" s="558"/>
      <c r="W2" s="558"/>
      <c r="X2" s="558"/>
      <c r="Y2" s="558"/>
    </row>
    <row r="3" spans="2:25" ht="15" customHeight="1" x14ac:dyDescent="0.15">
      <c r="B3" s="559" t="s">
        <v>825</v>
      </c>
      <c r="C3" s="559"/>
      <c r="D3" s="559"/>
      <c r="E3" s="560" t="s">
        <v>314</v>
      </c>
      <c r="F3" s="560"/>
      <c r="G3" s="560"/>
      <c r="H3" s="560"/>
      <c r="I3" s="561" t="s">
        <v>826</v>
      </c>
      <c r="J3" s="562"/>
      <c r="K3" s="563"/>
      <c r="L3" s="545" t="s">
        <v>316</v>
      </c>
      <c r="M3" s="546"/>
      <c r="N3" s="547"/>
      <c r="O3" s="564" t="s">
        <v>635</v>
      </c>
      <c r="P3" s="564"/>
      <c r="Q3" s="564"/>
      <c r="R3" s="525" t="s">
        <v>318</v>
      </c>
      <c r="S3" s="565"/>
      <c r="T3" s="526"/>
      <c r="U3" s="566" t="s">
        <v>827</v>
      </c>
      <c r="V3" s="567"/>
      <c r="W3" s="568">
        <v>44860</v>
      </c>
      <c r="X3" s="569"/>
      <c r="Y3" s="570"/>
    </row>
    <row r="4" spans="2:25" ht="15" customHeight="1" x14ac:dyDescent="0.2">
      <c r="B4" s="571" t="s">
        <v>828</v>
      </c>
      <c r="C4" s="571"/>
      <c r="D4" s="571"/>
      <c r="E4" s="572" t="s">
        <v>315</v>
      </c>
      <c r="F4" s="572"/>
      <c r="G4" s="572"/>
      <c r="H4" s="572"/>
      <c r="I4" s="561" t="s">
        <v>829</v>
      </c>
      <c r="J4" s="562"/>
      <c r="K4" s="563"/>
      <c r="L4" s="545" t="s">
        <v>317</v>
      </c>
      <c r="M4" s="546"/>
      <c r="N4" s="547"/>
      <c r="O4" s="564" t="s">
        <v>636</v>
      </c>
      <c r="P4" s="564"/>
      <c r="Q4" s="564"/>
      <c r="R4" s="525" t="s">
        <v>389</v>
      </c>
      <c r="S4" s="565"/>
      <c r="T4" s="526"/>
      <c r="U4" s="573"/>
      <c r="V4" s="574"/>
      <c r="W4" s="412"/>
      <c r="X4" s="469"/>
      <c r="Y4" s="413"/>
    </row>
    <row r="5" spans="2:25" ht="15" customHeight="1" x14ac:dyDescent="0.2">
      <c r="B5" s="561" t="s">
        <v>830</v>
      </c>
      <c r="C5" s="562"/>
      <c r="D5" s="563"/>
      <c r="E5" s="575"/>
      <c r="F5" s="561" t="s">
        <v>831</v>
      </c>
      <c r="G5" s="562"/>
      <c r="H5" s="563"/>
      <c r="I5" s="576"/>
      <c r="J5" s="561" t="s">
        <v>830</v>
      </c>
      <c r="K5" s="562"/>
      <c r="L5" s="563"/>
      <c r="M5" s="575"/>
      <c r="N5" s="561" t="s">
        <v>831</v>
      </c>
      <c r="O5" s="562"/>
      <c r="P5" s="563"/>
      <c r="Q5" s="576"/>
      <c r="R5" s="561" t="s">
        <v>830</v>
      </c>
      <c r="S5" s="562"/>
      <c r="T5" s="563"/>
      <c r="U5" s="575"/>
      <c r="V5" s="561" t="s">
        <v>831</v>
      </c>
      <c r="W5" s="562"/>
      <c r="X5" s="563"/>
      <c r="Y5" s="576"/>
    </row>
    <row r="6" spans="2:25" ht="15" customHeight="1" x14ac:dyDescent="0.2">
      <c r="B6" s="561" t="s">
        <v>832</v>
      </c>
      <c r="C6" s="562"/>
      <c r="D6" s="577"/>
      <c r="E6" s="525"/>
      <c r="F6" s="526"/>
      <c r="G6" s="561" t="s">
        <v>833</v>
      </c>
      <c r="H6" s="563"/>
      <c r="I6" s="576"/>
      <c r="J6" s="561" t="s">
        <v>832</v>
      </c>
      <c r="K6" s="562"/>
      <c r="L6" s="577"/>
      <c r="M6" s="525"/>
      <c r="N6" s="526"/>
      <c r="O6" s="561" t="s">
        <v>833</v>
      </c>
      <c r="P6" s="563"/>
      <c r="Q6" s="576"/>
      <c r="R6" s="561" t="s">
        <v>832</v>
      </c>
      <c r="S6" s="562"/>
      <c r="T6" s="577"/>
      <c r="U6" s="525"/>
      <c r="V6" s="526"/>
      <c r="W6" s="561" t="s">
        <v>833</v>
      </c>
      <c r="X6" s="563"/>
      <c r="Y6" s="576"/>
    </row>
    <row r="7" spans="2:25" ht="15" customHeight="1" x14ac:dyDescent="0.2">
      <c r="B7" s="561" t="s">
        <v>834</v>
      </c>
      <c r="C7" s="562"/>
      <c r="D7" s="525"/>
      <c r="E7" s="565"/>
      <c r="F7" s="565"/>
      <c r="G7" s="565"/>
      <c r="H7" s="565"/>
      <c r="I7" s="526"/>
      <c r="J7" s="561" t="s">
        <v>834</v>
      </c>
      <c r="K7" s="562"/>
      <c r="L7" s="525"/>
      <c r="M7" s="565"/>
      <c r="N7" s="565"/>
      <c r="O7" s="565"/>
      <c r="P7" s="565"/>
      <c r="Q7" s="526"/>
      <c r="R7" s="561" t="s">
        <v>834</v>
      </c>
      <c r="S7" s="562"/>
      <c r="T7" s="525"/>
      <c r="U7" s="565"/>
      <c r="V7" s="565"/>
      <c r="W7" s="565"/>
      <c r="X7" s="565"/>
      <c r="Y7" s="526"/>
    </row>
    <row r="8" spans="2:25" ht="15" customHeight="1" x14ac:dyDescent="0.2">
      <c r="B8" s="578" t="s">
        <v>835</v>
      </c>
      <c r="C8" s="578"/>
      <c r="D8" s="576"/>
      <c r="E8" s="579" t="s">
        <v>836</v>
      </c>
      <c r="F8" s="580"/>
      <c r="G8" s="580"/>
      <c r="H8" s="580"/>
      <c r="I8" s="580"/>
      <c r="J8" s="578" t="s">
        <v>835</v>
      </c>
      <c r="K8" s="578"/>
      <c r="L8" s="576"/>
      <c r="M8" s="579" t="s">
        <v>836</v>
      </c>
      <c r="N8" s="580"/>
      <c r="O8" s="580"/>
      <c r="P8" s="580"/>
      <c r="Q8" s="580"/>
      <c r="R8" s="578" t="s">
        <v>835</v>
      </c>
      <c r="S8" s="578"/>
      <c r="T8" s="576"/>
      <c r="U8" s="579" t="s">
        <v>836</v>
      </c>
      <c r="V8" s="580"/>
      <c r="W8" s="580"/>
      <c r="X8" s="580"/>
      <c r="Y8" s="580"/>
    </row>
    <row r="9" spans="2:25" s="585" customFormat="1" ht="14.1" customHeight="1" x14ac:dyDescent="0.2">
      <c r="B9" s="581"/>
      <c r="C9" s="581"/>
      <c r="D9" s="581"/>
      <c r="E9" s="581"/>
      <c r="F9" s="581"/>
      <c r="G9" s="581"/>
      <c r="H9" s="581"/>
      <c r="I9" s="581"/>
      <c r="J9" s="582"/>
      <c r="K9" s="582"/>
      <c r="L9" s="582"/>
      <c r="M9" s="582"/>
      <c r="N9" s="582"/>
      <c r="O9" s="582"/>
      <c r="P9" s="582"/>
      <c r="Q9" s="582"/>
      <c r="R9" s="583"/>
      <c r="S9" s="583"/>
      <c r="T9" s="583"/>
      <c r="U9" s="583"/>
      <c r="V9" s="583"/>
      <c r="W9" s="583"/>
      <c r="X9" s="583"/>
      <c r="Y9" s="584"/>
    </row>
    <row r="10" spans="2:25" s="585" customFormat="1" ht="14.1" customHeight="1" x14ac:dyDescent="0.2">
      <c r="B10" s="586"/>
      <c r="C10" s="586"/>
      <c r="D10" s="586"/>
      <c r="E10" s="586"/>
      <c r="F10" s="586"/>
      <c r="G10" s="586"/>
      <c r="H10" s="586"/>
      <c r="I10" s="586"/>
      <c r="J10" s="582"/>
      <c r="K10" s="582"/>
      <c r="L10" s="582"/>
      <c r="M10" s="582"/>
      <c r="N10" s="582"/>
      <c r="O10" s="582"/>
      <c r="P10" s="582"/>
      <c r="Q10" s="582"/>
      <c r="R10" s="583"/>
      <c r="S10" s="583"/>
      <c r="T10" s="583"/>
      <c r="U10" s="583"/>
      <c r="V10" s="583"/>
      <c r="W10" s="583"/>
      <c r="X10" s="583"/>
      <c r="Y10" s="584"/>
    </row>
    <row r="11" spans="2:25" s="585" customFormat="1" ht="14.1" customHeight="1" x14ac:dyDescent="0.2">
      <c r="B11" s="586"/>
      <c r="C11" s="586"/>
      <c r="D11" s="586"/>
      <c r="E11" s="586"/>
      <c r="F11" s="586"/>
      <c r="G11" s="586"/>
      <c r="H11" s="586"/>
      <c r="I11" s="586"/>
      <c r="J11" s="582"/>
      <c r="K11" s="582"/>
      <c r="L11" s="582"/>
      <c r="M11" s="582"/>
      <c r="N11" s="582"/>
      <c r="O11" s="582"/>
      <c r="P11" s="582"/>
      <c r="Q11" s="582"/>
      <c r="R11" s="583"/>
      <c r="S11" s="583"/>
      <c r="T11" s="583"/>
      <c r="U11" s="583"/>
      <c r="V11" s="583"/>
      <c r="W11" s="583"/>
      <c r="X11" s="583"/>
      <c r="Y11" s="584"/>
    </row>
    <row r="12" spans="2:25" s="585" customFormat="1" ht="14.1" customHeight="1" x14ac:dyDescent="0.2">
      <c r="B12" s="586"/>
      <c r="C12" s="586"/>
      <c r="D12" s="586"/>
      <c r="E12" s="586"/>
      <c r="F12" s="586"/>
      <c r="G12" s="586"/>
      <c r="H12" s="586"/>
      <c r="I12" s="586"/>
      <c r="J12" s="582"/>
      <c r="K12" s="582"/>
      <c r="L12" s="582"/>
      <c r="M12" s="582"/>
      <c r="N12" s="582"/>
      <c r="O12" s="582"/>
      <c r="P12" s="582"/>
      <c r="Q12" s="582"/>
      <c r="R12" s="583"/>
      <c r="S12" s="583"/>
      <c r="T12" s="583"/>
      <c r="U12" s="583"/>
      <c r="V12" s="583"/>
      <c r="W12" s="583"/>
      <c r="X12" s="583"/>
      <c r="Y12" s="584"/>
    </row>
    <row r="13" spans="2:25" s="585" customFormat="1" ht="14.1" customHeight="1" x14ac:dyDescent="0.2">
      <c r="B13" s="586"/>
      <c r="C13" s="586"/>
      <c r="D13" s="586"/>
      <c r="E13" s="586"/>
      <c r="F13" s="586"/>
      <c r="G13" s="586"/>
      <c r="H13" s="586"/>
      <c r="I13" s="586"/>
      <c r="J13" s="582"/>
      <c r="K13" s="582"/>
      <c r="L13" s="582"/>
      <c r="M13" s="582"/>
      <c r="N13" s="582"/>
      <c r="O13" s="582"/>
      <c r="P13" s="582"/>
      <c r="Q13" s="582"/>
      <c r="R13" s="583"/>
      <c r="S13" s="583"/>
      <c r="T13" s="583"/>
      <c r="U13" s="583"/>
      <c r="V13" s="583"/>
      <c r="W13" s="583"/>
      <c r="X13" s="583"/>
      <c r="Y13" s="584"/>
    </row>
    <row r="14" spans="2:25" s="585" customFormat="1" ht="14.1" customHeight="1" x14ac:dyDescent="0.2">
      <c r="B14" s="586"/>
      <c r="C14" s="586"/>
      <c r="D14" s="586"/>
      <c r="E14" s="586"/>
      <c r="F14" s="586"/>
      <c r="G14" s="586"/>
      <c r="H14" s="586"/>
      <c r="I14" s="586"/>
      <c r="J14" s="582"/>
      <c r="K14" s="582"/>
      <c r="L14" s="582"/>
      <c r="M14" s="582"/>
      <c r="N14" s="582"/>
      <c r="O14" s="582"/>
      <c r="P14" s="582"/>
      <c r="Q14" s="582"/>
      <c r="R14" s="583"/>
      <c r="S14" s="583"/>
      <c r="T14" s="583"/>
      <c r="U14" s="583"/>
      <c r="V14" s="583"/>
      <c r="W14" s="583"/>
      <c r="X14" s="583"/>
      <c r="Y14" s="584"/>
    </row>
    <row r="15" spans="2:25" s="585" customFormat="1" ht="14.1" customHeight="1" x14ac:dyDescent="0.2">
      <c r="B15" s="586"/>
      <c r="C15" s="586"/>
      <c r="D15" s="586"/>
      <c r="E15" s="586"/>
      <c r="F15" s="586"/>
      <c r="G15" s="586"/>
      <c r="H15" s="586"/>
      <c r="I15" s="586"/>
      <c r="J15" s="582"/>
      <c r="K15" s="582"/>
      <c r="L15" s="582"/>
      <c r="M15" s="582"/>
      <c r="N15" s="582"/>
      <c r="O15" s="582"/>
      <c r="P15" s="582"/>
      <c r="Q15" s="582"/>
      <c r="R15" s="583"/>
      <c r="S15" s="583"/>
      <c r="T15" s="583"/>
      <c r="U15" s="583"/>
      <c r="V15" s="583"/>
      <c r="W15" s="583"/>
      <c r="X15" s="583"/>
      <c r="Y15" s="584"/>
    </row>
    <row r="16" spans="2:25" s="585" customFormat="1" ht="14.1" customHeight="1" x14ac:dyDescent="0.2">
      <c r="B16" s="586"/>
      <c r="C16" s="586"/>
      <c r="D16" s="586"/>
      <c r="E16" s="586"/>
      <c r="F16" s="586"/>
      <c r="G16" s="586"/>
      <c r="H16" s="586"/>
      <c r="I16" s="586"/>
      <c r="J16" s="582"/>
      <c r="K16" s="582"/>
      <c r="L16" s="582"/>
      <c r="M16" s="582"/>
      <c r="N16" s="582"/>
      <c r="O16" s="582"/>
      <c r="P16" s="582"/>
      <c r="Q16" s="582"/>
      <c r="R16" s="583"/>
      <c r="S16" s="583"/>
      <c r="T16" s="583"/>
      <c r="U16" s="583"/>
      <c r="V16" s="583"/>
      <c r="W16" s="583"/>
      <c r="X16" s="583"/>
      <c r="Y16" s="584"/>
    </row>
    <row r="17" spans="2:25" s="585" customFormat="1" ht="14.1" customHeight="1" x14ac:dyDescent="0.2">
      <c r="B17" s="586"/>
      <c r="C17" s="586"/>
      <c r="D17" s="586"/>
      <c r="E17" s="586"/>
      <c r="F17" s="586"/>
      <c r="G17" s="586"/>
      <c r="H17" s="586"/>
      <c r="I17" s="586"/>
      <c r="J17" s="582"/>
      <c r="K17" s="582"/>
      <c r="L17" s="582"/>
      <c r="M17" s="582"/>
      <c r="N17" s="582"/>
      <c r="O17" s="582"/>
      <c r="P17" s="582"/>
      <c r="Q17" s="582"/>
      <c r="R17" s="583"/>
      <c r="S17" s="583"/>
      <c r="T17" s="583"/>
      <c r="U17" s="583"/>
      <c r="V17" s="583"/>
      <c r="W17" s="583"/>
      <c r="X17" s="583"/>
      <c r="Y17" s="584"/>
    </row>
    <row r="18" spans="2:25" s="585" customFormat="1" ht="14.1" customHeight="1" x14ac:dyDescent="0.2">
      <c r="B18" s="586"/>
      <c r="C18" s="586"/>
      <c r="D18" s="586"/>
      <c r="E18" s="586"/>
      <c r="F18" s="586"/>
      <c r="G18" s="586"/>
      <c r="H18" s="586"/>
      <c r="I18" s="586"/>
      <c r="J18" s="582"/>
      <c r="K18" s="582"/>
      <c r="L18" s="582"/>
      <c r="M18" s="582"/>
      <c r="N18" s="582"/>
      <c r="O18" s="582"/>
      <c r="P18" s="582"/>
      <c r="Q18" s="582"/>
      <c r="R18" s="583"/>
      <c r="S18" s="583"/>
      <c r="T18" s="583"/>
      <c r="U18" s="583"/>
      <c r="V18" s="583"/>
      <c r="W18" s="583"/>
      <c r="X18" s="583"/>
      <c r="Y18" s="584"/>
    </row>
    <row r="19" spans="2:25" s="585" customFormat="1" ht="14.1" customHeight="1" x14ac:dyDescent="0.2">
      <c r="B19" s="586"/>
      <c r="C19" s="586"/>
      <c r="D19" s="586"/>
      <c r="E19" s="586"/>
      <c r="F19" s="586"/>
      <c r="G19" s="586"/>
      <c r="H19" s="586"/>
      <c r="I19" s="586"/>
      <c r="J19" s="582"/>
      <c r="K19" s="582"/>
      <c r="L19" s="582"/>
      <c r="M19" s="582"/>
      <c r="N19" s="582"/>
      <c r="O19" s="582"/>
      <c r="P19" s="582"/>
      <c r="Q19" s="582"/>
      <c r="R19" s="583"/>
      <c r="S19" s="583"/>
      <c r="T19" s="583"/>
      <c r="U19" s="583"/>
      <c r="V19" s="583"/>
      <c r="W19" s="583"/>
      <c r="X19" s="583"/>
      <c r="Y19" s="584"/>
    </row>
    <row r="20" spans="2:25" s="585" customFormat="1" ht="14.1" customHeight="1" x14ac:dyDescent="0.2">
      <c r="B20" s="586"/>
      <c r="C20" s="586"/>
      <c r="D20" s="586"/>
      <c r="E20" s="586"/>
      <c r="F20" s="586"/>
      <c r="G20" s="586"/>
      <c r="H20" s="586"/>
      <c r="I20" s="586"/>
      <c r="J20" s="582"/>
      <c r="K20" s="582"/>
      <c r="L20" s="582"/>
      <c r="M20" s="582"/>
      <c r="N20" s="582"/>
      <c r="O20" s="582"/>
      <c r="P20" s="582"/>
      <c r="Q20" s="582"/>
      <c r="R20" s="583"/>
      <c r="S20" s="583"/>
      <c r="T20" s="583"/>
      <c r="U20" s="583"/>
      <c r="V20" s="583"/>
      <c r="W20" s="583"/>
      <c r="X20" s="583"/>
      <c r="Y20" s="584"/>
    </row>
    <row r="21" spans="2:25" s="585" customFormat="1" ht="14.1" customHeight="1" x14ac:dyDescent="0.2">
      <c r="B21" s="586"/>
      <c r="C21" s="586"/>
      <c r="D21" s="586"/>
      <c r="E21" s="586"/>
      <c r="F21" s="586"/>
      <c r="G21" s="586"/>
      <c r="H21" s="586"/>
      <c r="I21" s="586"/>
      <c r="J21" s="582"/>
      <c r="K21" s="582"/>
      <c r="L21" s="582"/>
      <c r="M21" s="582"/>
      <c r="N21" s="582"/>
      <c r="O21" s="582"/>
      <c r="P21" s="582"/>
      <c r="Q21" s="582"/>
      <c r="R21" s="583"/>
      <c r="S21" s="583"/>
      <c r="T21" s="583"/>
      <c r="U21" s="583"/>
      <c r="V21" s="583"/>
      <c r="W21" s="583"/>
      <c r="X21" s="583"/>
      <c r="Y21" s="584"/>
    </row>
    <row r="22" spans="2:25" ht="15" customHeight="1" x14ac:dyDescent="0.2">
      <c r="B22" s="561" t="s">
        <v>830</v>
      </c>
      <c r="C22" s="562"/>
      <c r="D22" s="563"/>
      <c r="E22" s="575"/>
      <c r="F22" s="561" t="s">
        <v>831</v>
      </c>
      <c r="G22" s="562"/>
      <c r="H22" s="563"/>
      <c r="I22" s="576"/>
      <c r="J22" s="561" t="s">
        <v>830</v>
      </c>
      <c r="K22" s="562"/>
      <c r="L22" s="563"/>
      <c r="M22" s="575"/>
      <c r="N22" s="561" t="s">
        <v>831</v>
      </c>
      <c r="O22" s="562"/>
      <c r="P22" s="563"/>
      <c r="Q22" s="576"/>
      <c r="R22" s="561" t="s">
        <v>830</v>
      </c>
      <c r="S22" s="562"/>
      <c r="T22" s="563"/>
      <c r="U22" s="575"/>
      <c r="V22" s="561" t="s">
        <v>831</v>
      </c>
      <c r="W22" s="562"/>
      <c r="X22" s="563"/>
      <c r="Y22" s="576"/>
    </row>
    <row r="23" spans="2:25" ht="15" customHeight="1" x14ac:dyDescent="0.2">
      <c r="B23" s="561" t="s">
        <v>832</v>
      </c>
      <c r="C23" s="562"/>
      <c r="D23" s="577"/>
      <c r="E23" s="525"/>
      <c r="F23" s="526"/>
      <c r="G23" s="561" t="s">
        <v>833</v>
      </c>
      <c r="H23" s="563"/>
      <c r="I23" s="576"/>
      <c r="J23" s="561" t="s">
        <v>832</v>
      </c>
      <c r="K23" s="562"/>
      <c r="L23" s="577"/>
      <c r="M23" s="525"/>
      <c r="N23" s="526"/>
      <c r="O23" s="561" t="s">
        <v>833</v>
      </c>
      <c r="P23" s="563"/>
      <c r="Q23" s="576"/>
      <c r="R23" s="561" t="s">
        <v>832</v>
      </c>
      <c r="S23" s="562"/>
      <c r="T23" s="577"/>
      <c r="U23" s="525"/>
      <c r="V23" s="526"/>
      <c r="W23" s="561" t="s">
        <v>833</v>
      </c>
      <c r="X23" s="563"/>
      <c r="Y23" s="576"/>
    </row>
    <row r="24" spans="2:25" ht="15" customHeight="1" x14ac:dyDescent="0.2">
      <c r="B24" s="561" t="s">
        <v>834</v>
      </c>
      <c r="C24" s="562"/>
      <c r="D24" s="525"/>
      <c r="E24" s="565"/>
      <c r="F24" s="565"/>
      <c r="G24" s="565"/>
      <c r="H24" s="565"/>
      <c r="I24" s="526"/>
      <c r="J24" s="561" t="s">
        <v>834</v>
      </c>
      <c r="K24" s="562"/>
      <c r="L24" s="525"/>
      <c r="M24" s="565"/>
      <c r="N24" s="565"/>
      <c r="O24" s="565"/>
      <c r="P24" s="565"/>
      <c r="Q24" s="526"/>
      <c r="R24" s="561" t="s">
        <v>834</v>
      </c>
      <c r="S24" s="562"/>
      <c r="T24" s="525"/>
      <c r="U24" s="565"/>
      <c r="V24" s="565"/>
      <c r="W24" s="565"/>
      <c r="X24" s="565"/>
      <c r="Y24" s="526"/>
    </row>
    <row r="25" spans="2:25" ht="15" customHeight="1" x14ac:dyDescent="0.2">
      <c r="B25" s="578" t="s">
        <v>835</v>
      </c>
      <c r="C25" s="578"/>
      <c r="D25" s="576"/>
      <c r="E25" s="579" t="s">
        <v>836</v>
      </c>
      <c r="F25" s="580"/>
      <c r="G25" s="580"/>
      <c r="H25" s="580"/>
      <c r="I25" s="580"/>
      <c r="J25" s="578" t="s">
        <v>835</v>
      </c>
      <c r="K25" s="578"/>
      <c r="L25" s="576"/>
      <c r="M25" s="579" t="s">
        <v>836</v>
      </c>
      <c r="N25" s="580"/>
      <c r="O25" s="580"/>
      <c r="P25" s="580"/>
      <c r="Q25" s="580"/>
      <c r="R25" s="578" t="s">
        <v>835</v>
      </c>
      <c r="S25" s="578"/>
      <c r="T25" s="576"/>
      <c r="U25" s="579" t="s">
        <v>836</v>
      </c>
      <c r="V25" s="580"/>
      <c r="W25" s="580"/>
      <c r="X25" s="580"/>
      <c r="Y25" s="580"/>
    </row>
    <row r="26" spans="2:25" s="585" customFormat="1" ht="14.1" customHeight="1" x14ac:dyDescent="0.2">
      <c r="B26" s="581"/>
      <c r="C26" s="581"/>
      <c r="D26" s="581"/>
      <c r="E26" s="581"/>
      <c r="F26" s="581"/>
      <c r="G26" s="581"/>
      <c r="H26" s="581"/>
      <c r="I26" s="581"/>
      <c r="J26" s="582"/>
      <c r="K26" s="582"/>
      <c r="L26" s="582"/>
      <c r="M26" s="582"/>
      <c r="N26" s="582"/>
      <c r="O26" s="582"/>
      <c r="P26" s="582"/>
      <c r="Q26" s="582"/>
      <c r="R26" s="583"/>
      <c r="S26" s="583"/>
      <c r="T26" s="583"/>
      <c r="U26" s="583"/>
      <c r="V26" s="583"/>
      <c r="W26" s="583"/>
      <c r="X26" s="583"/>
      <c r="Y26" s="584"/>
    </row>
    <row r="27" spans="2:25" s="585" customFormat="1" ht="14.1" customHeight="1" x14ac:dyDescent="0.2">
      <c r="B27" s="586"/>
      <c r="C27" s="586"/>
      <c r="D27" s="586"/>
      <c r="E27" s="586"/>
      <c r="F27" s="586"/>
      <c r="G27" s="586"/>
      <c r="H27" s="586"/>
      <c r="I27" s="586"/>
      <c r="J27" s="582"/>
      <c r="K27" s="582"/>
      <c r="L27" s="582"/>
      <c r="M27" s="582"/>
      <c r="N27" s="582"/>
      <c r="O27" s="582"/>
      <c r="P27" s="582"/>
      <c r="Q27" s="582"/>
      <c r="R27" s="583"/>
      <c r="S27" s="583"/>
      <c r="T27" s="583"/>
      <c r="U27" s="583"/>
      <c r="V27" s="583"/>
      <c r="W27" s="583"/>
      <c r="X27" s="583"/>
      <c r="Y27" s="584"/>
    </row>
    <row r="28" spans="2:25" s="585" customFormat="1" ht="14.1" customHeight="1" x14ac:dyDescent="0.2">
      <c r="B28" s="586"/>
      <c r="C28" s="586"/>
      <c r="D28" s="586"/>
      <c r="E28" s="586"/>
      <c r="F28" s="586"/>
      <c r="G28" s="586"/>
      <c r="H28" s="586"/>
      <c r="I28" s="586"/>
      <c r="J28" s="582"/>
      <c r="K28" s="582"/>
      <c r="L28" s="582"/>
      <c r="M28" s="582"/>
      <c r="N28" s="582"/>
      <c r="O28" s="582"/>
      <c r="P28" s="582"/>
      <c r="Q28" s="582"/>
      <c r="R28" s="583"/>
      <c r="S28" s="583"/>
      <c r="T28" s="583"/>
      <c r="U28" s="583"/>
      <c r="V28" s="583"/>
      <c r="W28" s="583"/>
      <c r="X28" s="583"/>
      <c r="Y28" s="584"/>
    </row>
    <row r="29" spans="2:25" s="585" customFormat="1" ht="14.1" customHeight="1" x14ac:dyDescent="0.2">
      <c r="B29" s="586"/>
      <c r="C29" s="586"/>
      <c r="D29" s="586"/>
      <c r="E29" s="586"/>
      <c r="F29" s="586"/>
      <c r="G29" s="586"/>
      <c r="H29" s="586"/>
      <c r="I29" s="586"/>
      <c r="J29" s="582"/>
      <c r="K29" s="582"/>
      <c r="L29" s="582"/>
      <c r="M29" s="582"/>
      <c r="N29" s="582"/>
      <c r="O29" s="582"/>
      <c r="P29" s="582"/>
      <c r="Q29" s="582"/>
      <c r="R29" s="583"/>
      <c r="S29" s="583"/>
      <c r="T29" s="583"/>
      <c r="U29" s="583"/>
      <c r="V29" s="583"/>
      <c r="W29" s="583"/>
      <c r="X29" s="583"/>
      <c r="Y29" s="584"/>
    </row>
    <row r="30" spans="2:25" s="585" customFormat="1" ht="14.1" customHeight="1" x14ac:dyDescent="0.2">
      <c r="B30" s="586"/>
      <c r="C30" s="586"/>
      <c r="D30" s="586"/>
      <c r="E30" s="586"/>
      <c r="F30" s="586"/>
      <c r="G30" s="586"/>
      <c r="H30" s="586"/>
      <c r="I30" s="586"/>
      <c r="J30" s="582"/>
      <c r="K30" s="582"/>
      <c r="L30" s="582"/>
      <c r="M30" s="582"/>
      <c r="N30" s="582"/>
      <c r="O30" s="582"/>
      <c r="P30" s="582"/>
      <c r="Q30" s="582"/>
      <c r="R30" s="583"/>
      <c r="S30" s="583"/>
      <c r="T30" s="583"/>
      <c r="U30" s="583"/>
      <c r="V30" s="583"/>
      <c r="W30" s="583"/>
      <c r="X30" s="583"/>
      <c r="Y30" s="584"/>
    </row>
    <row r="31" spans="2:25" s="585" customFormat="1" ht="14.1" customHeight="1" x14ac:dyDescent="0.2">
      <c r="B31" s="586"/>
      <c r="C31" s="586"/>
      <c r="D31" s="586"/>
      <c r="E31" s="586"/>
      <c r="F31" s="586"/>
      <c r="G31" s="586"/>
      <c r="H31" s="586"/>
      <c r="I31" s="586"/>
      <c r="J31" s="582"/>
      <c r="K31" s="582"/>
      <c r="L31" s="582"/>
      <c r="M31" s="582"/>
      <c r="N31" s="582"/>
      <c r="O31" s="582"/>
      <c r="P31" s="582"/>
      <c r="Q31" s="582"/>
      <c r="R31" s="583"/>
      <c r="S31" s="583"/>
      <c r="T31" s="583"/>
      <c r="U31" s="583"/>
      <c r="V31" s="583"/>
      <c r="W31" s="583"/>
      <c r="X31" s="583"/>
      <c r="Y31" s="584"/>
    </row>
    <row r="32" spans="2:25" s="585" customFormat="1" ht="14.1" customHeight="1" x14ac:dyDescent="0.2">
      <c r="B32" s="586"/>
      <c r="C32" s="586"/>
      <c r="D32" s="586"/>
      <c r="E32" s="586"/>
      <c r="F32" s="586"/>
      <c r="G32" s="586"/>
      <c r="H32" s="586"/>
      <c r="I32" s="586"/>
      <c r="J32" s="582"/>
      <c r="K32" s="582"/>
      <c r="L32" s="582"/>
      <c r="M32" s="582"/>
      <c r="N32" s="582"/>
      <c r="O32" s="582"/>
      <c r="P32" s="582"/>
      <c r="Q32" s="582"/>
      <c r="R32" s="583"/>
      <c r="S32" s="583"/>
      <c r="T32" s="583"/>
      <c r="U32" s="583"/>
      <c r="V32" s="583"/>
      <c r="W32" s="583"/>
      <c r="X32" s="583"/>
      <c r="Y32" s="584"/>
    </row>
    <row r="33" spans="2:25" s="585" customFormat="1" ht="14.1" customHeight="1" x14ac:dyDescent="0.2">
      <c r="B33" s="586"/>
      <c r="C33" s="586"/>
      <c r="D33" s="586"/>
      <c r="E33" s="586"/>
      <c r="F33" s="586"/>
      <c r="G33" s="586"/>
      <c r="H33" s="586"/>
      <c r="I33" s="586"/>
      <c r="J33" s="582"/>
      <c r="K33" s="582"/>
      <c r="L33" s="582"/>
      <c r="M33" s="582"/>
      <c r="N33" s="582"/>
      <c r="O33" s="582"/>
      <c r="P33" s="582"/>
      <c r="Q33" s="582"/>
      <c r="R33" s="583"/>
      <c r="S33" s="583"/>
      <c r="T33" s="583"/>
      <c r="U33" s="583"/>
      <c r="V33" s="583"/>
      <c r="W33" s="583"/>
      <c r="X33" s="583"/>
      <c r="Y33" s="584"/>
    </row>
    <row r="34" spans="2:25" s="585" customFormat="1" ht="14.1" customHeight="1" x14ac:dyDescent="0.2">
      <c r="B34" s="586"/>
      <c r="C34" s="586"/>
      <c r="D34" s="586"/>
      <c r="E34" s="586"/>
      <c r="F34" s="586"/>
      <c r="G34" s="586"/>
      <c r="H34" s="586"/>
      <c r="I34" s="586"/>
      <c r="J34" s="582"/>
      <c r="K34" s="582"/>
      <c r="L34" s="582"/>
      <c r="M34" s="582"/>
      <c r="N34" s="582"/>
      <c r="O34" s="582"/>
      <c r="P34" s="582"/>
      <c r="Q34" s="582"/>
      <c r="R34" s="583"/>
      <c r="S34" s="583"/>
      <c r="T34" s="583"/>
      <c r="U34" s="583"/>
      <c r="V34" s="583"/>
      <c r="W34" s="583"/>
      <c r="X34" s="583"/>
      <c r="Y34" s="584"/>
    </row>
    <row r="35" spans="2:25" s="585" customFormat="1" ht="14.1" customHeight="1" x14ac:dyDescent="0.2">
      <c r="B35" s="586"/>
      <c r="C35" s="586"/>
      <c r="D35" s="586"/>
      <c r="E35" s="586"/>
      <c r="F35" s="586"/>
      <c r="G35" s="586"/>
      <c r="H35" s="586"/>
      <c r="I35" s="586"/>
      <c r="J35" s="582"/>
      <c r="K35" s="582"/>
      <c r="L35" s="582"/>
      <c r="M35" s="582"/>
      <c r="N35" s="582"/>
      <c r="O35" s="582"/>
      <c r="P35" s="582"/>
      <c r="Q35" s="582"/>
      <c r="R35" s="583"/>
      <c r="S35" s="583"/>
      <c r="T35" s="583"/>
      <c r="U35" s="583"/>
      <c r="V35" s="583"/>
      <c r="W35" s="583"/>
      <c r="X35" s="583"/>
      <c r="Y35" s="584"/>
    </row>
    <row r="36" spans="2:25" s="585" customFormat="1" ht="14.1" customHeight="1" x14ac:dyDescent="0.2">
      <c r="B36" s="586"/>
      <c r="C36" s="586"/>
      <c r="D36" s="586"/>
      <c r="E36" s="586"/>
      <c r="F36" s="586"/>
      <c r="G36" s="586"/>
      <c r="H36" s="586"/>
      <c r="I36" s="586"/>
      <c r="J36" s="582"/>
      <c r="K36" s="582"/>
      <c r="L36" s="582"/>
      <c r="M36" s="582"/>
      <c r="N36" s="582"/>
      <c r="O36" s="582"/>
      <c r="P36" s="582"/>
      <c r="Q36" s="582"/>
      <c r="R36" s="583"/>
      <c r="S36" s="583"/>
      <c r="T36" s="583"/>
      <c r="U36" s="583"/>
      <c r="V36" s="583"/>
      <c r="W36" s="583"/>
      <c r="X36" s="583"/>
      <c r="Y36" s="584"/>
    </row>
    <row r="37" spans="2:25" s="585" customFormat="1" ht="14.1" customHeight="1" x14ac:dyDescent="0.2">
      <c r="B37" s="586"/>
      <c r="C37" s="586"/>
      <c r="D37" s="586"/>
      <c r="E37" s="586"/>
      <c r="F37" s="586"/>
      <c r="G37" s="586"/>
      <c r="H37" s="586"/>
      <c r="I37" s="586"/>
      <c r="J37" s="582"/>
      <c r="K37" s="582"/>
      <c r="L37" s="582"/>
      <c r="M37" s="582"/>
      <c r="N37" s="582"/>
      <c r="O37" s="582"/>
      <c r="P37" s="582"/>
      <c r="Q37" s="582"/>
      <c r="R37" s="583"/>
      <c r="S37" s="583"/>
      <c r="T37" s="583"/>
      <c r="U37" s="583"/>
      <c r="V37" s="583"/>
      <c r="W37" s="583"/>
      <c r="X37" s="583"/>
      <c r="Y37" s="584"/>
    </row>
    <row r="38" spans="2:25" s="585" customFormat="1" ht="14.1" customHeight="1" x14ac:dyDescent="0.2">
      <c r="B38" s="586"/>
      <c r="C38" s="586"/>
      <c r="D38" s="586"/>
      <c r="E38" s="586"/>
      <c r="F38" s="586"/>
      <c r="G38" s="586"/>
      <c r="H38" s="586"/>
      <c r="I38" s="586"/>
      <c r="J38" s="582"/>
      <c r="K38" s="582"/>
      <c r="L38" s="582"/>
      <c r="M38" s="582"/>
      <c r="N38" s="582"/>
      <c r="O38" s="582"/>
      <c r="P38" s="582"/>
      <c r="Q38" s="582"/>
      <c r="R38" s="583"/>
      <c r="S38" s="583"/>
      <c r="T38" s="583"/>
      <c r="U38" s="583"/>
      <c r="V38" s="583"/>
      <c r="W38" s="583"/>
      <c r="X38" s="583"/>
      <c r="Y38" s="584"/>
    </row>
    <row r="39" spans="2:25" ht="15" customHeight="1" x14ac:dyDescent="0.2">
      <c r="B39" s="561" t="s">
        <v>830</v>
      </c>
      <c r="C39" s="562"/>
      <c r="D39" s="563"/>
      <c r="E39" s="575"/>
      <c r="F39" s="561" t="s">
        <v>831</v>
      </c>
      <c r="G39" s="562"/>
      <c r="H39" s="563"/>
      <c r="I39" s="576"/>
      <c r="J39" s="561" t="s">
        <v>830</v>
      </c>
      <c r="K39" s="562"/>
      <c r="L39" s="563"/>
      <c r="M39" s="575"/>
      <c r="N39" s="561" t="s">
        <v>831</v>
      </c>
      <c r="O39" s="562"/>
      <c r="P39" s="563"/>
      <c r="Q39" s="576"/>
      <c r="R39" s="561" t="s">
        <v>830</v>
      </c>
      <c r="S39" s="562"/>
      <c r="T39" s="563"/>
      <c r="U39" s="575"/>
      <c r="V39" s="561" t="s">
        <v>831</v>
      </c>
      <c r="W39" s="562"/>
      <c r="X39" s="563"/>
      <c r="Y39" s="576"/>
    </row>
    <row r="40" spans="2:25" ht="15" customHeight="1" x14ac:dyDescent="0.2">
      <c r="B40" s="561" t="s">
        <v>832</v>
      </c>
      <c r="C40" s="562"/>
      <c r="D40" s="577"/>
      <c r="E40" s="525"/>
      <c r="F40" s="526"/>
      <c r="G40" s="561" t="s">
        <v>833</v>
      </c>
      <c r="H40" s="563"/>
      <c r="I40" s="576"/>
      <c r="J40" s="561" t="s">
        <v>832</v>
      </c>
      <c r="K40" s="562"/>
      <c r="L40" s="577"/>
      <c r="M40" s="525"/>
      <c r="N40" s="526"/>
      <c r="O40" s="561" t="s">
        <v>833</v>
      </c>
      <c r="P40" s="563"/>
      <c r="Q40" s="576"/>
      <c r="R40" s="561" t="s">
        <v>832</v>
      </c>
      <c r="S40" s="562"/>
      <c r="T40" s="577"/>
      <c r="U40" s="525"/>
      <c r="V40" s="526"/>
      <c r="W40" s="561" t="s">
        <v>833</v>
      </c>
      <c r="X40" s="563"/>
      <c r="Y40" s="576"/>
    </row>
    <row r="41" spans="2:25" ht="15" customHeight="1" x14ac:dyDescent="0.2">
      <c r="B41" s="561" t="s">
        <v>834</v>
      </c>
      <c r="C41" s="562"/>
      <c r="D41" s="525"/>
      <c r="E41" s="565"/>
      <c r="F41" s="565"/>
      <c r="G41" s="565"/>
      <c r="H41" s="565"/>
      <c r="I41" s="526"/>
      <c r="J41" s="561" t="s">
        <v>834</v>
      </c>
      <c r="K41" s="562"/>
      <c r="L41" s="525"/>
      <c r="M41" s="565"/>
      <c r="N41" s="565"/>
      <c r="O41" s="565"/>
      <c r="P41" s="565"/>
      <c r="Q41" s="526"/>
      <c r="R41" s="561" t="s">
        <v>834</v>
      </c>
      <c r="S41" s="562"/>
      <c r="T41" s="525"/>
      <c r="U41" s="565"/>
      <c r="V41" s="565"/>
      <c r="W41" s="565"/>
      <c r="X41" s="565"/>
      <c r="Y41" s="526"/>
    </row>
    <row r="42" spans="2:25" ht="15" customHeight="1" x14ac:dyDescent="0.2">
      <c r="B42" s="578" t="s">
        <v>835</v>
      </c>
      <c r="C42" s="578"/>
      <c r="D42" s="576"/>
      <c r="E42" s="579" t="s">
        <v>836</v>
      </c>
      <c r="F42" s="580"/>
      <c r="G42" s="580"/>
      <c r="H42" s="580"/>
      <c r="I42" s="580"/>
      <c r="J42" s="578" t="s">
        <v>835</v>
      </c>
      <c r="K42" s="578"/>
      <c r="L42" s="576"/>
      <c r="M42" s="579" t="s">
        <v>836</v>
      </c>
      <c r="N42" s="580"/>
      <c r="O42" s="580"/>
      <c r="P42" s="580"/>
      <c r="Q42" s="580"/>
      <c r="R42" s="578" t="s">
        <v>835</v>
      </c>
      <c r="S42" s="578"/>
      <c r="T42" s="576"/>
      <c r="U42" s="579" t="s">
        <v>836</v>
      </c>
      <c r="V42" s="580"/>
      <c r="W42" s="580"/>
      <c r="X42" s="580"/>
      <c r="Y42" s="580"/>
    </row>
    <row r="43" spans="2:25" s="585" customFormat="1" ht="14.1" customHeight="1" x14ac:dyDescent="0.2">
      <c r="B43" s="586"/>
      <c r="C43" s="586"/>
      <c r="D43" s="586"/>
      <c r="E43" s="586"/>
      <c r="F43" s="586"/>
      <c r="G43" s="586"/>
      <c r="H43" s="586"/>
      <c r="I43" s="586"/>
      <c r="J43" s="582"/>
      <c r="K43" s="582"/>
      <c r="L43" s="582"/>
      <c r="M43" s="582"/>
      <c r="N43" s="582"/>
      <c r="O43" s="582"/>
      <c r="P43" s="582"/>
      <c r="Q43" s="582"/>
      <c r="R43" s="587"/>
      <c r="S43" s="587"/>
      <c r="T43" s="587"/>
      <c r="U43" s="587"/>
      <c r="V43" s="587"/>
      <c r="W43" s="587"/>
      <c r="X43" s="587"/>
      <c r="Y43" s="587"/>
    </row>
    <row r="44" spans="2:25" s="585" customFormat="1" ht="14.1" customHeight="1" x14ac:dyDescent="0.2">
      <c r="B44" s="586"/>
      <c r="C44" s="586"/>
      <c r="D44" s="586"/>
      <c r="E44" s="586"/>
      <c r="F44" s="586"/>
      <c r="G44" s="586"/>
      <c r="H44" s="586"/>
      <c r="I44" s="586"/>
      <c r="J44" s="582"/>
      <c r="K44" s="582"/>
      <c r="L44" s="582"/>
      <c r="M44" s="582"/>
      <c r="N44" s="582"/>
      <c r="O44" s="582"/>
      <c r="P44" s="582"/>
      <c r="Q44" s="582"/>
      <c r="R44" s="587"/>
      <c r="S44" s="587"/>
      <c r="T44" s="587"/>
      <c r="U44" s="587"/>
      <c r="V44" s="587"/>
      <c r="W44" s="587"/>
      <c r="X44" s="587"/>
      <c r="Y44" s="587"/>
    </row>
    <row r="45" spans="2:25" s="585" customFormat="1" ht="14.1" customHeight="1" x14ac:dyDescent="0.2">
      <c r="B45" s="586"/>
      <c r="C45" s="586"/>
      <c r="D45" s="586"/>
      <c r="E45" s="586"/>
      <c r="F45" s="586"/>
      <c r="G45" s="586"/>
      <c r="H45" s="586"/>
      <c r="I45" s="586"/>
      <c r="J45" s="582"/>
      <c r="K45" s="582"/>
      <c r="L45" s="582"/>
      <c r="M45" s="582"/>
      <c r="N45" s="582"/>
      <c r="O45" s="582"/>
      <c r="P45" s="582"/>
      <c r="Q45" s="582"/>
      <c r="R45" s="587"/>
      <c r="S45" s="587"/>
      <c r="T45" s="587"/>
      <c r="U45" s="587"/>
      <c r="V45" s="587"/>
      <c r="W45" s="587"/>
      <c r="X45" s="587"/>
      <c r="Y45" s="587"/>
    </row>
    <row r="46" spans="2:25" s="585" customFormat="1" ht="14.1" customHeight="1" x14ac:dyDescent="0.2">
      <c r="B46" s="586"/>
      <c r="C46" s="586"/>
      <c r="D46" s="586"/>
      <c r="E46" s="586"/>
      <c r="F46" s="586"/>
      <c r="G46" s="586"/>
      <c r="H46" s="586"/>
      <c r="I46" s="586"/>
      <c r="J46" s="582"/>
      <c r="K46" s="582"/>
      <c r="L46" s="582"/>
      <c r="M46" s="582"/>
      <c r="N46" s="582"/>
      <c r="O46" s="582"/>
      <c r="P46" s="582"/>
      <c r="Q46" s="582"/>
      <c r="R46" s="587"/>
      <c r="S46" s="587"/>
      <c r="T46" s="587"/>
      <c r="U46" s="587"/>
      <c r="V46" s="587"/>
      <c r="W46" s="587"/>
      <c r="X46" s="587"/>
      <c r="Y46" s="587"/>
    </row>
    <row r="47" spans="2:25" s="585" customFormat="1" ht="14.1" customHeight="1" x14ac:dyDescent="0.2">
      <c r="B47" s="586"/>
      <c r="C47" s="586"/>
      <c r="D47" s="586"/>
      <c r="E47" s="586"/>
      <c r="F47" s="586"/>
      <c r="G47" s="586"/>
      <c r="H47" s="586"/>
      <c r="I47" s="586"/>
      <c r="J47" s="582"/>
      <c r="K47" s="582"/>
      <c r="L47" s="582"/>
      <c r="M47" s="582"/>
      <c r="N47" s="582"/>
      <c r="O47" s="582"/>
      <c r="P47" s="582"/>
      <c r="Q47" s="582"/>
      <c r="R47" s="587"/>
      <c r="S47" s="587"/>
      <c r="T47" s="587"/>
      <c r="U47" s="587"/>
      <c r="V47" s="587"/>
      <c r="W47" s="587"/>
      <c r="X47" s="587"/>
      <c r="Y47" s="587"/>
    </row>
    <row r="48" spans="2:25" s="585" customFormat="1" ht="14.1" customHeight="1" x14ac:dyDescent="0.2">
      <c r="B48" s="586"/>
      <c r="C48" s="586"/>
      <c r="D48" s="586"/>
      <c r="E48" s="586"/>
      <c r="F48" s="586"/>
      <c r="G48" s="586"/>
      <c r="H48" s="586"/>
      <c r="I48" s="586"/>
      <c r="J48" s="582"/>
      <c r="K48" s="582"/>
      <c r="L48" s="582"/>
      <c r="M48" s="582"/>
      <c r="N48" s="582"/>
      <c r="O48" s="582"/>
      <c r="P48" s="582"/>
      <c r="Q48" s="582"/>
      <c r="R48" s="587"/>
      <c r="S48" s="587"/>
      <c r="T48" s="587"/>
      <c r="U48" s="587"/>
      <c r="V48" s="587"/>
      <c r="W48" s="587"/>
      <c r="X48" s="587"/>
      <c r="Y48" s="587"/>
    </row>
    <row r="49" spans="2:26" s="585" customFormat="1" ht="14.1" customHeight="1" x14ac:dyDescent="0.2">
      <c r="B49" s="586"/>
      <c r="C49" s="586"/>
      <c r="D49" s="586"/>
      <c r="E49" s="586"/>
      <c r="F49" s="586"/>
      <c r="G49" s="586"/>
      <c r="H49" s="586"/>
      <c r="I49" s="586"/>
      <c r="J49" s="582"/>
      <c r="K49" s="582"/>
      <c r="L49" s="582"/>
      <c r="M49" s="582"/>
      <c r="N49" s="582"/>
      <c r="O49" s="582"/>
      <c r="P49" s="582"/>
      <c r="Q49" s="582"/>
      <c r="R49" s="587"/>
      <c r="S49" s="587"/>
      <c r="T49" s="587"/>
      <c r="U49" s="587"/>
      <c r="V49" s="587"/>
      <c r="W49" s="587"/>
      <c r="X49" s="587"/>
      <c r="Y49" s="587"/>
    </row>
    <row r="50" spans="2:26" s="585" customFormat="1" ht="14.1" customHeight="1" x14ac:dyDescent="0.2">
      <c r="B50" s="586"/>
      <c r="C50" s="586"/>
      <c r="D50" s="586"/>
      <c r="E50" s="586"/>
      <c r="F50" s="586"/>
      <c r="G50" s="586"/>
      <c r="H50" s="586"/>
      <c r="I50" s="586"/>
      <c r="J50" s="582"/>
      <c r="K50" s="582"/>
      <c r="L50" s="582"/>
      <c r="M50" s="582"/>
      <c r="N50" s="582"/>
      <c r="O50" s="582"/>
      <c r="P50" s="582"/>
      <c r="Q50" s="582"/>
      <c r="R50" s="587"/>
      <c r="S50" s="587"/>
      <c r="T50" s="587"/>
      <c r="U50" s="587"/>
      <c r="V50" s="587"/>
      <c r="W50" s="587"/>
      <c r="X50" s="587"/>
      <c r="Y50" s="587"/>
    </row>
    <row r="51" spans="2:26" s="585" customFormat="1" ht="14.1" customHeight="1" x14ac:dyDescent="0.2">
      <c r="B51" s="586"/>
      <c r="C51" s="586"/>
      <c r="D51" s="586"/>
      <c r="E51" s="586"/>
      <c r="F51" s="586"/>
      <c r="G51" s="586"/>
      <c r="H51" s="586"/>
      <c r="I51" s="586"/>
      <c r="J51" s="582"/>
      <c r="K51" s="582"/>
      <c r="L51" s="582"/>
      <c r="M51" s="582"/>
      <c r="N51" s="582"/>
      <c r="O51" s="582"/>
      <c r="P51" s="582"/>
      <c r="Q51" s="582"/>
      <c r="R51" s="587"/>
      <c r="S51" s="587"/>
      <c r="T51" s="587"/>
      <c r="U51" s="587"/>
      <c r="V51" s="587"/>
      <c r="W51" s="587"/>
      <c r="X51" s="587"/>
      <c r="Y51" s="587"/>
    </row>
    <row r="52" spans="2:26" s="585" customFormat="1" ht="14.1" customHeight="1" x14ac:dyDescent="0.2">
      <c r="B52" s="586"/>
      <c r="C52" s="586"/>
      <c r="D52" s="586"/>
      <c r="E52" s="586"/>
      <c r="F52" s="586"/>
      <c r="G52" s="586"/>
      <c r="H52" s="586"/>
      <c r="I52" s="586"/>
      <c r="J52" s="582"/>
      <c r="K52" s="582"/>
      <c r="L52" s="582"/>
      <c r="M52" s="582"/>
      <c r="N52" s="582"/>
      <c r="O52" s="582"/>
      <c r="P52" s="582"/>
      <c r="Q52" s="582"/>
      <c r="R52" s="587"/>
      <c r="S52" s="587"/>
      <c r="T52" s="587"/>
      <c r="U52" s="587"/>
      <c r="V52" s="587"/>
      <c r="W52" s="587"/>
      <c r="X52" s="587"/>
      <c r="Y52" s="587"/>
    </row>
    <row r="53" spans="2:26" s="585" customFormat="1" ht="14.1" customHeight="1" x14ac:dyDescent="0.2">
      <c r="B53" s="586"/>
      <c r="C53" s="586"/>
      <c r="D53" s="586"/>
      <c r="E53" s="586"/>
      <c r="F53" s="586"/>
      <c r="G53" s="586"/>
      <c r="H53" s="586"/>
      <c r="I53" s="586"/>
      <c r="J53" s="582"/>
      <c r="K53" s="582"/>
      <c r="L53" s="582"/>
      <c r="M53" s="582"/>
      <c r="N53" s="582"/>
      <c r="O53" s="582"/>
      <c r="P53" s="582"/>
      <c r="Q53" s="582"/>
      <c r="R53" s="587"/>
      <c r="S53" s="587"/>
      <c r="T53" s="587"/>
      <c r="U53" s="587"/>
      <c r="V53" s="587"/>
      <c r="W53" s="587"/>
      <c r="X53" s="587"/>
      <c r="Y53" s="587"/>
    </row>
    <row r="54" spans="2:26" s="585" customFormat="1" ht="14.1" customHeight="1" x14ac:dyDescent="0.2">
      <c r="B54" s="586"/>
      <c r="C54" s="586"/>
      <c r="D54" s="586"/>
      <c r="E54" s="586"/>
      <c r="F54" s="586"/>
      <c r="G54" s="586"/>
      <c r="H54" s="586"/>
      <c r="I54" s="586"/>
      <c r="J54" s="582"/>
      <c r="K54" s="582"/>
      <c r="L54" s="582"/>
      <c r="M54" s="582"/>
      <c r="N54" s="582"/>
      <c r="O54" s="582"/>
      <c r="P54" s="582"/>
      <c r="Q54" s="582"/>
      <c r="R54" s="587"/>
      <c r="S54" s="587"/>
      <c r="T54" s="587"/>
      <c r="U54" s="587"/>
      <c r="V54" s="587"/>
      <c r="W54" s="587"/>
      <c r="X54" s="587"/>
      <c r="Y54" s="587"/>
    </row>
    <row r="55" spans="2:26" s="585" customFormat="1" ht="14.1" customHeight="1" x14ac:dyDescent="0.2">
      <c r="B55" s="586"/>
      <c r="C55" s="586"/>
      <c r="D55" s="586"/>
      <c r="E55" s="586"/>
      <c r="F55" s="586"/>
      <c r="G55" s="586"/>
      <c r="H55" s="586"/>
      <c r="I55" s="586"/>
      <c r="J55" s="582"/>
      <c r="K55" s="582"/>
      <c r="L55" s="582"/>
      <c r="M55" s="582"/>
      <c r="N55" s="582"/>
      <c r="O55" s="582"/>
      <c r="P55" s="582"/>
      <c r="Q55" s="582"/>
      <c r="R55" s="587"/>
      <c r="S55" s="587"/>
      <c r="T55" s="587"/>
      <c r="U55" s="587"/>
      <c r="V55" s="587"/>
      <c r="W55" s="587"/>
      <c r="X55" s="587"/>
      <c r="Y55" s="587"/>
    </row>
    <row r="56" spans="2:26" s="585" customFormat="1" ht="14.1" customHeight="1" x14ac:dyDescent="0.2">
      <c r="B56" s="588"/>
      <c r="C56" s="588"/>
      <c r="D56" s="589" t="s">
        <v>837</v>
      </c>
      <c r="E56" s="588"/>
      <c r="F56" s="588"/>
      <c r="G56" s="588"/>
      <c r="H56" s="588"/>
      <c r="I56" s="588"/>
      <c r="J56" s="590"/>
      <c r="K56" s="590"/>
      <c r="L56" s="590"/>
      <c r="M56" s="590"/>
      <c r="N56" s="590"/>
      <c r="O56" s="590"/>
      <c r="P56" s="590"/>
      <c r="Q56" s="590"/>
      <c r="R56" s="591"/>
      <c r="S56" s="591"/>
      <c r="T56" s="591"/>
      <c r="U56" s="591"/>
      <c r="V56" s="591"/>
      <c r="W56" s="591"/>
      <c r="X56" s="591"/>
      <c r="Y56" s="591"/>
    </row>
    <row r="57" spans="2:26" s="585" customFormat="1" ht="15" customHeight="1" x14ac:dyDescent="0.2">
      <c r="B57" s="590"/>
      <c r="C57" s="590"/>
      <c r="D57" s="592" t="s">
        <v>838</v>
      </c>
      <c r="E57" s="593"/>
      <c r="F57" s="593"/>
      <c r="G57" s="593"/>
      <c r="H57" s="593"/>
      <c r="I57" s="593"/>
      <c r="J57" s="593"/>
      <c r="K57" s="593"/>
      <c r="L57" s="593"/>
      <c r="M57" s="593"/>
      <c r="N57" s="593"/>
      <c r="O57" s="590"/>
      <c r="P57" s="592"/>
      <c r="Q57" s="593"/>
      <c r="R57" s="593"/>
      <c r="S57" s="593"/>
      <c r="T57" s="593"/>
      <c r="U57" s="593"/>
      <c r="V57" s="593"/>
      <c r="W57" s="593"/>
      <c r="X57" s="593"/>
      <c r="Y57" s="593"/>
    </row>
    <row r="58" spans="2:26" ht="15" customHeight="1" x14ac:dyDescent="0.2">
      <c r="D58" s="594" t="s">
        <v>839</v>
      </c>
      <c r="E58" s="594"/>
      <c r="F58" s="595"/>
      <c r="G58" s="585"/>
      <c r="H58" s="585"/>
      <c r="I58" s="585"/>
      <c r="J58" s="585"/>
      <c r="K58" s="585"/>
      <c r="L58" s="596" t="s">
        <v>660</v>
      </c>
      <c r="M58" s="585"/>
      <c r="N58" s="585"/>
      <c r="O58" s="585"/>
      <c r="P58" s="595"/>
      <c r="Q58" s="594"/>
      <c r="R58" s="595"/>
      <c r="S58" s="585"/>
      <c r="T58" s="585"/>
      <c r="U58" s="585"/>
      <c r="V58" s="585"/>
      <c r="W58" s="585"/>
      <c r="X58" s="585"/>
      <c r="Y58" s="585"/>
      <c r="Z58" s="585"/>
    </row>
    <row r="59" spans="2:26" ht="28.05" customHeight="1" x14ac:dyDescent="0.2">
      <c r="D59" s="595"/>
      <c r="E59" s="594"/>
      <c r="F59" s="585"/>
      <c r="G59" s="585"/>
      <c r="H59" s="585"/>
      <c r="I59" s="585"/>
      <c r="J59" s="585"/>
      <c r="K59" s="585"/>
      <c r="L59" s="585"/>
      <c r="M59" s="585"/>
      <c r="N59" s="585"/>
      <c r="O59" s="585"/>
      <c r="P59" s="595"/>
      <c r="Q59" s="594"/>
      <c r="R59" s="585"/>
      <c r="S59" s="585"/>
      <c r="T59" s="585"/>
      <c r="U59" s="585"/>
      <c r="V59" s="585"/>
      <c r="W59" s="585"/>
      <c r="X59" s="585"/>
      <c r="Y59" s="585"/>
      <c r="Z59" s="585"/>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9"/>
  <dataValidations count="1">
    <dataValidation type="list" allowBlank="1" showInputMessage="1" showErrorMessage="1" sqref="E6:F6 M6:N6 U6:V6 E23:F23 M23:N23 U23:V23 E40:F40 M40:N40 U40:V40" xr:uid="{8F300B39-ED38-4F3D-B558-C43042995D84}">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68" orientation="landscape"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7768-9136-4A3E-B1EF-F7CB32BB2BEA}">
  <dimension ref="B2:AI223"/>
  <sheetViews>
    <sheetView showGridLines="0" showZeros="0" view="pageBreakPreview" zoomScaleNormal="100" zoomScaleSheetLayoutView="100" workbookViewId="0">
      <selection activeCell="AN18" sqref="AN18"/>
    </sheetView>
  </sheetViews>
  <sheetFormatPr defaultColWidth="9" defaultRowHeight="12" x14ac:dyDescent="0.15"/>
  <cols>
    <col min="1" max="1" width="1.6640625" style="597" customWidth="1"/>
    <col min="2" max="2" width="3.21875" style="597" customWidth="1"/>
    <col min="3" max="35" width="4.109375" style="597" customWidth="1"/>
    <col min="36" max="36" width="1.33203125" style="597" customWidth="1"/>
    <col min="37" max="16384" width="9" style="597"/>
  </cols>
  <sheetData>
    <row r="2" spans="2:35" ht="8.25" customHeight="1" x14ac:dyDescent="0.15"/>
    <row r="3" spans="2:35" ht="25.05" customHeight="1" x14ac:dyDescent="0.15">
      <c r="B3" s="193" t="s">
        <v>840</v>
      </c>
      <c r="C3" s="193"/>
      <c r="D3" s="193"/>
      <c r="E3" s="598"/>
      <c r="F3" s="598"/>
      <c r="G3" s="598"/>
      <c r="H3" s="598"/>
      <c r="I3" s="598"/>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row>
    <row r="4" spans="2:35" ht="20.100000000000001" customHeight="1" x14ac:dyDescent="0.15">
      <c r="B4" s="194" t="s">
        <v>8</v>
      </c>
      <c r="C4" s="194"/>
      <c r="D4" s="599"/>
      <c r="E4" s="173" t="s">
        <v>314</v>
      </c>
      <c r="F4" s="174"/>
      <c r="G4" s="174"/>
      <c r="H4" s="174"/>
      <c r="I4" s="175"/>
      <c r="J4" s="600" t="s">
        <v>9</v>
      </c>
      <c r="K4" s="198"/>
      <c r="L4" s="198"/>
      <c r="M4" s="279" t="s">
        <v>316</v>
      </c>
      <c r="N4" s="279"/>
      <c r="O4" s="279"/>
      <c r="P4" s="279"/>
      <c r="Q4" s="279"/>
      <c r="R4" s="279"/>
      <c r="S4" s="207" t="s">
        <v>421</v>
      </c>
      <c r="T4" s="207"/>
      <c r="U4" s="207"/>
      <c r="V4" s="207"/>
      <c r="W4" s="150" t="s">
        <v>318</v>
      </c>
      <c r="X4" s="150"/>
      <c r="Y4" s="150"/>
      <c r="Z4" s="150"/>
      <c r="AA4" s="150"/>
      <c r="AB4" s="150"/>
      <c r="AC4" s="235" t="s">
        <v>422</v>
      </c>
      <c r="AD4" s="236"/>
      <c r="AE4" s="237"/>
      <c r="AF4" s="601">
        <v>44860</v>
      </c>
      <c r="AG4" s="602"/>
      <c r="AH4" s="602"/>
      <c r="AI4" s="603"/>
    </row>
    <row r="5" spans="2:35" ht="20.100000000000001" customHeight="1" x14ac:dyDescent="0.15">
      <c r="B5" s="202" t="s">
        <v>0</v>
      </c>
      <c r="C5" s="202"/>
      <c r="D5" s="604"/>
      <c r="E5" s="177" t="s">
        <v>315</v>
      </c>
      <c r="F5" s="178"/>
      <c r="G5" s="178"/>
      <c r="H5" s="178"/>
      <c r="I5" s="180"/>
      <c r="J5" s="605" t="s">
        <v>1</v>
      </c>
      <c r="K5" s="206"/>
      <c r="L5" s="206"/>
      <c r="M5" s="279" t="s">
        <v>317</v>
      </c>
      <c r="N5" s="279"/>
      <c r="O5" s="279"/>
      <c r="P5" s="279"/>
      <c r="Q5" s="279"/>
      <c r="R5" s="279"/>
      <c r="S5" s="207" t="s">
        <v>423</v>
      </c>
      <c r="T5" s="207"/>
      <c r="U5" s="207"/>
      <c r="V5" s="207"/>
      <c r="W5" s="150" t="s">
        <v>389</v>
      </c>
      <c r="X5" s="150"/>
      <c r="Y5" s="150"/>
      <c r="Z5" s="150"/>
      <c r="AA5" s="150"/>
      <c r="AB5" s="150"/>
      <c r="AC5" s="573"/>
      <c r="AD5" s="606"/>
      <c r="AE5" s="574"/>
      <c r="AF5" s="607"/>
      <c r="AG5" s="608"/>
      <c r="AH5" s="608"/>
      <c r="AI5" s="609"/>
    </row>
    <row r="6" spans="2:35" ht="26.25" customHeight="1" x14ac:dyDescent="0.2">
      <c r="B6" s="610" t="s">
        <v>841</v>
      </c>
      <c r="C6" s="611" t="s">
        <v>842</v>
      </c>
      <c r="D6" s="612"/>
      <c r="E6" s="612"/>
      <c r="F6" s="612"/>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3"/>
    </row>
    <row r="7" spans="2:35" ht="35.549999999999997" customHeight="1" x14ac:dyDescent="0.15">
      <c r="B7" s="610"/>
      <c r="C7" s="614"/>
      <c r="D7" s="615"/>
      <c r="E7" s="615"/>
      <c r="F7" s="615"/>
      <c r="G7" s="615"/>
      <c r="H7" s="615"/>
      <c r="I7" s="615"/>
      <c r="J7" s="615"/>
      <c r="K7" s="615"/>
      <c r="L7" s="615"/>
      <c r="M7" s="615"/>
      <c r="N7" s="615"/>
      <c r="O7" s="615"/>
      <c r="P7" s="615"/>
      <c r="Q7" s="615"/>
      <c r="R7" s="615"/>
      <c r="S7" s="615"/>
      <c r="T7" s="615"/>
      <c r="U7" s="615"/>
      <c r="V7" s="615"/>
      <c r="W7" s="615"/>
      <c r="X7" s="615"/>
      <c r="Y7" s="615"/>
      <c r="Z7" s="615"/>
      <c r="AA7" s="615"/>
      <c r="AB7" s="615"/>
      <c r="AC7" s="615"/>
      <c r="AD7" s="615"/>
      <c r="AE7" s="615"/>
      <c r="AF7" s="615"/>
      <c r="AG7" s="615"/>
      <c r="AH7" s="615"/>
      <c r="AI7" s="616"/>
    </row>
    <row r="8" spans="2:35" ht="35.549999999999997" customHeight="1" x14ac:dyDescent="0.15">
      <c r="B8" s="610"/>
      <c r="C8" s="614"/>
      <c r="D8" s="615"/>
      <c r="E8" s="615"/>
      <c r="F8" s="615"/>
      <c r="G8" s="615"/>
      <c r="H8" s="615"/>
      <c r="I8" s="615"/>
      <c r="J8" s="615"/>
      <c r="K8" s="615"/>
      <c r="L8" s="615"/>
      <c r="M8" s="615"/>
      <c r="N8" s="615"/>
      <c r="O8" s="615"/>
      <c r="P8" s="615"/>
      <c r="Q8" s="615"/>
      <c r="R8" s="615"/>
      <c r="S8" s="615"/>
      <c r="T8" s="615"/>
      <c r="U8" s="615"/>
      <c r="V8" s="615"/>
      <c r="W8" s="615"/>
      <c r="X8" s="615"/>
      <c r="Y8" s="615"/>
      <c r="Z8" s="615"/>
      <c r="AA8" s="615"/>
      <c r="AB8" s="615"/>
      <c r="AC8" s="615"/>
      <c r="AD8" s="615"/>
      <c r="AE8" s="615"/>
      <c r="AF8" s="615"/>
      <c r="AG8" s="615"/>
      <c r="AH8" s="615"/>
      <c r="AI8" s="616"/>
    </row>
    <row r="9" spans="2:35" ht="35.549999999999997" customHeight="1" x14ac:dyDescent="0.15">
      <c r="B9" s="610"/>
      <c r="C9" s="614"/>
      <c r="D9" s="615"/>
      <c r="E9" s="615"/>
      <c r="F9" s="615"/>
      <c r="G9" s="615"/>
      <c r="H9" s="615"/>
      <c r="I9" s="615"/>
      <c r="J9" s="615"/>
      <c r="K9" s="615"/>
      <c r="L9" s="615"/>
      <c r="M9" s="615"/>
      <c r="N9" s="615"/>
      <c r="O9" s="615"/>
      <c r="P9" s="615"/>
      <c r="Q9" s="615"/>
      <c r="R9" s="615"/>
      <c r="S9" s="615"/>
      <c r="T9" s="615"/>
      <c r="U9" s="615"/>
      <c r="V9" s="615"/>
      <c r="W9" s="615"/>
      <c r="X9" s="615"/>
      <c r="Y9" s="615"/>
      <c r="Z9" s="615"/>
      <c r="AA9" s="615"/>
      <c r="AB9" s="615"/>
      <c r="AC9" s="615"/>
      <c r="AD9" s="615"/>
      <c r="AE9" s="615"/>
      <c r="AF9" s="615"/>
      <c r="AG9" s="615"/>
      <c r="AH9" s="615"/>
      <c r="AI9" s="616"/>
    </row>
    <row r="10" spans="2:35" ht="35.549999999999997" customHeight="1" x14ac:dyDescent="0.15">
      <c r="B10" s="610"/>
      <c r="C10" s="614"/>
      <c r="D10" s="615"/>
      <c r="E10" s="615"/>
      <c r="F10" s="615"/>
      <c r="G10" s="615"/>
      <c r="H10" s="615"/>
      <c r="I10" s="615"/>
      <c r="J10" s="615"/>
      <c r="K10" s="615"/>
      <c r="L10" s="615"/>
      <c r="M10" s="615"/>
      <c r="N10" s="615"/>
      <c r="O10" s="615"/>
      <c r="P10" s="615"/>
      <c r="Q10" s="615"/>
      <c r="R10" s="615"/>
      <c r="S10" s="615"/>
      <c r="T10" s="615"/>
      <c r="U10" s="615"/>
      <c r="V10" s="615"/>
      <c r="W10" s="615"/>
      <c r="X10" s="615"/>
      <c r="Y10" s="615"/>
      <c r="Z10" s="615"/>
      <c r="AA10" s="615"/>
      <c r="AB10" s="615"/>
      <c r="AC10" s="615"/>
      <c r="AD10" s="615"/>
      <c r="AE10" s="615"/>
      <c r="AF10" s="615"/>
      <c r="AG10" s="615"/>
      <c r="AH10" s="615"/>
      <c r="AI10" s="616"/>
    </row>
    <row r="11" spans="2:35" ht="35.549999999999997" customHeight="1" x14ac:dyDescent="0.15">
      <c r="B11" s="610"/>
      <c r="C11" s="614"/>
      <c r="D11" s="615"/>
      <c r="E11" s="615"/>
      <c r="F11" s="615"/>
      <c r="G11" s="615"/>
      <c r="H11" s="615"/>
      <c r="I11" s="615"/>
      <c r="J11" s="615"/>
      <c r="K11" s="615"/>
      <c r="L11" s="615"/>
      <c r="M11" s="615"/>
      <c r="N11" s="615"/>
      <c r="O11" s="615"/>
      <c r="P11" s="615"/>
      <c r="Q11" s="615"/>
      <c r="R11" s="615"/>
      <c r="S11" s="615"/>
      <c r="T11" s="615"/>
      <c r="U11" s="615"/>
      <c r="V11" s="615"/>
      <c r="W11" s="615"/>
      <c r="X11" s="615"/>
      <c r="Y11" s="615"/>
      <c r="Z11" s="615"/>
      <c r="AA11" s="615"/>
      <c r="AB11" s="615"/>
      <c r="AC11" s="615"/>
      <c r="AD11" s="615"/>
      <c r="AE11" s="615"/>
      <c r="AF11" s="615"/>
      <c r="AG11" s="615"/>
      <c r="AH11" s="615"/>
      <c r="AI11" s="616"/>
    </row>
    <row r="12" spans="2:35" ht="35.549999999999997" customHeight="1" x14ac:dyDescent="0.15">
      <c r="B12" s="610"/>
      <c r="C12" s="614"/>
      <c r="D12" s="615"/>
      <c r="E12" s="615"/>
      <c r="F12" s="615"/>
      <c r="G12" s="615"/>
      <c r="H12" s="615"/>
      <c r="I12" s="615"/>
      <c r="J12" s="615"/>
      <c r="K12" s="615"/>
      <c r="L12" s="615"/>
      <c r="M12" s="615"/>
      <c r="N12" s="615"/>
      <c r="O12" s="615"/>
      <c r="P12" s="615"/>
      <c r="Q12" s="615"/>
      <c r="R12" s="615"/>
      <c r="S12" s="615"/>
      <c r="T12" s="615"/>
      <c r="U12" s="615"/>
      <c r="V12" s="615"/>
      <c r="W12" s="615"/>
      <c r="X12" s="615"/>
      <c r="Y12" s="615"/>
      <c r="Z12" s="615"/>
      <c r="AA12" s="615"/>
      <c r="AB12" s="615"/>
      <c r="AC12" s="615"/>
      <c r="AD12" s="615"/>
      <c r="AE12" s="615"/>
      <c r="AF12" s="615"/>
      <c r="AG12" s="615"/>
      <c r="AH12" s="615"/>
      <c r="AI12" s="616"/>
    </row>
    <row r="13" spans="2:35" ht="35.549999999999997" customHeight="1" x14ac:dyDescent="0.15">
      <c r="B13" s="610"/>
      <c r="C13" s="614"/>
      <c r="D13" s="615"/>
      <c r="E13" s="615"/>
      <c r="F13" s="615"/>
      <c r="G13" s="615"/>
      <c r="H13" s="615"/>
      <c r="I13" s="615"/>
      <c r="J13" s="615"/>
      <c r="K13" s="615"/>
      <c r="L13" s="615"/>
      <c r="M13" s="615"/>
      <c r="N13" s="615"/>
      <c r="O13" s="615"/>
      <c r="P13" s="615"/>
      <c r="Q13" s="615"/>
      <c r="R13" s="615"/>
      <c r="S13" s="615"/>
      <c r="T13" s="615"/>
      <c r="U13" s="615"/>
      <c r="V13" s="615"/>
      <c r="W13" s="615"/>
      <c r="X13" s="615"/>
      <c r="Y13" s="615"/>
      <c r="Z13" s="615"/>
      <c r="AA13" s="615"/>
      <c r="AB13" s="615"/>
      <c r="AC13" s="615"/>
      <c r="AD13" s="615"/>
      <c r="AE13" s="615"/>
      <c r="AF13" s="615"/>
      <c r="AG13" s="615"/>
      <c r="AH13" s="615"/>
      <c r="AI13" s="616"/>
    </row>
    <row r="14" spans="2:35" ht="35.549999999999997" customHeight="1" x14ac:dyDescent="0.15">
      <c r="B14" s="610"/>
      <c r="C14" s="614"/>
      <c r="D14" s="615"/>
      <c r="E14" s="615"/>
      <c r="F14" s="615"/>
      <c r="G14" s="615"/>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6"/>
    </row>
    <row r="15" spans="2:35" ht="35.549999999999997" customHeight="1" x14ac:dyDescent="0.15">
      <c r="B15" s="610"/>
      <c r="C15" s="614"/>
      <c r="D15" s="615"/>
      <c r="E15" s="615"/>
      <c r="F15" s="615"/>
      <c r="G15" s="615"/>
      <c r="H15" s="615"/>
      <c r="I15" s="615"/>
      <c r="J15" s="615"/>
      <c r="K15" s="615"/>
      <c r="L15" s="615"/>
      <c r="M15" s="615"/>
      <c r="N15" s="615"/>
      <c r="O15" s="615"/>
      <c r="P15" s="615"/>
      <c r="Q15" s="615"/>
      <c r="R15" s="615"/>
      <c r="S15" s="615"/>
      <c r="T15" s="615"/>
      <c r="U15" s="615"/>
      <c r="V15" s="615"/>
      <c r="W15" s="615"/>
      <c r="X15" s="615"/>
      <c r="Y15" s="615"/>
      <c r="Z15" s="615"/>
      <c r="AA15" s="615"/>
      <c r="AB15" s="615"/>
      <c r="AC15" s="615"/>
      <c r="AD15" s="615"/>
      <c r="AE15" s="615"/>
      <c r="AF15" s="615"/>
      <c r="AG15" s="615"/>
      <c r="AH15" s="615"/>
      <c r="AI15" s="616"/>
    </row>
    <row r="16" spans="2:35" ht="35.549999999999997" customHeight="1" x14ac:dyDescent="0.15">
      <c r="B16" s="610"/>
      <c r="C16" s="614"/>
      <c r="D16" s="615"/>
      <c r="E16" s="615"/>
      <c r="F16" s="615"/>
      <c r="G16" s="615"/>
      <c r="H16" s="615"/>
      <c r="I16" s="615"/>
      <c r="J16" s="615"/>
      <c r="K16" s="615"/>
      <c r="L16" s="615"/>
      <c r="M16" s="615"/>
      <c r="N16" s="615"/>
      <c r="O16" s="615"/>
      <c r="P16" s="615"/>
      <c r="Q16" s="615"/>
      <c r="R16" s="615"/>
      <c r="S16" s="615"/>
      <c r="T16" s="615"/>
      <c r="U16" s="615"/>
      <c r="V16" s="615"/>
      <c r="W16" s="615"/>
      <c r="X16" s="615"/>
      <c r="Y16" s="615"/>
      <c r="Z16" s="615"/>
      <c r="AA16" s="615"/>
      <c r="AB16" s="615"/>
      <c r="AC16" s="615"/>
      <c r="AD16" s="615"/>
      <c r="AE16" s="615"/>
      <c r="AF16" s="615"/>
      <c r="AG16" s="615"/>
      <c r="AH16" s="615"/>
      <c r="AI16" s="616"/>
    </row>
    <row r="17" spans="2:35" ht="22.5" customHeight="1" x14ac:dyDescent="0.15">
      <c r="B17" s="610"/>
      <c r="C17" s="614"/>
      <c r="D17" s="615"/>
      <c r="E17" s="615"/>
      <c r="F17" s="615"/>
      <c r="G17" s="615"/>
      <c r="H17" s="615"/>
      <c r="I17" s="615"/>
      <c r="J17" s="615"/>
      <c r="K17" s="615"/>
      <c r="L17" s="615"/>
      <c r="M17" s="615"/>
      <c r="N17" s="615"/>
      <c r="O17" s="615"/>
      <c r="P17" s="615"/>
      <c r="Q17" s="615"/>
      <c r="R17" s="615"/>
      <c r="S17" s="615"/>
      <c r="T17" s="615"/>
      <c r="U17" s="615"/>
      <c r="V17" s="615"/>
      <c r="W17" s="615"/>
      <c r="X17" s="615"/>
      <c r="Y17" s="615"/>
      <c r="Z17" s="615"/>
      <c r="AA17" s="615"/>
      <c r="AB17" s="615"/>
      <c r="AC17" s="615"/>
      <c r="AD17" s="615"/>
      <c r="AE17" s="615"/>
      <c r="AF17" s="615"/>
      <c r="AG17" s="615"/>
      <c r="AH17" s="615"/>
      <c r="AI17" s="616"/>
    </row>
    <row r="18" spans="2:35" ht="78.75" customHeight="1" x14ac:dyDescent="0.15">
      <c r="B18" s="617"/>
      <c r="C18" s="618"/>
      <c r="D18" s="619"/>
      <c r="E18" s="620"/>
      <c r="F18" s="621"/>
      <c r="G18" s="621"/>
      <c r="H18" s="619"/>
      <c r="I18" s="619"/>
      <c r="J18" s="619"/>
      <c r="K18" s="619"/>
      <c r="L18" s="619"/>
      <c r="M18" s="619"/>
      <c r="N18" s="619"/>
      <c r="O18" s="619"/>
      <c r="P18" s="619"/>
      <c r="Q18" s="619"/>
      <c r="R18" s="619"/>
      <c r="S18" s="622" t="s">
        <v>843</v>
      </c>
      <c r="T18" s="622"/>
      <c r="U18" s="622"/>
      <c r="V18" s="622"/>
      <c r="W18" s="622"/>
      <c r="X18" s="622"/>
      <c r="Y18" s="622"/>
      <c r="Z18" s="622"/>
      <c r="AA18" s="622"/>
      <c r="AB18" s="622"/>
      <c r="AC18" s="622"/>
      <c r="AD18" s="622"/>
      <c r="AE18" s="622"/>
      <c r="AF18" s="622"/>
      <c r="AG18" s="622"/>
      <c r="AH18" s="622"/>
      <c r="AI18" s="623"/>
    </row>
    <row r="19" spans="2:35" ht="15" customHeight="1" x14ac:dyDescent="0.15"/>
    <row r="20" spans="2:35" ht="25.05" customHeight="1" x14ac:dyDescent="0.15">
      <c r="B20" s="193" t="s">
        <v>840</v>
      </c>
      <c r="C20" s="193"/>
      <c r="D20" s="193"/>
      <c r="E20" s="598"/>
      <c r="F20" s="598"/>
      <c r="G20" s="598"/>
      <c r="H20" s="598"/>
      <c r="I20" s="598"/>
      <c r="J20" s="193"/>
      <c r="K20" s="193"/>
      <c r="L20" s="193"/>
      <c r="M20" s="193"/>
      <c r="N20" s="193"/>
      <c r="O20" s="193"/>
      <c r="P20" s="193"/>
      <c r="Q20" s="193"/>
      <c r="R20" s="193"/>
      <c r="S20" s="193"/>
      <c r="T20" s="193"/>
      <c r="U20" s="193"/>
      <c r="V20" s="193"/>
      <c r="W20" s="193"/>
      <c r="X20" s="193"/>
      <c r="Y20" s="193"/>
      <c r="Z20" s="193"/>
      <c r="AA20" s="193"/>
      <c r="AB20" s="193"/>
      <c r="AC20" s="193"/>
      <c r="AD20" s="193"/>
      <c r="AE20" s="193"/>
      <c r="AF20" s="193"/>
      <c r="AG20" s="193"/>
      <c r="AH20" s="193"/>
      <c r="AI20" s="193"/>
    </row>
    <row r="21" spans="2:35" ht="20.100000000000001" customHeight="1" x14ac:dyDescent="0.15">
      <c r="B21" s="194" t="s">
        <v>8</v>
      </c>
      <c r="C21" s="194"/>
      <c r="D21" s="599"/>
      <c r="E21" s="173" t="s">
        <v>314</v>
      </c>
      <c r="F21" s="174"/>
      <c r="G21" s="174"/>
      <c r="H21" s="174"/>
      <c r="I21" s="175"/>
      <c r="J21" s="600" t="s">
        <v>9</v>
      </c>
      <c r="K21" s="198"/>
      <c r="L21" s="198"/>
      <c r="M21" s="279" t="s">
        <v>316</v>
      </c>
      <c r="N21" s="279"/>
      <c r="O21" s="279"/>
      <c r="P21" s="279"/>
      <c r="Q21" s="279"/>
      <c r="R21" s="279"/>
      <c r="S21" s="207" t="s">
        <v>421</v>
      </c>
      <c r="T21" s="207"/>
      <c r="U21" s="207"/>
      <c r="V21" s="207"/>
      <c r="W21" s="150" t="s">
        <v>318</v>
      </c>
      <c r="X21" s="150"/>
      <c r="Y21" s="150"/>
      <c r="Z21" s="150"/>
      <c r="AA21" s="150"/>
      <c r="AB21" s="150"/>
      <c r="AC21" s="235" t="s">
        <v>422</v>
      </c>
      <c r="AD21" s="236"/>
      <c r="AE21" s="237"/>
      <c r="AF21" s="601">
        <v>44860</v>
      </c>
      <c r="AG21" s="602"/>
      <c r="AH21" s="602"/>
      <c r="AI21" s="603"/>
    </row>
    <row r="22" spans="2:35" ht="20.100000000000001" customHeight="1" x14ac:dyDescent="0.15">
      <c r="B22" s="202" t="s">
        <v>0</v>
      </c>
      <c r="C22" s="202"/>
      <c r="D22" s="604"/>
      <c r="E22" s="177" t="s">
        <v>315</v>
      </c>
      <c r="F22" s="178"/>
      <c r="G22" s="178"/>
      <c r="H22" s="178"/>
      <c r="I22" s="180"/>
      <c r="J22" s="605" t="s">
        <v>1</v>
      </c>
      <c r="K22" s="206"/>
      <c r="L22" s="206"/>
      <c r="M22" s="279" t="s">
        <v>317</v>
      </c>
      <c r="N22" s="279"/>
      <c r="O22" s="279"/>
      <c r="P22" s="279"/>
      <c r="Q22" s="279"/>
      <c r="R22" s="279"/>
      <c r="S22" s="207" t="s">
        <v>423</v>
      </c>
      <c r="T22" s="207"/>
      <c r="U22" s="207"/>
      <c r="V22" s="207"/>
      <c r="W22" s="150" t="s">
        <v>389</v>
      </c>
      <c r="X22" s="150"/>
      <c r="Y22" s="150"/>
      <c r="Z22" s="150"/>
      <c r="AA22" s="150"/>
      <c r="AB22" s="150"/>
      <c r="AC22" s="573"/>
      <c r="AD22" s="606"/>
      <c r="AE22" s="574"/>
      <c r="AF22" s="607"/>
      <c r="AG22" s="608"/>
      <c r="AH22" s="608"/>
      <c r="AI22" s="609"/>
    </row>
    <row r="23" spans="2:35" ht="26.25" customHeight="1" x14ac:dyDescent="0.2">
      <c r="B23" s="610" t="s">
        <v>841</v>
      </c>
      <c r="C23" s="611" t="s">
        <v>842</v>
      </c>
      <c r="D23" s="612"/>
      <c r="E23" s="612"/>
      <c r="F23" s="612"/>
      <c r="G23" s="612"/>
      <c r="H23" s="612"/>
      <c r="I23" s="612"/>
      <c r="J23" s="612"/>
      <c r="K23" s="612"/>
      <c r="L23" s="612"/>
      <c r="M23" s="612"/>
      <c r="N23" s="612"/>
      <c r="O23" s="612"/>
      <c r="P23" s="612"/>
      <c r="Q23" s="612"/>
      <c r="R23" s="612"/>
      <c r="S23" s="612"/>
      <c r="T23" s="612"/>
      <c r="U23" s="612"/>
      <c r="V23" s="612"/>
      <c r="W23" s="612"/>
      <c r="X23" s="612"/>
      <c r="Y23" s="612"/>
      <c r="Z23" s="612"/>
      <c r="AA23" s="612"/>
      <c r="AB23" s="612"/>
      <c r="AC23" s="612"/>
      <c r="AD23" s="612"/>
      <c r="AE23" s="612"/>
      <c r="AF23" s="612"/>
      <c r="AG23" s="612"/>
      <c r="AH23" s="612"/>
      <c r="AI23" s="613"/>
    </row>
    <row r="24" spans="2:35" ht="35.549999999999997" customHeight="1" x14ac:dyDescent="0.15">
      <c r="B24" s="610"/>
      <c r="C24" s="614"/>
      <c r="D24" s="615"/>
      <c r="E24" s="615"/>
      <c r="F24" s="615"/>
      <c r="G24" s="615"/>
      <c r="H24" s="615"/>
      <c r="I24" s="615"/>
      <c r="J24" s="615"/>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6"/>
    </row>
    <row r="25" spans="2:35" ht="35.549999999999997" customHeight="1" x14ac:dyDescent="0.15">
      <c r="B25" s="610"/>
      <c r="C25" s="614"/>
      <c r="D25" s="615"/>
      <c r="E25" s="615"/>
      <c r="F25" s="615"/>
      <c r="G25" s="615"/>
      <c r="H25" s="615"/>
      <c r="I25" s="615"/>
      <c r="J25" s="615"/>
      <c r="K25" s="615"/>
      <c r="L25" s="615"/>
      <c r="M25" s="615"/>
      <c r="N25" s="615"/>
      <c r="O25" s="615"/>
      <c r="P25" s="615"/>
      <c r="Q25" s="615"/>
      <c r="R25" s="615"/>
      <c r="S25" s="615"/>
      <c r="T25" s="615"/>
      <c r="U25" s="615"/>
      <c r="V25" s="615"/>
      <c r="W25" s="615"/>
      <c r="X25" s="615"/>
      <c r="Y25" s="615"/>
      <c r="Z25" s="615"/>
      <c r="AA25" s="615"/>
      <c r="AB25" s="615"/>
      <c r="AC25" s="615"/>
      <c r="AD25" s="615"/>
      <c r="AE25" s="615"/>
      <c r="AF25" s="615"/>
      <c r="AG25" s="615"/>
      <c r="AH25" s="615"/>
      <c r="AI25" s="616"/>
    </row>
    <row r="26" spans="2:35" ht="35.549999999999997" customHeight="1" x14ac:dyDescent="0.15">
      <c r="B26" s="610"/>
      <c r="C26" s="614"/>
      <c r="D26" s="615"/>
      <c r="E26" s="615"/>
      <c r="F26" s="615"/>
      <c r="G26" s="615"/>
      <c r="H26" s="615"/>
      <c r="I26" s="615"/>
      <c r="J26" s="615"/>
      <c r="K26" s="615"/>
      <c r="L26" s="615"/>
      <c r="M26" s="615"/>
      <c r="N26" s="615"/>
      <c r="O26" s="615"/>
      <c r="P26" s="615"/>
      <c r="Q26" s="615"/>
      <c r="R26" s="615"/>
      <c r="S26" s="615"/>
      <c r="T26" s="615"/>
      <c r="U26" s="615"/>
      <c r="V26" s="615"/>
      <c r="W26" s="615"/>
      <c r="X26" s="615"/>
      <c r="Y26" s="615"/>
      <c r="Z26" s="615"/>
      <c r="AA26" s="615"/>
      <c r="AB26" s="615"/>
      <c r="AC26" s="615"/>
      <c r="AD26" s="615"/>
      <c r="AE26" s="615"/>
      <c r="AF26" s="615"/>
      <c r="AG26" s="615"/>
      <c r="AH26" s="615"/>
      <c r="AI26" s="616"/>
    </row>
    <row r="27" spans="2:35" ht="35.549999999999997" customHeight="1" x14ac:dyDescent="0.15">
      <c r="B27" s="610"/>
      <c r="C27" s="614"/>
      <c r="D27" s="615"/>
      <c r="E27" s="615"/>
      <c r="F27" s="615"/>
      <c r="G27" s="615"/>
      <c r="H27" s="615"/>
      <c r="I27" s="615"/>
      <c r="J27" s="615"/>
      <c r="K27" s="615"/>
      <c r="L27" s="615"/>
      <c r="M27" s="615"/>
      <c r="N27" s="615"/>
      <c r="O27" s="615"/>
      <c r="P27" s="615"/>
      <c r="Q27" s="615"/>
      <c r="R27" s="615"/>
      <c r="S27" s="615"/>
      <c r="T27" s="615"/>
      <c r="U27" s="615"/>
      <c r="V27" s="615"/>
      <c r="W27" s="615"/>
      <c r="X27" s="615"/>
      <c r="Y27" s="615"/>
      <c r="Z27" s="615"/>
      <c r="AA27" s="615"/>
      <c r="AB27" s="615"/>
      <c r="AC27" s="615"/>
      <c r="AD27" s="615"/>
      <c r="AE27" s="615"/>
      <c r="AF27" s="615"/>
      <c r="AG27" s="615"/>
      <c r="AH27" s="615"/>
      <c r="AI27" s="616"/>
    </row>
    <row r="28" spans="2:35" ht="35.549999999999997" customHeight="1" x14ac:dyDescent="0.15">
      <c r="B28" s="610"/>
      <c r="C28" s="614"/>
      <c r="D28" s="615"/>
      <c r="E28" s="615"/>
      <c r="F28" s="615"/>
      <c r="G28" s="615"/>
      <c r="H28" s="615"/>
      <c r="I28" s="615"/>
      <c r="J28" s="615"/>
      <c r="K28" s="615"/>
      <c r="L28" s="615"/>
      <c r="M28" s="615"/>
      <c r="N28" s="615"/>
      <c r="O28" s="615"/>
      <c r="P28" s="615"/>
      <c r="Q28" s="615"/>
      <c r="R28" s="615"/>
      <c r="S28" s="615"/>
      <c r="T28" s="615"/>
      <c r="U28" s="615"/>
      <c r="V28" s="615"/>
      <c r="W28" s="615"/>
      <c r="X28" s="615"/>
      <c r="Y28" s="615"/>
      <c r="Z28" s="615"/>
      <c r="AA28" s="615"/>
      <c r="AB28" s="615"/>
      <c r="AC28" s="615"/>
      <c r="AD28" s="615"/>
      <c r="AE28" s="615"/>
      <c r="AF28" s="615"/>
      <c r="AG28" s="615"/>
      <c r="AH28" s="615"/>
      <c r="AI28" s="616"/>
    </row>
    <row r="29" spans="2:35" ht="35.549999999999997" customHeight="1" x14ac:dyDescent="0.15">
      <c r="B29" s="610"/>
      <c r="C29" s="614"/>
      <c r="D29" s="615"/>
      <c r="E29" s="615"/>
      <c r="F29" s="615"/>
      <c r="G29" s="615"/>
      <c r="H29" s="615"/>
      <c r="I29" s="615"/>
      <c r="J29" s="615"/>
      <c r="K29" s="615"/>
      <c r="L29" s="615"/>
      <c r="M29" s="615"/>
      <c r="N29" s="615"/>
      <c r="O29" s="615"/>
      <c r="P29" s="615"/>
      <c r="Q29" s="615"/>
      <c r="R29" s="615"/>
      <c r="S29" s="615"/>
      <c r="T29" s="615"/>
      <c r="U29" s="615"/>
      <c r="V29" s="615"/>
      <c r="W29" s="615"/>
      <c r="X29" s="615"/>
      <c r="Y29" s="615"/>
      <c r="Z29" s="615"/>
      <c r="AA29" s="615"/>
      <c r="AB29" s="615"/>
      <c r="AC29" s="615"/>
      <c r="AD29" s="615"/>
      <c r="AE29" s="615"/>
      <c r="AF29" s="615"/>
      <c r="AG29" s="615"/>
      <c r="AH29" s="615"/>
      <c r="AI29" s="616"/>
    </row>
    <row r="30" spans="2:35" ht="35.549999999999997" customHeight="1" x14ac:dyDescent="0.15">
      <c r="B30" s="610"/>
      <c r="C30" s="614"/>
      <c r="D30" s="615"/>
      <c r="E30" s="615"/>
      <c r="F30" s="615"/>
      <c r="G30" s="615"/>
      <c r="H30" s="615"/>
      <c r="I30" s="615"/>
      <c r="J30" s="615"/>
      <c r="K30" s="615"/>
      <c r="L30" s="615"/>
      <c r="M30" s="615"/>
      <c r="N30" s="615"/>
      <c r="O30" s="615"/>
      <c r="P30" s="615"/>
      <c r="Q30" s="615"/>
      <c r="R30" s="615"/>
      <c r="S30" s="615"/>
      <c r="T30" s="615"/>
      <c r="U30" s="615"/>
      <c r="V30" s="615"/>
      <c r="W30" s="615"/>
      <c r="X30" s="615"/>
      <c r="Y30" s="615"/>
      <c r="Z30" s="615"/>
      <c r="AA30" s="615"/>
      <c r="AB30" s="615"/>
      <c r="AC30" s="615"/>
      <c r="AD30" s="615"/>
      <c r="AE30" s="615"/>
      <c r="AF30" s="615"/>
      <c r="AG30" s="615"/>
      <c r="AH30" s="615"/>
      <c r="AI30" s="616"/>
    </row>
    <row r="31" spans="2:35" ht="35.549999999999997" customHeight="1" x14ac:dyDescent="0.15">
      <c r="B31" s="610"/>
      <c r="C31" s="614"/>
      <c r="D31" s="615"/>
      <c r="E31" s="615"/>
      <c r="F31" s="615"/>
      <c r="G31" s="615"/>
      <c r="H31" s="615"/>
      <c r="I31" s="615"/>
      <c r="J31" s="615"/>
      <c r="K31" s="615"/>
      <c r="L31" s="615"/>
      <c r="M31" s="615"/>
      <c r="N31" s="615"/>
      <c r="O31" s="615"/>
      <c r="P31" s="615"/>
      <c r="Q31" s="615"/>
      <c r="R31" s="615"/>
      <c r="S31" s="615"/>
      <c r="T31" s="615"/>
      <c r="U31" s="615"/>
      <c r="V31" s="615"/>
      <c r="W31" s="615"/>
      <c r="X31" s="615"/>
      <c r="Y31" s="615"/>
      <c r="Z31" s="615"/>
      <c r="AA31" s="615"/>
      <c r="AB31" s="615"/>
      <c r="AC31" s="615"/>
      <c r="AD31" s="615"/>
      <c r="AE31" s="615"/>
      <c r="AF31" s="615"/>
      <c r="AG31" s="615"/>
      <c r="AH31" s="615"/>
      <c r="AI31" s="616"/>
    </row>
    <row r="32" spans="2:35" ht="35.549999999999997" customHeight="1" x14ac:dyDescent="0.15">
      <c r="B32" s="610"/>
      <c r="C32" s="614"/>
      <c r="D32" s="615"/>
      <c r="E32" s="615"/>
      <c r="F32" s="615"/>
      <c r="G32" s="615"/>
      <c r="H32" s="615"/>
      <c r="I32" s="615"/>
      <c r="J32" s="615"/>
      <c r="K32" s="615"/>
      <c r="L32" s="615"/>
      <c r="M32" s="615"/>
      <c r="N32" s="615"/>
      <c r="O32" s="615"/>
      <c r="P32" s="615"/>
      <c r="Q32" s="615"/>
      <c r="R32" s="615"/>
      <c r="S32" s="615"/>
      <c r="T32" s="615"/>
      <c r="U32" s="615"/>
      <c r="V32" s="615"/>
      <c r="W32" s="615"/>
      <c r="X32" s="615"/>
      <c r="Y32" s="615"/>
      <c r="Z32" s="615"/>
      <c r="AA32" s="615"/>
      <c r="AB32" s="615"/>
      <c r="AC32" s="615"/>
      <c r="AD32" s="615"/>
      <c r="AE32" s="615"/>
      <c r="AF32" s="615"/>
      <c r="AG32" s="615"/>
      <c r="AH32" s="615"/>
      <c r="AI32" s="616"/>
    </row>
    <row r="33" spans="2:35" ht="35.549999999999997" customHeight="1" x14ac:dyDescent="0.15">
      <c r="B33" s="610"/>
      <c r="C33" s="614"/>
      <c r="D33" s="615"/>
      <c r="E33" s="615"/>
      <c r="F33" s="615"/>
      <c r="G33" s="615"/>
      <c r="H33" s="615"/>
      <c r="I33" s="615"/>
      <c r="J33" s="615"/>
      <c r="K33" s="615"/>
      <c r="L33" s="615"/>
      <c r="M33" s="615"/>
      <c r="N33" s="615"/>
      <c r="O33" s="615"/>
      <c r="P33" s="615"/>
      <c r="Q33" s="615"/>
      <c r="R33" s="615"/>
      <c r="S33" s="615"/>
      <c r="T33" s="615"/>
      <c r="U33" s="615"/>
      <c r="V33" s="615"/>
      <c r="W33" s="615"/>
      <c r="X33" s="615"/>
      <c r="Y33" s="615"/>
      <c r="Z33" s="615"/>
      <c r="AA33" s="615"/>
      <c r="AB33" s="615"/>
      <c r="AC33" s="615"/>
      <c r="AD33" s="615"/>
      <c r="AE33" s="615"/>
      <c r="AF33" s="615"/>
      <c r="AG33" s="615"/>
      <c r="AH33" s="615"/>
      <c r="AI33" s="616"/>
    </row>
    <row r="34" spans="2:35" ht="22.5" customHeight="1" x14ac:dyDescent="0.15">
      <c r="B34" s="610"/>
      <c r="C34" s="614"/>
      <c r="D34" s="615"/>
      <c r="E34" s="615"/>
      <c r="F34" s="615"/>
      <c r="G34" s="615"/>
      <c r="H34" s="615"/>
      <c r="I34" s="615"/>
      <c r="J34" s="615"/>
      <c r="K34" s="615"/>
      <c r="L34" s="615"/>
      <c r="M34" s="615"/>
      <c r="N34" s="615"/>
      <c r="O34" s="615"/>
      <c r="P34" s="615"/>
      <c r="Q34" s="615"/>
      <c r="R34" s="615"/>
      <c r="S34" s="615"/>
      <c r="T34" s="615"/>
      <c r="U34" s="615"/>
      <c r="V34" s="615"/>
      <c r="W34" s="615"/>
      <c r="X34" s="615"/>
      <c r="Y34" s="615"/>
      <c r="Z34" s="615"/>
      <c r="AA34" s="615"/>
      <c r="AB34" s="615"/>
      <c r="AC34" s="615"/>
      <c r="AD34" s="615"/>
      <c r="AE34" s="615"/>
      <c r="AF34" s="615"/>
      <c r="AG34" s="615"/>
      <c r="AH34" s="615"/>
      <c r="AI34" s="616"/>
    </row>
    <row r="35" spans="2:35" ht="78.75" customHeight="1" x14ac:dyDescent="0.15">
      <c r="B35" s="617"/>
      <c r="C35" s="618"/>
      <c r="D35" s="619"/>
      <c r="E35" s="620"/>
      <c r="F35" s="621"/>
      <c r="G35" s="621"/>
      <c r="H35" s="619"/>
      <c r="I35" s="619"/>
      <c r="J35" s="619"/>
      <c r="K35" s="619"/>
      <c r="L35" s="619"/>
      <c r="M35" s="619"/>
      <c r="N35" s="619"/>
      <c r="O35" s="619"/>
      <c r="P35" s="619"/>
      <c r="Q35" s="619"/>
      <c r="R35" s="619"/>
      <c r="S35" s="622" t="s">
        <v>843</v>
      </c>
      <c r="T35" s="622"/>
      <c r="U35" s="622"/>
      <c r="V35" s="622"/>
      <c r="W35" s="622"/>
      <c r="X35" s="622"/>
      <c r="Y35" s="622"/>
      <c r="Z35" s="622"/>
      <c r="AA35" s="622"/>
      <c r="AB35" s="622"/>
      <c r="AC35" s="622"/>
      <c r="AD35" s="622"/>
      <c r="AE35" s="622"/>
      <c r="AF35" s="622"/>
      <c r="AG35" s="622"/>
      <c r="AH35" s="622"/>
      <c r="AI35" s="623"/>
    </row>
    <row r="36" spans="2:35" ht="15" customHeight="1" x14ac:dyDescent="0.15"/>
    <row r="37" spans="2:35" ht="25.05" customHeight="1" x14ac:dyDescent="0.15">
      <c r="B37" s="193" t="s">
        <v>840</v>
      </c>
      <c r="C37" s="193"/>
      <c r="D37" s="193"/>
      <c r="E37" s="598"/>
      <c r="F37" s="598"/>
      <c r="G37" s="598"/>
      <c r="H37" s="598"/>
      <c r="I37" s="598"/>
      <c r="J37" s="193"/>
      <c r="K37" s="193"/>
      <c r="L37" s="193"/>
      <c r="M37" s="193"/>
      <c r="N37" s="193"/>
      <c r="O37" s="193"/>
      <c r="P37" s="193"/>
      <c r="Q37" s="193"/>
      <c r="R37" s="193"/>
      <c r="S37" s="193"/>
      <c r="T37" s="193"/>
      <c r="U37" s="193"/>
      <c r="V37" s="193"/>
      <c r="W37" s="193"/>
      <c r="X37" s="193"/>
      <c r="Y37" s="193"/>
      <c r="Z37" s="193"/>
      <c r="AA37" s="193"/>
      <c r="AB37" s="193"/>
      <c r="AC37" s="193"/>
      <c r="AD37" s="193"/>
      <c r="AE37" s="193"/>
      <c r="AF37" s="193"/>
      <c r="AG37" s="193"/>
      <c r="AH37" s="193"/>
      <c r="AI37" s="193"/>
    </row>
    <row r="38" spans="2:35" ht="20.100000000000001" customHeight="1" x14ac:dyDescent="0.15">
      <c r="B38" s="194" t="s">
        <v>8</v>
      </c>
      <c r="C38" s="194"/>
      <c r="D38" s="599"/>
      <c r="E38" s="173" t="s">
        <v>314</v>
      </c>
      <c r="F38" s="174"/>
      <c r="G38" s="174"/>
      <c r="H38" s="174"/>
      <c r="I38" s="175"/>
      <c r="J38" s="600" t="s">
        <v>9</v>
      </c>
      <c r="K38" s="198"/>
      <c r="L38" s="198"/>
      <c r="M38" s="279" t="s">
        <v>316</v>
      </c>
      <c r="N38" s="279"/>
      <c r="O38" s="279"/>
      <c r="P38" s="279"/>
      <c r="Q38" s="279"/>
      <c r="R38" s="279"/>
      <c r="S38" s="207" t="s">
        <v>421</v>
      </c>
      <c r="T38" s="207"/>
      <c r="U38" s="207"/>
      <c r="V38" s="207"/>
      <c r="W38" s="150" t="s">
        <v>318</v>
      </c>
      <c r="X38" s="150"/>
      <c r="Y38" s="150"/>
      <c r="Z38" s="150"/>
      <c r="AA38" s="150"/>
      <c r="AB38" s="150"/>
      <c r="AC38" s="235" t="s">
        <v>422</v>
      </c>
      <c r="AD38" s="236"/>
      <c r="AE38" s="237"/>
      <c r="AF38" s="601">
        <v>44860</v>
      </c>
      <c r="AG38" s="602"/>
      <c r="AH38" s="602"/>
      <c r="AI38" s="603"/>
    </row>
    <row r="39" spans="2:35" ht="20.100000000000001" customHeight="1" x14ac:dyDescent="0.15">
      <c r="B39" s="202" t="s">
        <v>0</v>
      </c>
      <c r="C39" s="202"/>
      <c r="D39" s="604"/>
      <c r="E39" s="177" t="s">
        <v>315</v>
      </c>
      <c r="F39" s="178"/>
      <c r="G39" s="178"/>
      <c r="H39" s="178"/>
      <c r="I39" s="180"/>
      <c r="J39" s="605" t="s">
        <v>1</v>
      </c>
      <c r="K39" s="206"/>
      <c r="L39" s="206"/>
      <c r="M39" s="279" t="s">
        <v>317</v>
      </c>
      <c r="N39" s="279"/>
      <c r="O39" s="279"/>
      <c r="P39" s="279"/>
      <c r="Q39" s="279"/>
      <c r="R39" s="279"/>
      <c r="S39" s="207" t="s">
        <v>423</v>
      </c>
      <c r="T39" s="207"/>
      <c r="U39" s="207"/>
      <c r="V39" s="207"/>
      <c r="W39" s="150" t="s">
        <v>389</v>
      </c>
      <c r="X39" s="150"/>
      <c r="Y39" s="150"/>
      <c r="Z39" s="150"/>
      <c r="AA39" s="150"/>
      <c r="AB39" s="150"/>
      <c r="AC39" s="573"/>
      <c r="AD39" s="606"/>
      <c r="AE39" s="574"/>
      <c r="AF39" s="607"/>
      <c r="AG39" s="608"/>
      <c r="AH39" s="608"/>
      <c r="AI39" s="609"/>
    </row>
    <row r="40" spans="2:35" ht="26.25" customHeight="1" x14ac:dyDescent="0.2">
      <c r="B40" s="610" t="s">
        <v>841</v>
      </c>
      <c r="C40" s="611" t="s">
        <v>842</v>
      </c>
      <c r="D40" s="612"/>
      <c r="E40" s="612"/>
      <c r="F40" s="612"/>
      <c r="G40" s="612"/>
      <c r="H40" s="612"/>
      <c r="I40" s="612"/>
      <c r="J40" s="612"/>
      <c r="K40" s="612"/>
      <c r="L40" s="612"/>
      <c r="M40" s="612"/>
      <c r="N40" s="612"/>
      <c r="O40" s="612"/>
      <c r="P40" s="612"/>
      <c r="Q40" s="612"/>
      <c r="R40" s="612"/>
      <c r="S40" s="612"/>
      <c r="T40" s="612"/>
      <c r="U40" s="612"/>
      <c r="V40" s="612"/>
      <c r="W40" s="612"/>
      <c r="X40" s="612"/>
      <c r="Y40" s="612"/>
      <c r="Z40" s="612"/>
      <c r="AA40" s="612"/>
      <c r="AB40" s="612"/>
      <c r="AC40" s="612"/>
      <c r="AD40" s="612"/>
      <c r="AE40" s="612"/>
      <c r="AF40" s="612"/>
      <c r="AG40" s="612"/>
      <c r="AH40" s="612"/>
      <c r="AI40" s="613"/>
    </row>
    <row r="41" spans="2:35" ht="35.549999999999997" customHeight="1" x14ac:dyDescent="0.15">
      <c r="B41" s="610"/>
      <c r="C41" s="614"/>
      <c r="D41" s="615"/>
      <c r="E41" s="615"/>
      <c r="F41" s="615"/>
      <c r="G41" s="615"/>
      <c r="H41" s="615"/>
      <c r="I41" s="615"/>
      <c r="J41" s="615"/>
      <c r="K41" s="615"/>
      <c r="L41" s="615"/>
      <c r="M41" s="615"/>
      <c r="N41" s="615"/>
      <c r="O41" s="615"/>
      <c r="P41" s="615"/>
      <c r="Q41" s="615"/>
      <c r="R41" s="615"/>
      <c r="S41" s="615"/>
      <c r="T41" s="615"/>
      <c r="U41" s="615"/>
      <c r="V41" s="615"/>
      <c r="W41" s="615"/>
      <c r="X41" s="615"/>
      <c r="Y41" s="615"/>
      <c r="Z41" s="615"/>
      <c r="AA41" s="615"/>
      <c r="AB41" s="615"/>
      <c r="AC41" s="615"/>
      <c r="AD41" s="615"/>
      <c r="AE41" s="615"/>
      <c r="AF41" s="615"/>
      <c r="AG41" s="615"/>
      <c r="AH41" s="615"/>
      <c r="AI41" s="616"/>
    </row>
    <row r="42" spans="2:35" ht="35.549999999999997" customHeight="1" x14ac:dyDescent="0.15">
      <c r="B42" s="610"/>
      <c r="C42" s="614"/>
      <c r="D42" s="615"/>
      <c r="E42" s="615"/>
      <c r="F42" s="615"/>
      <c r="G42" s="615"/>
      <c r="H42" s="615"/>
      <c r="I42" s="615"/>
      <c r="J42" s="615"/>
      <c r="K42" s="615"/>
      <c r="L42" s="615"/>
      <c r="M42" s="615"/>
      <c r="N42" s="615"/>
      <c r="O42" s="615"/>
      <c r="P42" s="615"/>
      <c r="Q42" s="615"/>
      <c r="R42" s="615"/>
      <c r="S42" s="615"/>
      <c r="T42" s="615"/>
      <c r="U42" s="615"/>
      <c r="V42" s="615"/>
      <c r="W42" s="615"/>
      <c r="X42" s="615"/>
      <c r="Y42" s="615"/>
      <c r="Z42" s="615"/>
      <c r="AA42" s="615"/>
      <c r="AB42" s="615"/>
      <c r="AC42" s="615"/>
      <c r="AD42" s="615"/>
      <c r="AE42" s="615"/>
      <c r="AF42" s="615"/>
      <c r="AG42" s="615"/>
      <c r="AH42" s="615"/>
      <c r="AI42" s="616"/>
    </row>
    <row r="43" spans="2:35" ht="35.549999999999997" customHeight="1" x14ac:dyDescent="0.15">
      <c r="B43" s="610"/>
      <c r="C43" s="614"/>
      <c r="D43" s="615"/>
      <c r="E43" s="615"/>
      <c r="F43" s="615"/>
      <c r="G43" s="615"/>
      <c r="H43" s="615"/>
      <c r="I43" s="615"/>
      <c r="J43" s="615"/>
      <c r="K43" s="615"/>
      <c r="L43" s="615"/>
      <c r="M43" s="615"/>
      <c r="N43" s="615"/>
      <c r="O43" s="615"/>
      <c r="P43" s="615"/>
      <c r="Q43" s="615"/>
      <c r="R43" s="615"/>
      <c r="S43" s="615"/>
      <c r="T43" s="615"/>
      <c r="U43" s="615"/>
      <c r="V43" s="615"/>
      <c r="W43" s="615"/>
      <c r="X43" s="615"/>
      <c r="Y43" s="615"/>
      <c r="Z43" s="615"/>
      <c r="AA43" s="615"/>
      <c r="AB43" s="615"/>
      <c r="AC43" s="615"/>
      <c r="AD43" s="615"/>
      <c r="AE43" s="615"/>
      <c r="AF43" s="615"/>
      <c r="AG43" s="615"/>
      <c r="AH43" s="615"/>
      <c r="AI43" s="616"/>
    </row>
    <row r="44" spans="2:35" ht="35.549999999999997" customHeight="1" x14ac:dyDescent="0.15">
      <c r="B44" s="610"/>
      <c r="C44" s="614"/>
      <c r="D44" s="615"/>
      <c r="E44" s="615"/>
      <c r="F44" s="615"/>
      <c r="G44" s="615"/>
      <c r="H44" s="615"/>
      <c r="I44" s="615"/>
      <c r="J44" s="615"/>
      <c r="K44" s="615"/>
      <c r="L44" s="615"/>
      <c r="M44" s="615"/>
      <c r="N44" s="615"/>
      <c r="O44" s="615"/>
      <c r="P44" s="615"/>
      <c r="Q44" s="615"/>
      <c r="R44" s="615"/>
      <c r="S44" s="615"/>
      <c r="T44" s="615"/>
      <c r="U44" s="615"/>
      <c r="V44" s="615"/>
      <c r="W44" s="615"/>
      <c r="X44" s="615"/>
      <c r="Y44" s="615"/>
      <c r="Z44" s="615"/>
      <c r="AA44" s="615"/>
      <c r="AB44" s="615"/>
      <c r="AC44" s="615"/>
      <c r="AD44" s="615"/>
      <c r="AE44" s="615"/>
      <c r="AF44" s="615"/>
      <c r="AG44" s="615"/>
      <c r="AH44" s="615"/>
      <c r="AI44" s="616"/>
    </row>
    <row r="45" spans="2:35" ht="35.549999999999997" customHeight="1" x14ac:dyDescent="0.15">
      <c r="B45" s="610"/>
      <c r="C45" s="614"/>
      <c r="D45" s="615"/>
      <c r="E45" s="615"/>
      <c r="F45" s="615"/>
      <c r="G45" s="615"/>
      <c r="H45" s="615"/>
      <c r="I45" s="615"/>
      <c r="J45" s="615"/>
      <c r="K45" s="615"/>
      <c r="L45" s="615"/>
      <c r="M45" s="615"/>
      <c r="N45" s="615"/>
      <c r="O45" s="615"/>
      <c r="P45" s="615"/>
      <c r="Q45" s="615"/>
      <c r="R45" s="615"/>
      <c r="S45" s="615"/>
      <c r="T45" s="615"/>
      <c r="U45" s="615"/>
      <c r="V45" s="615"/>
      <c r="W45" s="615"/>
      <c r="X45" s="615"/>
      <c r="Y45" s="615"/>
      <c r="Z45" s="615"/>
      <c r="AA45" s="615"/>
      <c r="AB45" s="615"/>
      <c r="AC45" s="615"/>
      <c r="AD45" s="615"/>
      <c r="AE45" s="615"/>
      <c r="AF45" s="615"/>
      <c r="AG45" s="615"/>
      <c r="AH45" s="615"/>
      <c r="AI45" s="616"/>
    </row>
    <row r="46" spans="2:35" ht="35.549999999999997" customHeight="1" x14ac:dyDescent="0.15">
      <c r="B46" s="610"/>
      <c r="C46" s="614"/>
      <c r="D46" s="615"/>
      <c r="E46" s="615"/>
      <c r="F46" s="615"/>
      <c r="G46" s="615"/>
      <c r="H46" s="615"/>
      <c r="I46" s="615"/>
      <c r="J46" s="615"/>
      <c r="K46" s="615"/>
      <c r="L46" s="615"/>
      <c r="M46" s="615"/>
      <c r="N46" s="615"/>
      <c r="O46" s="615"/>
      <c r="P46" s="615"/>
      <c r="Q46" s="615"/>
      <c r="R46" s="615"/>
      <c r="S46" s="615"/>
      <c r="T46" s="615"/>
      <c r="U46" s="615"/>
      <c r="V46" s="615"/>
      <c r="W46" s="615"/>
      <c r="X46" s="615"/>
      <c r="Y46" s="615"/>
      <c r="Z46" s="615"/>
      <c r="AA46" s="615"/>
      <c r="AB46" s="615"/>
      <c r="AC46" s="615"/>
      <c r="AD46" s="615"/>
      <c r="AE46" s="615"/>
      <c r="AF46" s="615"/>
      <c r="AG46" s="615"/>
      <c r="AH46" s="615"/>
      <c r="AI46" s="616"/>
    </row>
    <row r="47" spans="2:35" ht="35.549999999999997" customHeight="1" x14ac:dyDescent="0.15">
      <c r="B47" s="610"/>
      <c r="C47" s="614"/>
      <c r="D47" s="615"/>
      <c r="E47" s="615"/>
      <c r="F47" s="615"/>
      <c r="G47" s="615"/>
      <c r="H47" s="615"/>
      <c r="I47" s="615"/>
      <c r="J47" s="615"/>
      <c r="K47" s="615"/>
      <c r="L47" s="615"/>
      <c r="M47" s="615"/>
      <c r="N47" s="615"/>
      <c r="O47" s="615"/>
      <c r="P47" s="615"/>
      <c r="Q47" s="615"/>
      <c r="R47" s="615"/>
      <c r="S47" s="615"/>
      <c r="T47" s="615"/>
      <c r="U47" s="615"/>
      <c r="V47" s="615"/>
      <c r="W47" s="615"/>
      <c r="X47" s="615"/>
      <c r="Y47" s="615"/>
      <c r="Z47" s="615"/>
      <c r="AA47" s="615"/>
      <c r="AB47" s="615"/>
      <c r="AC47" s="615"/>
      <c r="AD47" s="615"/>
      <c r="AE47" s="615"/>
      <c r="AF47" s="615"/>
      <c r="AG47" s="615"/>
      <c r="AH47" s="615"/>
      <c r="AI47" s="616"/>
    </row>
    <row r="48" spans="2:35" ht="35.549999999999997" customHeight="1" x14ac:dyDescent="0.15">
      <c r="B48" s="610"/>
      <c r="C48" s="614"/>
      <c r="D48" s="615"/>
      <c r="E48" s="615"/>
      <c r="F48" s="615"/>
      <c r="G48" s="615"/>
      <c r="H48" s="615"/>
      <c r="I48" s="615"/>
      <c r="J48" s="615"/>
      <c r="K48" s="615"/>
      <c r="L48" s="615"/>
      <c r="M48" s="615"/>
      <c r="N48" s="615"/>
      <c r="O48" s="615"/>
      <c r="P48" s="615"/>
      <c r="Q48" s="615"/>
      <c r="R48" s="615"/>
      <c r="S48" s="615"/>
      <c r="T48" s="615"/>
      <c r="U48" s="615"/>
      <c r="V48" s="615"/>
      <c r="W48" s="615"/>
      <c r="X48" s="615"/>
      <c r="Y48" s="615"/>
      <c r="Z48" s="615"/>
      <c r="AA48" s="615"/>
      <c r="AB48" s="615"/>
      <c r="AC48" s="615"/>
      <c r="AD48" s="615"/>
      <c r="AE48" s="615"/>
      <c r="AF48" s="615"/>
      <c r="AG48" s="615"/>
      <c r="AH48" s="615"/>
      <c r="AI48" s="616"/>
    </row>
    <row r="49" spans="2:35" ht="35.549999999999997" customHeight="1" x14ac:dyDescent="0.15">
      <c r="B49" s="610"/>
      <c r="C49" s="614"/>
      <c r="D49" s="615"/>
      <c r="E49" s="615"/>
      <c r="F49" s="615"/>
      <c r="G49" s="615"/>
      <c r="H49" s="615"/>
      <c r="I49" s="615"/>
      <c r="J49" s="615"/>
      <c r="K49" s="615"/>
      <c r="L49" s="615"/>
      <c r="M49" s="615"/>
      <c r="N49" s="615"/>
      <c r="O49" s="615"/>
      <c r="P49" s="615"/>
      <c r="Q49" s="615"/>
      <c r="R49" s="615"/>
      <c r="S49" s="615"/>
      <c r="T49" s="615"/>
      <c r="U49" s="615"/>
      <c r="V49" s="615"/>
      <c r="W49" s="615"/>
      <c r="X49" s="615"/>
      <c r="Y49" s="615"/>
      <c r="Z49" s="615"/>
      <c r="AA49" s="615"/>
      <c r="AB49" s="615"/>
      <c r="AC49" s="615"/>
      <c r="AD49" s="615"/>
      <c r="AE49" s="615"/>
      <c r="AF49" s="615"/>
      <c r="AG49" s="615"/>
      <c r="AH49" s="615"/>
      <c r="AI49" s="616"/>
    </row>
    <row r="50" spans="2:35" ht="35.549999999999997" customHeight="1" x14ac:dyDescent="0.15">
      <c r="B50" s="610"/>
      <c r="C50" s="614"/>
      <c r="D50" s="615"/>
      <c r="E50" s="615"/>
      <c r="F50" s="615"/>
      <c r="G50" s="615"/>
      <c r="H50" s="615"/>
      <c r="I50" s="615"/>
      <c r="J50" s="615"/>
      <c r="K50" s="615"/>
      <c r="L50" s="615"/>
      <c r="M50" s="615"/>
      <c r="N50" s="615"/>
      <c r="O50" s="615"/>
      <c r="P50" s="615"/>
      <c r="Q50" s="615"/>
      <c r="R50" s="615"/>
      <c r="S50" s="615"/>
      <c r="T50" s="615"/>
      <c r="U50" s="615"/>
      <c r="V50" s="615"/>
      <c r="W50" s="615"/>
      <c r="X50" s="615"/>
      <c r="Y50" s="615"/>
      <c r="Z50" s="615"/>
      <c r="AA50" s="615"/>
      <c r="AB50" s="615"/>
      <c r="AC50" s="615"/>
      <c r="AD50" s="615"/>
      <c r="AE50" s="615"/>
      <c r="AF50" s="615"/>
      <c r="AG50" s="615"/>
      <c r="AH50" s="615"/>
      <c r="AI50" s="616"/>
    </row>
    <row r="51" spans="2:35" ht="22.5" customHeight="1" x14ac:dyDescent="0.15">
      <c r="B51" s="610"/>
      <c r="C51" s="614"/>
      <c r="D51" s="615"/>
      <c r="E51" s="615"/>
      <c r="F51" s="615"/>
      <c r="G51" s="615"/>
      <c r="H51" s="615"/>
      <c r="I51" s="615"/>
      <c r="J51" s="615"/>
      <c r="K51" s="615"/>
      <c r="L51" s="615"/>
      <c r="M51" s="615"/>
      <c r="N51" s="615"/>
      <c r="O51" s="615"/>
      <c r="P51" s="615"/>
      <c r="Q51" s="615"/>
      <c r="R51" s="615"/>
      <c r="S51" s="615"/>
      <c r="T51" s="615"/>
      <c r="U51" s="615"/>
      <c r="V51" s="615"/>
      <c r="W51" s="615"/>
      <c r="X51" s="615"/>
      <c r="Y51" s="615"/>
      <c r="Z51" s="615"/>
      <c r="AA51" s="615"/>
      <c r="AB51" s="615"/>
      <c r="AC51" s="615"/>
      <c r="AD51" s="615"/>
      <c r="AE51" s="615"/>
      <c r="AF51" s="615"/>
      <c r="AG51" s="615"/>
      <c r="AH51" s="615"/>
      <c r="AI51" s="616"/>
    </row>
    <row r="52" spans="2:35" ht="78.75" customHeight="1" x14ac:dyDescent="0.15">
      <c r="B52" s="617"/>
      <c r="C52" s="618"/>
      <c r="D52" s="619"/>
      <c r="E52" s="620"/>
      <c r="F52" s="621"/>
      <c r="G52" s="621"/>
      <c r="H52" s="619"/>
      <c r="I52" s="619"/>
      <c r="J52" s="619"/>
      <c r="K52" s="619"/>
      <c r="L52" s="619"/>
      <c r="M52" s="619"/>
      <c r="N52" s="619"/>
      <c r="O52" s="619"/>
      <c r="P52" s="619"/>
      <c r="Q52" s="619"/>
      <c r="R52" s="619"/>
      <c r="S52" s="622" t="s">
        <v>843</v>
      </c>
      <c r="T52" s="622"/>
      <c r="U52" s="622"/>
      <c r="V52" s="622"/>
      <c r="W52" s="622"/>
      <c r="X52" s="622"/>
      <c r="Y52" s="622"/>
      <c r="Z52" s="622"/>
      <c r="AA52" s="622"/>
      <c r="AB52" s="622"/>
      <c r="AC52" s="622"/>
      <c r="AD52" s="622"/>
      <c r="AE52" s="622"/>
      <c r="AF52" s="622"/>
      <c r="AG52" s="622"/>
      <c r="AH52" s="622"/>
      <c r="AI52" s="623"/>
    </row>
    <row r="53" spans="2:35" ht="15" customHeight="1" x14ac:dyDescent="0.15"/>
    <row r="54" spans="2:35" ht="25.05" customHeight="1" x14ac:dyDescent="0.15">
      <c r="B54" s="193" t="s">
        <v>840</v>
      </c>
      <c r="C54" s="193"/>
      <c r="D54" s="193"/>
      <c r="E54" s="598"/>
      <c r="F54" s="598"/>
      <c r="G54" s="598"/>
      <c r="H54" s="598"/>
      <c r="I54" s="598"/>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row>
    <row r="55" spans="2:35" ht="20.100000000000001" customHeight="1" x14ac:dyDescent="0.15">
      <c r="B55" s="194" t="s">
        <v>8</v>
      </c>
      <c r="C55" s="194"/>
      <c r="D55" s="599"/>
      <c r="E55" s="173" t="s">
        <v>314</v>
      </c>
      <c r="F55" s="174"/>
      <c r="G55" s="174"/>
      <c r="H55" s="174"/>
      <c r="I55" s="175"/>
      <c r="J55" s="600" t="s">
        <v>9</v>
      </c>
      <c r="K55" s="198"/>
      <c r="L55" s="198"/>
      <c r="M55" s="279" t="s">
        <v>316</v>
      </c>
      <c r="N55" s="279"/>
      <c r="O55" s="279"/>
      <c r="P55" s="279"/>
      <c r="Q55" s="279"/>
      <c r="R55" s="279"/>
      <c r="S55" s="207" t="s">
        <v>421</v>
      </c>
      <c r="T55" s="207"/>
      <c r="U55" s="207"/>
      <c r="V55" s="207"/>
      <c r="W55" s="150" t="s">
        <v>318</v>
      </c>
      <c r="X55" s="150"/>
      <c r="Y55" s="150"/>
      <c r="Z55" s="150"/>
      <c r="AA55" s="150"/>
      <c r="AB55" s="150"/>
      <c r="AC55" s="235" t="s">
        <v>422</v>
      </c>
      <c r="AD55" s="236"/>
      <c r="AE55" s="237"/>
      <c r="AF55" s="601">
        <v>44860</v>
      </c>
      <c r="AG55" s="602"/>
      <c r="AH55" s="602"/>
      <c r="AI55" s="603"/>
    </row>
    <row r="56" spans="2:35" ht="20.100000000000001" customHeight="1" x14ac:dyDescent="0.15">
      <c r="B56" s="202" t="s">
        <v>0</v>
      </c>
      <c r="C56" s="202"/>
      <c r="D56" s="604"/>
      <c r="E56" s="177" t="s">
        <v>315</v>
      </c>
      <c r="F56" s="178"/>
      <c r="G56" s="178"/>
      <c r="H56" s="178"/>
      <c r="I56" s="180"/>
      <c r="J56" s="605" t="s">
        <v>1</v>
      </c>
      <c r="K56" s="206"/>
      <c r="L56" s="206"/>
      <c r="M56" s="279" t="s">
        <v>317</v>
      </c>
      <c r="N56" s="279"/>
      <c r="O56" s="279"/>
      <c r="P56" s="279"/>
      <c r="Q56" s="279"/>
      <c r="R56" s="279"/>
      <c r="S56" s="207" t="s">
        <v>423</v>
      </c>
      <c r="T56" s="207"/>
      <c r="U56" s="207"/>
      <c r="V56" s="207"/>
      <c r="W56" s="150" t="s">
        <v>389</v>
      </c>
      <c r="X56" s="150"/>
      <c r="Y56" s="150"/>
      <c r="Z56" s="150"/>
      <c r="AA56" s="150"/>
      <c r="AB56" s="150"/>
      <c r="AC56" s="573"/>
      <c r="AD56" s="606"/>
      <c r="AE56" s="574"/>
      <c r="AF56" s="607"/>
      <c r="AG56" s="608"/>
      <c r="AH56" s="608"/>
      <c r="AI56" s="609"/>
    </row>
    <row r="57" spans="2:35" ht="26.25" customHeight="1" x14ac:dyDescent="0.2">
      <c r="B57" s="610" t="s">
        <v>841</v>
      </c>
      <c r="C57" s="611" t="s">
        <v>842</v>
      </c>
      <c r="D57" s="612"/>
      <c r="E57" s="612"/>
      <c r="F57" s="612"/>
      <c r="G57" s="612"/>
      <c r="H57" s="612"/>
      <c r="I57" s="612"/>
      <c r="J57" s="612"/>
      <c r="K57" s="612"/>
      <c r="L57" s="612"/>
      <c r="M57" s="612"/>
      <c r="N57" s="612"/>
      <c r="O57" s="612"/>
      <c r="P57" s="612"/>
      <c r="Q57" s="612"/>
      <c r="R57" s="612"/>
      <c r="S57" s="612"/>
      <c r="T57" s="612"/>
      <c r="U57" s="612"/>
      <c r="V57" s="612"/>
      <c r="W57" s="612"/>
      <c r="X57" s="612"/>
      <c r="Y57" s="612"/>
      <c r="Z57" s="612"/>
      <c r="AA57" s="612"/>
      <c r="AB57" s="612"/>
      <c r="AC57" s="612"/>
      <c r="AD57" s="612"/>
      <c r="AE57" s="612"/>
      <c r="AF57" s="612"/>
      <c r="AG57" s="612"/>
      <c r="AH57" s="612"/>
      <c r="AI57" s="613"/>
    </row>
    <row r="58" spans="2:35" ht="35.549999999999997" customHeight="1" x14ac:dyDescent="0.15">
      <c r="B58" s="610"/>
      <c r="C58" s="614"/>
      <c r="D58" s="615"/>
      <c r="E58" s="615"/>
      <c r="F58" s="615"/>
      <c r="G58" s="615"/>
      <c r="H58" s="615"/>
      <c r="I58" s="615"/>
      <c r="J58" s="615"/>
      <c r="K58" s="615"/>
      <c r="L58" s="615"/>
      <c r="M58" s="615"/>
      <c r="N58" s="615"/>
      <c r="O58" s="615"/>
      <c r="P58" s="615"/>
      <c r="Q58" s="615"/>
      <c r="R58" s="615"/>
      <c r="S58" s="615"/>
      <c r="T58" s="615"/>
      <c r="U58" s="615"/>
      <c r="V58" s="615"/>
      <c r="W58" s="615"/>
      <c r="X58" s="615"/>
      <c r="Y58" s="615"/>
      <c r="Z58" s="615"/>
      <c r="AA58" s="615"/>
      <c r="AB58" s="615"/>
      <c r="AC58" s="615"/>
      <c r="AD58" s="615"/>
      <c r="AE58" s="615"/>
      <c r="AF58" s="615"/>
      <c r="AG58" s="615"/>
      <c r="AH58" s="615"/>
      <c r="AI58" s="616"/>
    </row>
    <row r="59" spans="2:35" ht="35.549999999999997" customHeight="1" x14ac:dyDescent="0.15">
      <c r="B59" s="610"/>
      <c r="C59" s="614"/>
      <c r="D59" s="615"/>
      <c r="E59" s="615"/>
      <c r="F59" s="615"/>
      <c r="G59" s="615"/>
      <c r="H59" s="615"/>
      <c r="I59" s="615"/>
      <c r="J59" s="615"/>
      <c r="K59" s="615"/>
      <c r="L59" s="615"/>
      <c r="M59" s="615"/>
      <c r="N59" s="615"/>
      <c r="O59" s="615"/>
      <c r="P59" s="615"/>
      <c r="Q59" s="615"/>
      <c r="R59" s="615"/>
      <c r="S59" s="615"/>
      <c r="T59" s="615"/>
      <c r="U59" s="615"/>
      <c r="V59" s="615"/>
      <c r="W59" s="615"/>
      <c r="X59" s="615"/>
      <c r="Y59" s="615"/>
      <c r="Z59" s="615"/>
      <c r="AA59" s="615"/>
      <c r="AB59" s="615"/>
      <c r="AC59" s="615"/>
      <c r="AD59" s="615"/>
      <c r="AE59" s="615"/>
      <c r="AF59" s="615"/>
      <c r="AG59" s="615"/>
      <c r="AH59" s="615"/>
      <c r="AI59" s="616"/>
    </row>
    <row r="60" spans="2:35" ht="35.549999999999997" customHeight="1" x14ac:dyDescent="0.15">
      <c r="B60" s="610"/>
      <c r="C60" s="614"/>
      <c r="D60" s="615"/>
      <c r="E60" s="615"/>
      <c r="F60" s="615"/>
      <c r="G60" s="615"/>
      <c r="H60" s="615"/>
      <c r="I60" s="615"/>
      <c r="J60" s="615"/>
      <c r="K60" s="615"/>
      <c r="L60" s="615"/>
      <c r="M60" s="615"/>
      <c r="N60" s="615"/>
      <c r="O60" s="615"/>
      <c r="P60" s="615"/>
      <c r="Q60" s="615"/>
      <c r="R60" s="615"/>
      <c r="S60" s="615"/>
      <c r="T60" s="615"/>
      <c r="U60" s="615"/>
      <c r="V60" s="615"/>
      <c r="W60" s="615"/>
      <c r="X60" s="615"/>
      <c r="Y60" s="615"/>
      <c r="Z60" s="615"/>
      <c r="AA60" s="615"/>
      <c r="AB60" s="615"/>
      <c r="AC60" s="615"/>
      <c r="AD60" s="615"/>
      <c r="AE60" s="615"/>
      <c r="AF60" s="615"/>
      <c r="AG60" s="615"/>
      <c r="AH60" s="615"/>
      <c r="AI60" s="616"/>
    </row>
    <row r="61" spans="2:35" ht="35.549999999999997" customHeight="1" x14ac:dyDescent="0.15">
      <c r="B61" s="610"/>
      <c r="C61" s="614"/>
      <c r="D61" s="615"/>
      <c r="E61" s="615"/>
      <c r="F61" s="615"/>
      <c r="G61" s="615"/>
      <c r="H61" s="615"/>
      <c r="I61" s="615"/>
      <c r="J61" s="615"/>
      <c r="K61" s="615"/>
      <c r="L61" s="615"/>
      <c r="M61" s="615"/>
      <c r="N61" s="615"/>
      <c r="O61" s="615"/>
      <c r="P61" s="615"/>
      <c r="Q61" s="615"/>
      <c r="R61" s="615"/>
      <c r="S61" s="615"/>
      <c r="T61" s="615"/>
      <c r="U61" s="615"/>
      <c r="V61" s="615"/>
      <c r="W61" s="615"/>
      <c r="X61" s="615"/>
      <c r="Y61" s="615"/>
      <c r="Z61" s="615"/>
      <c r="AA61" s="615"/>
      <c r="AB61" s="615"/>
      <c r="AC61" s="615"/>
      <c r="AD61" s="615"/>
      <c r="AE61" s="615"/>
      <c r="AF61" s="615"/>
      <c r="AG61" s="615"/>
      <c r="AH61" s="615"/>
      <c r="AI61" s="616"/>
    </row>
    <row r="62" spans="2:35" ht="35.549999999999997" customHeight="1" x14ac:dyDescent="0.15">
      <c r="B62" s="610"/>
      <c r="C62" s="614"/>
      <c r="D62" s="615"/>
      <c r="E62" s="615"/>
      <c r="F62" s="615"/>
      <c r="G62" s="615"/>
      <c r="H62" s="615"/>
      <c r="I62" s="615"/>
      <c r="J62" s="615"/>
      <c r="K62" s="615"/>
      <c r="L62" s="615"/>
      <c r="M62" s="615"/>
      <c r="N62" s="615"/>
      <c r="O62" s="615"/>
      <c r="P62" s="615"/>
      <c r="Q62" s="615"/>
      <c r="R62" s="615"/>
      <c r="S62" s="615"/>
      <c r="T62" s="615"/>
      <c r="U62" s="615"/>
      <c r="V62" s="615"/>
      <c r="W62" s="615"/>
      <c r="X62" s="615"/>
      <c r="Y62" s="615"/>
      <c r="Z62" s="615"/>
      <c r="AA62" s="615"/>
      <c r="AB62" s="615"/>
      <c r="AC62" s="615"/>
      <c r="AD62" s="615"/>
      <c r="AE62" s="615"/>
      <c r="AF62" s="615"/>
      <c r="AG62" s="615"/>
      <c r="AH62" s="615"/>
      <c r="AI62" s="616"/>
    </row>
    <row r="63" spans="2:35" ht="35.549999999999997" customHeight="1" x14ac:dyDescent="0.15">
      <c r="B63" s="610"/>
      <c r="C63" s="614"/>
      <c r="D63" s="615"/>
      <c r="E63" s="615"/>
      <c r="F63" s="615"/>
      <c r="G63" s="615"/>
      <c r="H63" s="615"/>
      <c r="I63" s="615"/>
      <c r="J63" s="615"/>
      <c r="K63" s="615"/>
      <c r="L63" s="615"/>
      <c r="M63" s="615"/>
      <c r="N63" s="615"/>
      <c r="O63" s="615"/>
      <c r="P63" s="615"/>
      <c r="Q63" s="615"/>
      <c r="R63" s="615"/>
      <c r="S63" s="615"/>
      <c r="T63" s="615"/>
      <c r="U63" s="615"/>
      <c r="V63" s="615"/>
      <c r="W63" s="615"/>
      <c r="X63" s="615"/>
      <c r="Y63" s="615"/>
      <c r="Z63" s="615"/>
      <c r="AA63" s="615"/>
      <c r="AB63" s="615"/>
      <c r="AC63" s="615"/>
      <c r="AD63" s="615"/>
      <c r="AE63" s="615"/>
      <c r="AF63" s="615"/>
      <c r="AG63" s="615"/>
      <c r="AH63" s="615"/>
      <c r="AI63" s="616"/>
    </row>
    <row r="64" spans="2:35" ht="35.549999999999997" customHeight="1" x14ac:dyDescent="0.15">
      <c r="B64" s="610"/>
      <c r="C64" s="614"/>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5"/>
      <c r="AH64" s="615"/>
      <c r="AI64" s="616"/>
    </row>
    <row r="65" spans="2:35" ht="35.549999999999997" customHeight="1" x14ac:dyDescent="0.15">
      <c r="B65" s="610"/>
      <c r="C65" s="614"/>
      <c r="D65" s="615"/>
      <c r="E65" s="615"/>
      <c r="F65" s="615"/>
      <c r="G65" s="615"/>
      <c r="H65" s="615"/>
      <c r="I65" s="615"/>
      <c r="J65" s="615"/>
      <c r="K65" s="615"/>
      <c r="L65" s="615"/>
      <c r="M65" s="615"/>
      <c r="N65" s="615"/>
      <c r="O65" s="615"/>
      <c r="P65" s="615"/>
      <c r="Q65" s="615"/>
      <c r="R65" s="615"/>
      <c r="S65" s="615"/>
      <c r="T65" s="615"/>
      <c r="U65" s="615"/>
      <c r="V65" s="615"/>
      <c r="W65" s="615"/>
      <c r="X65" s="615"/>
      <c r="Y65" s="615"/>
      <c r="Z65" s="615"/>
      <c r="AA65" s="615"/>
      <c r="AB65" s="615"/>
      <c r="AC65" s="615"/>
      <c r="AD65" s="615"/>
      <c r="AE65" s="615"/>
      <c r="AF65" s="615"/>
      <c r="AG65" s="615"/>
      <c r="AH65" s="615"/>
      <c r="AI65" s="616"/>
    </row>
    <row r="66" spans="2:35" ht="35.549999999999997" customHeight="1" x14ac:dyDescent="0.15">
      <c r="B66" s="610"/>
      <c r="C66" s="614"/>
      <c r="D66" s="615"/>
      <c r="E66" s="615"/>
      <c r="F66" s="615"/>
      <c r="G66" s="615"/>
      <c r="H66" s="615"/>
      <c r="I66" s="615"/>
      <c r="J66" s="615"/>
      <c r="K66" s="615"/>
      <c r="L66" s="615"/>
      <c r="M66" s="615"/>
      <c r="N66" s="615"/>
      <c r="O66" s="615"/>
      <c r="P66" s="615"/>
      <c r="Q66" s="615"/>
      <c r="R66" s="615"/>
      <c r="S66" s="615"/>
      <c r="T66" s="615"/>
      <c r="U66" s="615"/>
      <c r="V66" s="615"/>
      <c r="W66" s="615"/>
      <c r="X66" s="615"/>
      <c r="Y66" s="615"/>
      <c r="Z66" s="615"/>
      <c r="AA66" s="615"/>
      <c r="AB66" s="615"/>
      <c r="AC66" s="615"/>
      <c r="AD66" s="615"/>
      <c r="AE66" s="615"/>
      <c r="AF66" s="615"/>
      <c r="AG66" s="615"/>
      <c r="AH66" s="615"/>
      <c r="AI66" s="616"/>
    </row>
    <row r="67" spans="2:35" ht="35.549999999999997" customHeight="1" x14ac:dyDescent="0.15">
      <c r="B67" s="610"/>
      <c r="C67" s="614"/>
      <c r="D67" s="615"/>
      <c r="E67" s="615"/>
      <c r="F67" s="615"/>
      <c r="G67" s="615"/>
      <c r="H67" s="615"/>
      <c r="I67" s="615"/>
      <c r="J67" s="615"/>
      <c r="K67" s="615"/>
      <c r="L67" s="615"/>
      <c r="M67" s="615"/>
      <c r="N67" s="615"/>
      <c r="O67" s="615"/>
      <c r="P67" s="615"/>
      <c r="Q67" s="615"/>
      <c r="R67" s="615"/>
      <c r="S67" s="615"/>
      <c r="T67" s="615"/>
      <c r="U67" s="615"/>
      <c r="V67" s="615"/>
      <c r="W67" s="615"/>
      <c r="X67" s="615"/>
      <c r="Y67" s="615"/>
      <c r="Z67" s="615"/>
      <c r="AA67" s="615"/>
      <c r="AB67" s="615"/>
      <c r="AC67" s="615"/>
      <c r="AD67" s="615"/>
      <c r="AE67" s="615"/>
      <c r="AF67" s="615"/>
      <c r="AG67" s="615"/>
      <c r="AH67" s="615"/>
      <c r="AI67" s="616"/>
    </row>
    <row r="68" spans="2:35" ht="22.5" customHeight="1" x14ac:dyDescent="0.15">
      <c r="B68" s="610"/>
      <c r="C68" s="614"/>
      <c r="D68" s="615"/>
      <c r="E68" s="615"/>
      <c r="F68" s="615"/>
      <c r="G68" s="615"/>
      <c r="H68" s="615"/>
      <c r="I68" s="615"/>
      <c r="J68" s="615"/>
      <c r="K68" s="615"/>
      <c r="L68" s="615"/>
      <c r="M68" s="615"/>
      <c r="N68" s="615"/>
      <c r="O68" s="615"/>
      <c r="P68" s="615"/>
      <c r="Q68" s="615"/>
      <c r="R68" s="615"/>
      <c r="S68" s="615"/>
      <c r="T68" s="615"/>
      <c r="U68" s="615"/>
      <c r="V68" s="615"/>
      <c r="W68" s="615"/>
      <c r="X68" s="615"/>
      <c r="Y68" s="615"/>
      <c r="Z68" s="615"/>
      <c r="AA68" s="615"/>
      <c r="AB68" s="615"/>
      <c r="AC68" s="615"/>
      <c r="AD68" s="615"/>
      <c r="AE68" s="615"/>
      <c r="AF68" s="615"/>
      <c r="AG68" s="615"/>
      <c r="AH68" s="615"/>
      <c r="AI68" s="616"/>
    </row>
    <row r="69" spans="2:35" ht="78.75" customHeight="1" x14ac:dyDescent="0.15">
      <c r="B69" s="617"/>
      <c r="C69" s="618"/>
      <c r="D69" s="619"/>
      <c r="E69" s="620"/>
      <c r="F69" s="621"/>
      <c r="G69" s="621"/>
      <c r="H69" s="619"/>
      <c r="I69" s="619"/>
      <c r="J69" s="619"/>
      <c r="K69" s="619"/>
      <c r="L69" s="619"/>
      <c r="M69" s="619"/>
      <c r="N69" s="619"/>
      <c r="O69" s="619"/>
      <c r="P69" s="619"/>
      <c r="Q69" s="619"/>
      <c r="R69" s="619"/>
      <c r="S69" s="622" t="s">
        <v>843</v>
      </c>
      <c r="T69" s="622"/>
      <c r="U69" s="622"/>
      <c r="V69" s="622"/>
      <c r="W69" s="622"/>
      <c r="X69" s="622"/>
      <c r="Y69" s="622"/>
      <c r="Z69" s="622"/>
      <c r="AA69" s="622"/>
      <c r="AB69" s="622"/>
      <c r="AC69" s="622"/>
      <c r="AD69" s="622"/>
      <c r="AE69" s="622"/>
      <c r="AF69" s="622"/>
      <c r="AG69" s="622"/>
      <c r="AH69" s="622"/>
      <c r="AI69" s="623"/>
    </row>
    <row r="70" spans="2:35" ht="15" customHeight="1" x14ac:dyDescent="0.15"/>
    <row r="71" spans="2:35" ht="25.05" customHeight="1" x14ac:dyDescent="0.15">
      <c r="B71" s="193" t="s">
        <v>840</v>
      </c>
      <c r="C71" s="193"/>
      <c r="D71" s="193"/>
      <c r="E71" s="598"/>
      <c r="F71" s="598"/>
      <c r="G71" s="598"/>
      <c r="H71" s="598"/>
      <c r="I71" s="598"/>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row>
    <row r="72" spans="2:35" ht="20.100000000000001" customHeight="1" x14ac:dyDescent="0.15">
      <c r="B72" s="194" t="s">
        <v>8</v>
      </c>
      <c r="C72" s="194"/>
      <c r="D72" s="599"/>
      <c r="E72" s="173" t="s">
        <v>314</v>
      </c>
      <c r="F72" s="174"/>
      <c r="G72" s="174"/>
      <c r="H72" s="174"/>
      <c r="I72" s="175"/>
      <c r="J72" s="600" t="s">
        <v>9</v>
      </c>
      <c r="K72" s="198"/>
      <c r="L72" s="198"/>
      <c r="M72" s="279" t="s">
        <v>316</v>
      </c>
      <c r="N72" s="279"/>
      <c r="O72" s="279"/>
      <c r="P72" s="279"/>
      <c r="Q72" s="279"/>
      <c r="R72" s="279"/>
      <c r="S72" s="207" t="s">
        <v>421</v>
      </c>
      <c r="T72" s="207"/>
      <c r="U72" s="207"/>
      <c r="V72" s="207"/>
      <c r="W72" s="150" t="s">
        <v>318</v>
      </c>
      <c r="X72" s="150"/>
      <c r="Y72" s="150"/>
      <c r="Z72" s="150"/>
      <c r="AA72" s="150"/>
      <c r="AB72" s="150"/>
      <c r="AC72" s="235" t="s">
        <v>422</v>
      </c>
      <c r="AD72" s="236"/>
      <c r="AE72" s="237"/>
      <c r="AF72" s="601">
        <v>44860</v>
      </c>
      <c r="AG72" s="602"/>
      <c r="AH72" s="602"/>
      <c r="AI72" s="603"/>
    </row>
    <row r="73" spans="2:35" ht="20.100000000000001" customHeight="1" x14ac:dyDescent="0.15">
      <c r="B73" s="202" t="s">
        <v>0</v>
      </c>
      <c r="C73" s="202"/>
      <c r="D73" s="604"/>
      <c r="E73" s="177" t="s">
        <v>315</v>
      </c>
      <c r="F73" s="178"/>
      <c r="G73" s="178"/>
      <c r="H73" s="178"/>
      <c r="I73" s="180"/>
      <c r="J73" s="605" t="s">
        <v>1</v>
      </c>
      <c r="K73" s="206"/>
      <c r="L73" s="206"/>
      <c r="M73" s="279" t="s">
        <v>317</v>
      </c>
      <c r="N73" s="279"/>
      <c r="O73" s="279"/>
      <c r="P73" s="279"/>
      <c r="Q73" s="279"/>
      <c r="R73" s="279"/>
      <c r="S73" s="207" t="s">
        <v>423</v>
      </c>
      <c r="T73" s="207"/>
      <c r="U73" s="207"/>
      <c r="V73" s="207"/>
      <c r="W73" s="150" t="s">
        <v>389</v>
      </c>
      <c r="X73" s="150"/>
      <c r="Y73" s="150"/>
      <c r="Z73" s="150"/>
      <c r="AA73" s="150"/>
      <c r="AB73" s="150"/>
      <c r="AC73" s="573"/>
      <c r="AD73" s="606"/>
      <c r="AE73" s="574"/>
      <c r="AF73" s="607"/>
      <c r="AG73" s="608"/>
      <c r="AH73" s="608"/>
      <c r="AI73" s="609"/>
    </row>
    <row r="74" spans="2:35" ht="26.25" customHeight="1" x14ac:dyDescent="0.2">
      <c r="B74" s="610" t="s">
        <v>841</v>
      </c>
      <c r="C74" s="611" t="s">
        <v>842</v>
      </c>
      <c r="D74" s="612"/>
      <c r="E74" s="612"/>
      <c r="F74" s="612"/>
      <c r="G74" s="612"/>
      <c r="H74" s="612"/>
      <c r="I74" s="612"/>
      <c r="J74" s="612"/>
      <c r="K74" s="612"/>
      <c r="L74" s="612"/>
      <c r="M74" s="612"/>
      <c r="N74" s="612"/>
      <c r="O74" s="612"/>
      <c r="P74" s="612"/>
      <c r="Q74" s="612"/>
      <c r="R74" s="612"/>
      <c r="S74" s="612"/>
      <c r="T74" s="612"/>
      <c r="U74" s="612"/>
      <c r="V74" s="612"/>
      <c r="W74" s="612"/>
      <c r="X74" s="612"/>
      <c r="Y74" s="612"/>
      <c r="Z74" s="612"/>
      <c r="AA74" s="612"/>
      <c r="AB74" s="612"/>
      <c r="AC74" s="612"/>
      <c r="AD74" s="612"/>
      <c r="AE74" s="612"/>
      <c r="AF74" s="612"/>
      <c r="AG74" s="612"/>
      <c r="AH74" s="612"/>
      <c r="AI74" s="613"/>
    </row>
    <row r="75" spans="2:35" ht="35.549999999999997" customHeight="1" x14ac:dyDescent="0.15">
      <c r="B75" s="610"/>
      <c r="C75" s="614"/>
      <c r="D75" s="615"/>
      <c r="E75" s="615"/>
      <c r="F75" s="615"/>
      <c r="G75" s="615"/>
      <c r="H75" s="615"/>
      <c r="I75" s="615"/>
      <c r="J75" s="615"/>
      <c r="K75" s="615"/>
      <c r="L75" s="615"/>
      <c r="M75" s="615"/>
      <c r="N75" s="615"/>
      <c r="O75" s="615"/>
      <c r="P75" s="615"/>
      <c r="Q75" s="615"/>
      <c r="R75" s="615"/>
      <c r="S75" s="615"/>
      <c r="T75" s="615"/>
      <c r="U75" s="615"/>
      <c r="V75" s="615"/>
      <c r="W75" s="615"/>
      <c r="X75" s="615"/>
      <c r="Y75" s="615"/>
      <c r="Z75" s="615"/>
      <c r="AA75" s="615"/>
      <c r="AB75" s="615"/>
      <c r="AC75" s="615"/>
      <c r="AD75" s="615"/>
      <c r="AE75" s="615"/>
      <c r="AF75" s="615"/>
      <c r="AG75" s="615"/>
      <c r="AH75" s="615"/>
      <c r="AI75" s="616"/>
    </row>
    <row r="76" spans="2:35" ht="35.549999999999997" customHeight="1" x14ac:dyDescent="0.15">
      <c r="B76" s="610"/>
      <c r="C76" s="614"/>
      <c r="D76" s="615"/>
      <c r="E76" s="615"/>
      <c r="F76" s="615"/>
      <c r="G76" s="615"/>
      <c r="H76" s="615"/>
      <c r="I76" s="615"/>
      <c r="J76" s="615"/>
      <c r="K76" s="615"/>
      <c r="L76" s="615"/>
      <c r="M76" s="615"/>
      <c r="N76" s="615"/>
      <c r="O76" s="615"/>
      <c r="P76" s="615"/>
      <c r="Q76" s="615"/>
      <c r="R76" s="615"/>
      <c r="S76" s="615"/>
      <c r="T76" s="615"/>
      <c r="U76" s="615"/>
      <c r="V76" s="615"/>
      <c r="W76" s="615"/>
      <c r="X76" s="615"/>
      <c r="Y76" s="615"/>
      <c r="Z76" s="615"/>
      <c r="AA76" s="615"/>
      <c r="AB76" s="615"/>
      <c r="AC76" s="615"/>
      <c r="AD76" s="615"/>
      <c r="AE76" s="615"/>
      <c r="AF76" s="615"/>
      <c r="AG76" s="615"/>
      <c r="AH76" s="615"/>
      <c r="AI76" s="616"/>
    </row>
    <row r="77" spans="2:35" ht="35.549999999999997" customHeight="1" x14ac:dyDescent="0.15">
      <c r="B77" s="610"/>
      <c r="C77" s="614"/>
      <c r="D77" s="615"/>
      <c r="E77" s="615"/>
      <c r="F77" s="615"/>
      <c r="G77" s="615"/>
      <c r="H77" s="615"/>
      <c r="I77" s="615"/>
      <c r="J77" s="615"/>
      <c r="K77" s="615"/>
      <c r="L77" s="615"/>
      <c r="M77" s="615"/>
      <c r="N77" s="615"/>
      <c r="O77" s="615"/>
      <c r="P77" s="615"/>
      <c r="Q77" s="615"/>
      <c r="R77" s="615"/>
      <c r="S77" s="615"/>
      <c r="T77" s="615"/>
      <c r="U77" s="615"/>
      <c r="V77" s="615"/>
      <c r="W77" s="615"/>
      <c r="X77" s="615"/>
      <c r="Y77" s="615"/>
      <c r="Z77" s="615"/>
      <c r="AA77" s="615"/>
      <c r="AB77" s="615"/>
      <c r="AC77" s="615"/>
      <c r="AD77" s="615"/>
      <c r="AE77" s="615"/>
      <c r="AF77" s="615"/>
      <c r="AG77" s="615"/>
      <c r="AH77" s="615"/>
      <c r="AI77" s="616"/>
    </row>
    <row r="78" spans="2:35" ht="35.549999999999997" customHeight="1" x14ac:dyDescent="0.15">
      <c r="B78" s="610"/>
      <c r="C78" s="614"/>
      <c r="D78" s="615"/>
      <c r="E78" s="615"/>
      <c r="F78" s="615"/>
      <c r="G78" s="615"/>
      <c r="H78" s="615"/>
      <c r="I78" s="615"/>
      <c r="J78" s="615"/>
      <c r="K78" s="615"/>
      <c r="L78" s="615"/>
      <c r="M78" s="615"/>
      <c r="N78" s="615"/>
      <c r="O78" s="615"/>
      <c r="P78" s="615"/>
      <c r="Q78" s="615"/>
      <c r="R78" s="615"/>
      <c r="S78" s="615"/>
      <c r="T78" s="615"/>
      <c r="U78" s="615"/>
      <c r="V78" s="615"/>
      <c r="W78" s="615"/>
      <c r="X78" s="615"/>
      <c r="Y78" s="615"/>
      <c r="Z78" s="615"/>
      <c r="AA78" s="615"/>
      <c r="AB78" s="615"/>
      <c r="AC78" s="615"/>
      <c r="AD78" s="615"/>
      <c r="AE78" s="615"/>
      <c r="AF78" s="615"/>
      <c r="AG78" s="615"/>
      <c r="AH78" s="615"/>
      <c r="AI78" s="616"/>
    </row>
    <row r="79" spans="2:35" ht="35.549999999999997" customHeight="1" x14ac:dyDescent="0.15">
      <c r="B79" s="610"/>
      <c r="C79" s="614"/>
      <c r="D79" s="615"/>
      <c r="E79" s="615"/>
      <c r="F79" s="615"/>
      <c r="G79" s="615"/>
      <c r="H79" s="615"/>
      <c r="I79" s="615"/>
      <c r="J79" s="615"/>
      <c r="K79" s="615"/>
      <c r="L79" s="615"/>
      <c r="M79" s="615"/>
      <c r="N79" s="615"/>
      <c r="O79" s="615"/>
      <c r="P79" s="615"/>
      <c r="Q79" s="615"/>
      <c r="R79" s="615"/>
      <c r="S79" s="615"/>
      <c r="T79" s="615"/>
      <c r="U79" s="615"/>
      <c r="V79" s="615"/>
      <c r="W79" s="615"/>
      <c r="X79" s="615"/>
      <c r="Y79" s="615"/>
      <c r="Z79" s="615"/>
      <c r="AA79" s="615"/>
      <c r="AB79" s="615"/>
      <c r="AC79" s="615"/>
      <c r="AD79" s="615"/>
      <c r="AE79" s="615"/>
      <c r="AF79" s="615"/>
      <c r="AG79" s="615"/>
      <c r="AH79" s="615"/>
      <c r="AI79" s="616"/>
    </row>
    <row r="80" spans="2:35" ht="35.549999999999997" customHeight="1" x14ac:dyDescent="0.15">
      <c r="B80" s="610"/>
      <c r="C80" s="614"/>
      <c r="D80" s="615"/>
      <c r="E80" s="615"/>
      <c r="F80" s="615"/>
      <c r="G80" s="615"/>
      <c r="H80" s="615"/>
      <c r="I80" s="615"/>
      <c r="J80" s="615"/>
      <c r="K80" s="615"/>
      <c r="L80" s="615"/>
      <c r="M80" s="615"/>
      <c r="N80" s="615"/>
      <c r="O80" s="615"/>
      <c r="P80" s="615"/>
      <c r="Q80" s="615"/>
      <c r="R80" s="615"/>
      <c r="S80" s="615"/>
      <c r="T80" s="615"/>
      <c r="U80" s="615"/>
      <c r="V80" s="615"/>
      <c r="W80" s="615"/>
      <c r="X80" s="615"/>
      <c r="Y80" s="615"/>
      <c r="Z80" s="615"/>
      <c r="AA80" s="615"/>
      <c r="AB80" s="615"/>
      <c r="AC80" s="615"/>
      <c r="AD80" s="615"/>
      <c r="AE80" s="615"/>
      <c r="AF80" s="615"/>
      <c r="AG80" s="615"/>
      <c r="AH80" s="615"/>
      <c r="AI80" s="616"/>
    </row>
    <row r="81" spans="2:35" ht="35.549999999999997" customHeight="1" x14ac:dyDescent="0.15">
      <c r="B81" s="610"/>
      <c r="C81" s="614"/>
      <c r="D81" s="615"/>
      <c r="E81" s="615"/>
      <c r="F81" s="615"/>
      <c r="G81" s="615"/>
      <c r="H81" s="615"/>
      <c r="I81" s="615"/>
      <c r="J81" s="615"/>
      <c r="K81" s="615"/>
      <c r="L81" s="615"/>
      <c r="M81" s="615"/>
      <c r="N81" s="615"/>
      <c r="O81" s="615"/>
      <c r="P81" s="615"/>
      <c r="Q81" s="615"/>
      <c r="R81" s="615"/>
      <c r="S81" s="615"/>
      <c r="T81" s="615"/>
      <c r="U81" s="615"/>
      <c r="V81" s="615"/>
      <c r="W81" s="615"/>
      <c r="X81" s="615"/>
      <c r="Y81" s="615"/>
      <c r="Z81" s="615"/>
      <c r="AA81" s="615"/>
      <c r="AB81" s="615"/>
      <c r="AC81" s="615"/>
      <c r="AD81" s="615"/>
      <c r="AE81" s="615"/>
      <c r="AF81" s="615"/>
      <c r="AG81" s="615"/>
      <c r="AH81" s="615"/>
      <c r="AI81" s="616"/>
    </row>
    <row r="82" spans="2:35" ht="35.549999999999997" customHeight="1" x14ac:dyDescent="0.15">
      <c r="B82" s="610"/>
      <c r="C82" s="614"/>
      <c r="D82" s="615"/>
      <c r="E82" s="615"/>
      <c r="F82" s="615"/>
      <c r="G82" s="615"/>
      <c r="H82" s="615"/>
      <c r="I82" s="615"/>
      <c r="J82" s="615"/>
      <c r="K82" s="615"/>
      <c r="L82" s="615"/>
      <c r="M82" s="615"/>
      <c r="N82" s="615"/>
      <c r="O82" s="615"/>
      <c r="P82" s="615"/>
      <c r="Q82" s="615"/>
      <c r="R82" s="615"/>
      <c r="S82" s="615"/>
      <c r="T82" s="615"/>
      <c r="U82" s="615"/>
      <c r="V82" s="615"/>
      <c r="W82" s="615"/>
      <c r="X82" s="615"/>
      <c r="Y82" s="615"/>
      <c r="Z82" s="615"/>
      <c r="AA82" s="615"/>
      <c r="AB82" s="615"/>
      <c r="AC82" s="615"/>
      <c r="AD82" s="615"/>
      <c r="AE82" s="615"/>
      <c r="AF82" s="615"/>
      <c r="AG82" s="615"/>
      <c r="AH82" s="615"/>
      <c r="AI82" s="616"/>
    </row>
    <row r="83" spans="2:35" ht="35.549999999999997" customHeight="1" x14ac:dyDescent="0.15">
      <c r="B83" s="610"/>
      <c r="C83" s="614"/>
      <c r="D83" s="615"/>
      <c r="E83" s="615"/>
      <c r="F83" s="615"/>
      <c r="G83" s="615"/>
      <c r="H83" s="615"/>
      <c r="I83" s="615"/>
      <c r="J83" s="615"/>
      <c r="K83" s="615"/>
      <c r="L83" s="615"/>
      <c r="M83" s="615"/>
      <c r="N83" s="615"/>
      <c r="O83" s="615"/>
      <c r="P83" s="615"/>
      <c r="Q83" s="615"/>
      <c r="R83" s="615"/>
      <c r="S83" s="615"/>
      <c r="T83" s="615"/>
      <c r="U83" s="615"/>
      <c r="V83" s="615"/>
      <c r="W83" s="615"/>
      <c r="X83" s="615"/>
      <c r="Y83" s="615"/>
      <c r="Z83" s="615"/>
      <c r="AA83" s="615"/>
      <c r="AB83" s="615"/>
      <c r="AC83" s="615"/>
      <c r="AD83" s="615"/>
      <c r="AE83" s="615"/>
      <c r="AF83" s="615"/>
      <c r="AG83" s="615"/>
      <c r="AH83" s="615"/>
      <c r="AI83" s="616"/>
    </row>
    <row r="84" spans="2:35" ht="35.549999999999997" customHeight="1" x14ac:dyDescent="0.15">
      <c r="B84" s="610"/>
      <c r="C84" s="614"/>
      <c r="D84" s="615"/>
      <c r="E84" s="615"/>
      <c r="F84" s="615"/>
      <c r="G84" s="615"/>
      <c r="H84" s="615"/>
      <c r="I84" s="615"/>
      <c r="J84" s="615"/>
      <c r="K84" s="615"/>
      <c r="L84" s="615"/>
      <c r="M84" s="615"/>
      <c r="N84" s="615"/>
      <c r="O84" s="615"/>
      <c r="P84" s="615"/>
      <c r="Q84" s="615"/>
      <c r="R84" s="615"/>
      <c r="S84" s="615"/>
      <c r="T84" s="615"/>
      <c r="U84" s="615"/>
      <c r="V84" s="615"/>
      <c r="W84" s="615"/>
      <c r="X84" s="615"/>
      <c r="Y84" s="615"/>
      <c r="Z84" s="615"/>
      <c r="AA84" s="615"/>
      <c r="AB84" s="615"/>
      <c r="AC84" s="615"/>
      <c r="AD84" s="615"/>
      <c r="AE84" s="615"/>
      <c r="AF84" s="615"/>
      <c r="AG84" s="615"/>
      <c r="AH84" s="615"/>
      <c r="AI84" s="616"/>
    </row>
    <row r="85" spans="2:35" ht="22.5" customHeight="1" x14ac:dyDescent="0.15">
      <c r="B85" s="610"/>
      <c r="C85" s="614"/>
      <c r="D85" s="615"/>
      <c r="E85" s="615"/>
      <c r="F85" s="615"/>
      <c r="G85" s="615"/>
      <c r="H85" s="615"/>
      <c r="I85" s="615"/>
      <c r="J85" s="615"/>
      <c r="K85" s="615"/>
      <c r="L85" s="615"/>
      <c r="M85" s="615"/>
      <c r="N85" s="615"/>
      <c r="O85" s="615"/>
      <c r="P85" s="615"/>
      <c r="Q85" s="615"/>
      <c r="R85" s="615"/>
      <c r="S85" s="615"/>
      <c r="T85" s="615"/>
      <c r="U85" s="615"/>
      <c r="V85" s="615"/>
      <c r="W85" s="615"/>
      <c r="X85" s="615"/>
      <c r="Y85" s="615"/>
      <c r="Z85" s="615"/>
      <c r="AA85" s="615"/>
      <c r="AB85" s="615"/>
      <c r="AC85" s="615"/>
      <c r="AD85" s="615"/>
      <c r="AE85" s="615"/>
      <c r="AF85" s="615"/>
      <c r="AG85" s="615"/>
      <c r="AH85" s="615"/>
      <c r="AI85" s="616"/>
    </row>
    <row r="86" spans="2:35" ht="78.75" customHeight="1" x14ac:dyDescent="0.15">
      <c r="B86" s="617"/>
      <c r="C86" s="618"/>
      <c r="D86" s="619"/>
      <c r="E86" s="620"/>
      <c r="F86" s="621"/>
      <c r="G86" s="621"/>
      <c r="H86" s="619"/>
      <c r="I86" s="619"/>
      <c r="J86" s="619"/>
      <c r="K86" s="619"/>
      <c r="L86" s="619"/>
      <c r="M86" s="619"/>
      <c r="N86" s="619"/>
      <c r="O86" s="619"/>
      <c r="P86" s="619"/>
      <c r="Q86" s="619"/>
      <c r="R86" s="619"/>
      <c r="S86" s="622" t="s">
        <v>843</v>
      </c>
      <c r="T86" s="622"/>
      <c r="U86" s="622"/>
      <c r="V86" s="622"/>
      <c r="W86" s="622"/>
      <c r="X86" s="622"/>
      <c r="Y86" s="622"/>
      <c r="Z86" s="622"/>
      <c r="AA86" s="622"/>
      <c r="AB86" s="622"/>
      <c r="AC86" s="622"/>
      <c r="AD86" s="622"/>
      <c r="AE86" s="622"/>
      <c r="AF86" s="622"/>
      <c r="AG86" s="622"/>
      <c r="AH86" s="622"/>
      <c r="AI86" s="623"/>
    </row>
    <row r="87" spans="2:35" ht="15" customHeight="1" x14ac:dyDescent="0.15"/>
    <row r="88" spans="2:35" ht="25.05" customHeight="1" x14ac:dyDescent="0.15">
      <c r="B88" s="193" t="s">
        <v>840</v>
      </c>
      <c r="C88" s="193"/>
      <c r="D88" s="193"/>
      <c r="E88" s="598"/>
      <c r="F88" s="598"/>
      <c r="G88" s="598"/>
      <c r="H88" s="598"/>
      <c r="I88" s="598"/>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row>
    <row r="89" spans="2:35" ht="20.100000000000001" customHeight="1" x14ac:dyDescent="0.15">
      <c r="B89" s="194" t="s">
        <v>8</v>
      </c>
      <c r="C89" s="194"/>
      <c r="D89" s="599"/>
      <c r="E89" s="173" t="s">
        <v>314</v>
      </c>
      <c r="F89" s="174"/>
      <c r="G89" s="174"/>
      <c r="H89" s="174"/>
      <c r="I89" s="175"/>
      <c r="J89" s="600" t="s">
        <v>9</v>
      </c>
      <c r="K89" s="198"/>
      <c r="L89" s="198"/>
      <c r="M89" s="279" t="s">
        <v>316</v>
      </c>
      <c r="N89" s="279"/>
      <c r="O89" s="279"/>
      <c r="P89" s="279"/>
      <c r="Q89" s="279"/>
      <c r="R89" s="279"/>
      <c r="S89" s="207" t="s">
        <v>421</v>
      </c>
      <c r="T89" s="207"/>
      <c r="U89" s="207"/>
      <c r="V89" s="207"/>
      <c r="W89" s="150" t="s">
        <v>318</v>
      </c>
      <c r="X89" s="150"/>
      <c r="Y89" s="150"/>
      <c r="Z89" s="150"/>
      <c r="AA89" s="150"/>
      <c r="AB89" s="150"/>
      <c r="AC89" s="235" t="s">
        <v>422</v>
      </c>
      <c r="AD89" s="236"/>
      <c r="AE89" s="237"/>
      <c r="AF89" s="601">
        <v>44860</v>
      </c>
      <c r="AG89" s="602"/>
      <c r="AH89" s="602"/>
      <c r="AI89" s="603"/>
    </row>
    <row r="90" spans="2:35" ht="20.100000000000001" customHeight="1" x14ac:dyDescent="0.15">
      <c r="B90" s="202" t="s">
        <v>0</v>
      </c>
      <c r="C90" s="202"/>
      <c r="D90" s="604"/>
      <c r="E90" s="177" t="s">
        <v>315</v>
      </c>
      <c r="F90" s="178"/>
      <c r="G90" s="178"/>
      <c r="H90" s="178"/>
      <c r="I90" s="180"/>
      <c r="J90" s="605" t="s">
        <v>1</v>
      </c>
      <c r="K90" s="206"/>
      <c r="L90" s="206"/>
      <c r="M90" s="279" t="s">
        <v>317</v>
      </c>
      <c r="N90" s="279"/>
      <c r="O90" s="279"/>
      <c r="P90" s="279"/>
      <c r="Q90" s="279"/>
      <c r="R90" s="279"/>
      <c r="S90" s="207" t="s">
        <v>423</v>
      </c>
      <c r="T90" s="207"/>
      <c r="U90" s="207"/>
      <c r="V90" s="207"/>
      <c r="W90" s="150" t="s">
        <v>389</v>
      </c>
      <c r="X90" s="150"/>
      <c r="Y90" s="150"/>
      <c r="Z90" s="150"/>
      <c r="AA90" s="150"/>
      <c r="AB90" s="150"/>
      <c r="AC90" s="573"/>
      <c r="AD90" s="606"/>
      <c r="AE90" s="574"/>
      <c r="AF90" s="607"/>
      <c r="AG90" s="608"/>
      <c r="AH90" s="608"/>
      <c r="AI90" s="609"/>
    </row>
    <row r="91" spans="2:35" ht="26.25" customHeight="1" x14ac:dyDescent="0.2">
      <c r="B91" s="610" t="s">
        <v>841</v>
      </c>
      <c r="C91" s="611" t="s">
        <v>842</v>
      </c>
      <c r="D91" s="612"/>
      <c r="E91" s="612"/>
      <c r="F91" s="612"/>
      <c r="G91" s="612"/>
      <c r="H91" s="612"/>
      <c r="I91" s="612"/>
      <c r="J91" s="612"/>
      <c r="K91" s="612"/>
      <c r="L91" s="612"/>
      <c r="M91" s="612"/>
      <c r="N91" s="612"/>
      <c r="O91" s="612"/>
      <c r="P91" s="612"/>
      <c r="Q91" s="612"/>
      <c r="R91" s="612"/>
      <c r="S91" s="612"/>
      <c r="T91" s="612"/>
      <c r="U91" s="612"/>
      <c r="V91" s="612"/>
      <c r="W91" s="612"/>
      <c r="X91" s="612"/>
      <c r="Y91" s="612"/>
      <c r="Z91" s="612"/>
      <c r="AA91" s="612"/>
      <c r="AB91" s="612"/>
      <c r="AC91" s="612"/>
      <c r="AD91" s="612"/>
      <c r="AE91" s="612"/>
      <c r="AF91" s="612"/>
      <c r="AG91" s="612"/>
      <c r="AH91" s="612"/>
      <c r="AI91" s="613"/>
    </row>
    <row r="92" spans="2:35" ht="35.549999999999997" customHeight="1" x14ac:dyDescent="0.15">
      <c r="B92" s="610"/>
      <c r="C92" s="614"/>
      <c r="D92" s="615"/>
      <c r="E92" s="615"/>
      <c r="F92" s="615"/>
      <c r="G92" s="615"/>
      <c r="H92" s="615"/>
      <c r="I92" s="615"/>
      <c r="J92" s="615"/>
      <c r="K92" s="615"/>
      <c r="L92" s="615"/>
      <c r="M92" s="615"/>
      <c r="N92" s="615"/>
      <c r="O92" s="615"/>
      <c r="P92" s="615"/>
      <c r="Q92" s="615"/>
      <c r="R92" s="615"/>
      <c r="S92" s="615"/>
      <c r="T92" s="615"/>
      <c r="U92" s="615"/>
      <c r="V92" s="615"/>
      <c r="W92" s="615"/>
      <c r="X92" s="615"/>
      <c r="Y92" s="615"/>
      <c r="Z92" s="615"/>
      <c r="AA92" s="615"/>
      <c r="AB92" s="615"/>
      <c r="AC92" s="615"/>
      <c r="AD92" s="615"/>
      <c r="AE92" s="615"/>
      <c r="AF92" s="615"/>
      <c r="AG92" s="615"/>
      <c r="AH92" s="615"/>
      <c r="AI92" s="616"/>
    </row>
    <row r="93" spans="2:35" ht="35.549999999999997" customHeight="1" x14ac:dyDescent="0.15">
      <c r="B93" s="610"/>
      <c r="C93" s="614"/>
      <c r="D93" s="615"/>
      <c r="E93" s="615"/>
      <c r="F93" s="615"/>
      <c r="G93" s="615"/>
      <c r="H93" s="615"/>
      <c r="I93" s="615"/>
      <c r="J93" s="615"/>
      <c r="K93" s="615"/>
      <c r="L93" s="615"/>
      <c r="M93" s="615"/>
      <c r="N93" s="615"/>
      <c r="O93" s="615"/>
      <c r="P93" s="615"/>
      <c r="Q93" s="615"/>
      <c r="R93" s="615"/>
      <c r="S93" s="615"/>
      <c r="T93" s="615"/>
      <c r="U93" s="615"/>
      <c r="V93" s="615"/>
      <c r="W93" s="615"/>
      <c r="X93" s="615"/>
      <c r="Y93" s="615"/>
      <c r="Z93" s="615"/>
      <c r="AA93" s="615"/>
      <c r="AB93" s="615"/>
      <c r="AC93" s="615"/>
      <c r="AD93" s="615"/>
      <c r="AE93" s="615"/>
      <c r="AF93" s="615"/>
      <c r="AG93" s="615"/>
      <c r="AH93" s="615"/>
      <c r="AI93" s="616"/>
    </row>
    <row r="94" spans="2:35" ht="35.549999999999997" customHeight="1" x14ac:dyDescent="0.15">
      <c r="B94" s="610"/>
      <c r="C94" s="614"/>
      <c r="D94" s="615"/>
      <c r="E94" s="615"/>
      <c r="F94" s="615"/>
      <c r="G94" s="615"/>
      <c r="H94" s="615"/>
      <c r="I94" s="615"/>
      <c r="J94" s="615"/>
      <c r="K94" s="615"/>
      <c r="L94" s="615"/>
      <c r="M94" s="615"/>
      <c r="N94" s="615"/>
      <c r="O94" s="615"/>
      <c r="P94" s="615"/>
      <c r="Q94" s="615"/>
      <c r="R94" s="615"/>
      <c r="S94" s="615"/>
      <c r="T94" s="615"/>
      <c r="U94" s="615"/>
      <c r="V94" s="615"/>
      <c r="W94" s="615"/>
      <c r="X94" s="615"/>
      <c r="Y94" s="615"/>
      <c r="Z94" s="615"/>
      <c r="AA94" s="615"/>
      <c r="AB94" s="615"/>
      <c r="AC94" s="615"/>
      <c r="AD94" s="615"/>
      <c r="AE94" s="615"/>
      <c r="AF94" s="615"/>
      <c r="AG94" s="615"/>
      <c r="AH94" s="615"/>
      <c r="AI94" s="616"/>
    </row>
    <row r="95" spans="2:35" ht="35.549999999999997" customHeight="1" x14ac:dyDescent="0.15">
      <c r="B95" s="610"/>
      <c r="C95" s="614"/>
      <c r="D95" s="615"/>
      <c r="E95" s="615"/>
      <c r="F95" s="615"/>
      <c r="G95" s="615"/>
      <c r="H95" s="615"/>
      <c r="I95" s="615"/>
      <c r="J95" s="615"/>
      <c r="K95" s="615"/>
      <c r="L95" s="615"/>
      <c r="M95" s="615"/>
      <c r="N95" s="615"/>
      <c r="O95" s="615"/>
      <c r="P95" s="615"/>
      <c r="Q95" s="615"/>
      <c r="R95" s="615"/>
      <c r="S95" s="615"/>
      <c r="T95" s="615"/>
      <c r="U95" s="615"/>
      <c r="V95" s="615"/>
      <c r="W95" s="615"/>
      <c r="X95" s="615"/>
      <c r="Y95" s="615"/>
      <c r="Z95" s="615"/>
      <c r="AA95" s="615"/>
      <c r="AB95" s="615"/>
      <c r="AC95" s="615"/>
      <c r="AD95" s="615"/>
      <c r="AE95" s="615"/>
      <c r="AF95" s="615"/>
      <c r="AG95" s="615"/>
      <c r="AH95" s="615"/>
      <c r="AI95" s="616"/>
    </row>
    <row r="96" spans="2:35" ht="35.549999999999997" customHeight="1" x14ac:dyDescent="0.15">
      <c r="B96" s="610"/>
      <c r="C96" s="614"/>
      <c r="D96" s="615"/>
      <c r="E96" s="615"/>
      <c r="F96" s="615"/>
      <c r="G96" s="615"/>
      <c r="H96" s="615"/>
      <c r="I96" s="615"/>
      <c r="J96" s="615"/>
      <c r="K96" s="615"/>
      <c r="L96" s="615"/>
      <c r="M96" s="615"/>
      <c r="N96" s="615"/>
      <c r="O96" s="615"/>
      <c r="P96" s="615"/>
      <c r="Q96" s="615"/>
      <c r="R96" s="615"/>
      <c r="S96" s="615"/>
      <c r="T96" s="615"/>
      <c r="U96" s="615"/>
      <c r="V96" s="615"/>
      <c r="W96" s="615"/>
      <c r="X96" s="615"/>
      <c r="Y96" s="615"/>
      <c r="Z96" s="615"/>
      <c r="AA96" s="615"/>
      <c r="AB96" s="615"/>
      <c r="AC96" s="615"/>
      <c r="AD96" s="615"/>
      <c r="AE96" s="615"/>
      <c r="AF96" s="615"/>
      <c r="AG96" s="615"/>
      <c r="AH96" s="615"/>
      <c r="AI96" s="616"/>
    </row>
    <row r="97" spans="2:35" ht="35.549999999999997" customHeight="1" x14ac:dyDescent="0.15">
      <c r="B97" s="610"/>
      <c r="C97" s="614"/>
      <c r="D97" s="615"/>
      <c r="E97" s="615"/>
      <c r="F97" s="615"/>
      <c r="G97" s="615"/>
      <c r="H97" s="615"/>
      <c r="I97" s="615"/>
      <c r="J97" s="615"/>
      <c r="K97" s="615"/>
      <c r="L97" s="615"/>
      <c r="M97" s="615"/>
      <c r="N97" s="615"/>
      <c r="O97" s="615"/>
      <c r="P97" s="615"/>
      <c r="Q97" s="615"/>
      <c r="R97" s="615"/>
      <c r="S97" s="615"/>
      <c r="T97" s="615"/>
      <c r="U97" s="615"/>
      <c r="V97" s="615"/>
      <c r="W97" s="615"/>
      <c r="X97" s="615"/>
      <c r="Y97" s="615"/>
      <c r="Z97" s="615"/>
      <c r="AA97" s="615"/>
      <c r="AB97" s="615"/>
      <c r="AC97" s="615"/>
      <c r="AD97" s="615"/>
      <c r="AE97" s="615"/>
      <c r="AF97" s="615"/>
      <c r="AG97" s="615"/>
      <c r="AH97" s="615"/>
      <c r="AI97" s="616"/>
    </row>
    <row r="98" spans="2:35" ht="35.549999999999997" customHeight="1" x14ac:dyDescent="0.15">
      <c r="B98" s="610"/>
      <c r="C98" s="614"/>
      <c r="D98" s="615"/>
      <c r="E98" s="615"/>
      <c r="F98" s="615"/>
      <c r="G98" s="615"/>
      <c r="H98" s="615"/>
      <c r="I98" s="615"/>
      <c r="J98" s="615"/>
      <c r="K98" s="615"/>
      <c r="L98" s="615"/>
      <c r="M98" s="615"/>
      <c r="N98" s="615"/>
      <c r="O98" s="615"/>
      <c r="P98" s="615"/>
      <c r="Q98" s="615"/>
      <c r="R98" s="615"/>
      <c r="S98" s="615"/>
      <c r="T98" s="615"/>
      <c r="U98" s="615"/>
      <c r="V98" s="615"/>
      <c r="W98" s="615"/>
      <c r="X98" s="615"/>
      <c r="Y98" s="615"/>
      <c r="Z98" s="615"/>
      <c r="AA98" s="615"/>
      <c r="AB98" s="615"/>
      <c r="AC98" s="615"/>
      <c r="AD98" s="615"/>
      <c r="AE98" s="615"/>
      <c r="AF98" s="615"/>
      <c r="AG98" s="615"/>
      <c r="AH98" s="615"/>
      <c r="AI98" s="616"/>
    </row>
    <row r="99" spans="2:35" ht="35.549999999999997" customHeight="1" x14ac:dyDescent="0.15">
      <c r="B99" s="610"/>
      <c r="C99" s="614"/>
      <c r="D99" s="615"/>
      <c r="E99" s="615"/>
      <c r="F99" s="615"/>
      <c r="G99" s="615"/>
      <c r="H99" s="615"/>
      <c r="I99" s="615"/>
      <c r="J99" s="615"/>
      <c r="K99" s="615"/>
      <c r="L99" s="615"/>
      <c r="M99" s="615"/>
      <c r="N99" s="615"/>
      <c r="O99" s="615"/>
      <c r="P99" s="615"/>
      <c r="Q99" s="615"/>
      <c r="R99" s="615"/>
      <c r="S99" s="615"/>
      <c r="T99" s="615"/>
      <c r="U99" s="615"/>
      <c r="V99" s="615"/>
      <c r="W99" s="615"/>
      <c r="X99" s="615"/>
      <c r="Y99" s="615"/>
      <c r="Z99" s="615"/>
      <c r="AA99" s="615"/>
      <c r="AB99" s="615"/>
      <c r="AC99" s="615"/>
      <c r="AD99" s="615"/>
      <c r="AE99" s="615"/>
      <c r="AF99" s="615"/>
      <c r="AG99" s="615"/>
      <c r="AH99" s="615"/>
      <c r="AI99" s="616"/>
    </row>
    <row r="100" spans="2:35" ht="35.549999999999997" customHeight="1" x14ac:dyDescent="0.15">
      <c r="B100" s="610"/>
      <c r="C100" s="614"/>
      <c r="D100" s="615"/>
      <c r="E100" s="615"/>
      <c r="F100" s="615"/>
      <c r="G100" s="615"/>
      <c r="H100" s="615"/>
      <c r="I100" s="615"/>
      <c r="J100" s="615"/>
      <c r="K100" s="615"/>
      <c r="L100" s="615"/>
      <c r="M100" s="615"/>
      <c r="N100" s="615"/>
      <c r="O100" s="615"/>
      <c r="P100" s="615"/>
      <c r="Q100" s="615"/>
      <c r="R100" s="615"/>
      <c r="S100" s="615"/>
      <c r="T100" s="615"/>
      <c r="U100" s="615"/>
      <c r="V100" s="615"/>
      <c r="W100" s="615"/>
      <c r="X100" s="615"/>
      <c r="Y100" s="615"/>
      <c r="Z100" s="615"/>
      <c r="AA100" s="615"/>
      <c r="AB100" s="615"/>
      <c r="AC100" s="615"/>
      <c r="AD100" s="615"/>
      <c r="AE100" s="615"/>
      <c r="AF100" s="615"/>
      <c r="AG100" s="615"/>
      <c r="AH100" s="615"/>
      <c r="AI100" s="616"/>
    </row>
    <row r="101" spans="2:35" ht="35.549999999999997" customHeight="1" x14ac:dyDescent="0.15">
      <c r="B101" s="610"/>
      <c r="C101" s="614"/>
      <c r="D101" s="615"/>
      <c r="E101" s="615"/>
      <c r="F101" s="615"/>
      <c r="G101" s="615"/>
      <c r="H101" s="615"/>
      <c r="I101" s="615"/>
      <c r="J101" s="615"/>
      <c r="K101" s="615"/>
      <c r="L101" s="615"/>
      <c r="M101" s="615"/>
      <c r="N101" s="615"/>
      <c r="O101" s="615"/>
      <c r="P101" s="615"/>
      <c r="Q101" s="615"/>
      <c r="R101" s="615"/>
      <c r="S101" s="615"/>
      <c r="T101" s="615"/>
      <c r="U101" s="615"/>
      <c r="V101" s="615"/>
      <c r="W101" s="615"/>
      <c r="X101" s="615"/>
      <c r="Y101" s="615"/>
      <c r="Z101" s="615"/>
      <c r="AA101" s="615"/>
      <c r="AB101" s="615"/>
      <c r="AC101" s="615"/>
      <c r="AD101" s="615"/>
      <c r="AE101" s="615"/>
      <c r="AF101" s="615"/>
      <c r="AG101" s="615"/>
      <c r="AH101" s="615"/>
      <c r="AI101" s="616"/>
    </row>
    <row r="102" spans="2:35" ht="22.5" customHeight="1" x14ac:dyDescent="0.15">
      <c r="B102" s="610"/>
      <c r="C102" s="614"/>
      <c r="D102" s="615"/>
      <c r="E102" s="615"/>
      <c r="F102" s="615"/>
      <c r="G102" s="615"/>
      <c r="H102" s="615"/>
      <c r="I102" s="615"/>
      <c r="J102" s="615"/>
      <c r="K102" s="615"/>
      <c r="L102" s="615"/>
      <c r="M102" s="615"/>
      <c r="N102" s="615"/>
      <c r="O102" s="615"/>
      <c r="P102" s="615"/>
      <c r="Q102" s="615"/>
      <c r="R102" s="615"/>
      <c r="S102" s="615"/>
      <c r="T102" s="615"/>
      <c r="U102" s="615"/>
      <c r="V102" s="615"/>
      <c r="W102" s="615"/>
      <c r="X102" s="615"/>
      <c r="Y102" s="615"/>
      <c r="Z102" s="615"/>
      <c r="AA102" s="615"/>
      <c r="AB102" s="615"/>
      <c r="AC102" s="615"/>
      <c r="AD102" s="615"/>
      <c r="AE102" s="615"/>
      <c r="AF102" s="615"/>
      <c r="AG102" s="615"/>
      <c r="AH102" s="615"/>
      <c r="AI102" s="616"/>
    </row>
    <row r="103" spans="2:35" ht="78.75" customHeight="1" x14ac:dyDescent="0.15">
      <c r="B103" s="617"/>
      <c r="C103" s="618"/>
      <c r="D103" s="619"/>
      <c r="E103" s="620"/>
      <c r="F103" s="621"/>
      <c r="G103" s="621"/>
      <c r="H103" s="619"/>
      <c r="I103" s="619"/>
      <c r="J103" s="619"/>
      <c r="K103" s="619"/>
      <c r="L103" s="619"/>
      <c r="M103" s="619"/>
      <c r="N103" s="619"/>
      <c r="O103" s="619"/>
      <c r="P103" s="619"/>
      <c r="Q103" s="619"/>
      <c r="R103" s="619"/>
      <c r="S103" s="622" t="s">
        <v>843</v>
      </c>
      <c r="T103" s="622"/>
      <c r="U103" s="622"/>
      <c r="V103" s="622"/>
      <c r="W103" s="622"/>
      <c r="X103" s="622"/>
      <c r="Y103" s="622"/>
      <c r="Z103" s="622"/>
      <c r="AA103" s="622"/>
      <c r="AB103" s="622"/>
      <c r="AC103" s="622"/>
      <c r="AD103" s="622"/>
      <c r="AE103" s="622"/>
      <c r="AF103" s="622"/>
      <c r="AG103" s="622"/>
      <c r="AH103" s="622"/>
      <c r="AI103" s="623"/>
    </row>
    <row r="104" spans="2:35" ht="15" customHeight="1" x14ac:dyDescent="0.15"/>
    <row r="105" spans="2:35" ht="25.05" customHeight="1" x14ac:dyDescent="0.15">
      <c r="B105" s="193" t="s">
        <v>840</v>
      </c>
      <c r="C105" s="193"/>
      <c r="D105" s="193"/>
      <c r="E105" s="598"/>
      <c r="F105" s="598"/>
      <c r="G105" s="598"/>
      <c r="H105" s="598"/>
      <c r="I105" s="598"/>
      <c r="J105" s="193"/>
      <c r="K105" s="193"/>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c r="AI105" s="193"/>
    </row>
    <row r="106" spans="2:35" ht="20.100000000000001" customHeight="1" x14ac:dyDescent="0.15">
      <c r="B106" s="194" t="s">
        <v>8</v>
      </c>
      <c r="C106" s="194"/>
      <c r="D106" s="599"/>
      <c r="E106" s="173" t="s">
        <v>314</v>
      </c>
      <c r="F106" s="174"/>
      <c r="G106" s="174"/>
      <c r="H106" s="174"/>
      <c r="I106" s="175"/>
      <c r="J106" s="600" t="s">
        <v>9</v>
      </c>
      <c r="K106" s="198"/>
      <c r="L106" s="198"/>
      <c r="M106" s="279" t="s">
        <v>316</v>
      </c>
      <c r="N106" s="279"/>
      <c r="O106" s="279"/>
      <c r="P106" s="279"/>
      <c r="Q106" s="279"/>
      <c r="R106" s="279"/>
      <c r="S106" s="207" t="s">
        <v>421</v>
      </c>
      <c r="T106" s="207"/>
      <c r="U106" s="207"/>
      <c r="V106" s="207"/>
      <c r="W106" s="150" t="s">
        <v>318</v>
      </c>
      <c r="X106" s="150"/>
      <c r="Y106" s="150"/>
      <c r="Z106" s="150"/>
      <c r="AA106" s="150"/>
      <c r="AB106" s="150"/>
      <c r="AC106" s="235" t="s">
        <v>422</v>
      </c>
      <c r="AD106" s="236"/>
      <c r="AE106" s="237"/>
      <c r="AF106" s="601">
        <v>44860</v>
      </c>
      <c r="AG106" s="602"/>
      <c r="AH106" s="602"/>
      <c r="AI106" s="603"/>
    </row>
    <row r="107" spans="2:35" ht="20.100000000000001" customHeight="1" x14ac:dyDescent="0.15">
      <c r="B107" s="202" t="s">
        <v>0</v>
      </c>
      <c r="C107" s="202"/>
      <c r="D107" s="604"/>
      <c r="E107" s="177" t="s">
        <v>315</v>
      </c>
      <c r="F107" s="178"/>
      <c r="G107" s="178"/>
      <c r="H107" s="178"/>
      <c r="I107" s="180"/>
      <c r="J107" s="605" t="s">
        <v>1</v>
      </c>
      <c r="K107" s="206"/>
      <c r="L107" s="206"/>
      <c r="M107" s="279" t="s">
        <v>317</v>
      </c>
      <c r="N107" s="279"/>
      <c r="O107" s="279"/>
      <c r="P107" s="279"/>
      <c r="Q107" s="279"/>
      <c r="R107" s="279"/>
      <c r="S107" s="207" t="s">
        <v>423</v>
      </c>
      <c r="T107" s="207"/>
      <c r="U107" s="207"/>
      <c r="V107" s="207"/>
      <c r="W107" s="150" t="s">
        <v>389</v>
      </c>
      <c r="X107" s="150"/>
      <c r="Y107" s="150"/>
      <c r="Z107" s="150"/>
      <c r="AA107" s="150"/>
      <c r="AB107" s="150"/>
      <c r="AC107" s="573"/>
      <c r="AD107" s="606"/>
      <c r="AE107" s="574"/>
      <c r="AF107" s="607"/>
      <c r="AG107" s="608"/>
      <c r="AH107" s="608"/>
      <c r="AI107" s="609"/>
    </row>
    <row r="108" spans="2:35" ht="26.25" customHeight="1" x14ac:dyDescent="0.2">
      <c r="B108" s="610" t="s">
        <v>841</v>
      </c>
      <c r="C108" s="611" t="s">
        <v>842</v>
      </c>
      <c r="D108" s="612"/>
      <c r="E108" s="612"/>
      <c r="F108" s="612"/>
      <c r="G108" s="612"/>
      <c r="H108" s="612"/>
      <c r="I108" s="612"/>
      <c r="J108" s="612"/>
      <c r="K108" s="612"/>
      <c r="L108" s="612"/>
      <c r="M108" s="612"/>
      <c r="N108" s="612"/>
      <c r="O108" s="612"/>
      <c r="P108" s="612"/>
      <c r="Q108" s="612"/>
      <c r="R108" s="612"/>
      <c r="S108" s="612"/>
      <c r="T108" s="612"/>
      <c r="U108" s="612"/>
      <c r="V108" s="612"/>
      <c r="W108" s="612"/>
      <c r="X108" s="612"/>
      <c r="Y108" s="612"/>
      <c r="Z108" s="612"/>
      <c r="AA108" s="612"/>
      <c r="AB108" s="612"/>
      <c r="AC108" s="612"/>
      <c r="AD108" s="612"/>
      <c r="AE108" s="612"/>
      <c r="AF108" s="612"/>
      <c r="AG108" s="612"/>
      <c r="AH108" s="612"/>
      <c r="AI108" s="613"/>
    </row>
    <row r="109" spans="2:35" ht="35.549999999999997" customHeight="1" x14ac:dyDescent="0.15">
      <c r="B109" s="610"/>
      <c r="C109" s="614"/>
      <c r="D109" s="615"/>
      <c r="E109" s="615"/>
      <c r="F109" s="615"/>
      <c r="G109" s="615"/>
      <c r="H109" s="615"/>
      <c r="I109" s="615"/>
      <c r="J109" s="615"/>
      <c r="K109" s="615"/>
      <c r="L109" s="615"/>
      <c r="M109" s="615"/>
      <c r="N109" s="615"/>
      <c r="O109" s="615"/>
      <c r="P109" s="615"/>
      <c r="Q109" s="615"/>
      <c r="R109" s="615"/>
      <c r="S109" s="615"/>
      <c r="T109" s="615"/>
      <c r="U109" s="615"/>
      <c r="V109" s="615"/>
      <c r="W109" s="615"/>
      <c r="X109" s="615"/>
      <c r="Y109" s="615"/>
      <c r="Z109" s="615"/>
      <c r="AA109" s="615"/>
      <c r="AB109" s="615"/>
      <c r="AC109" s="615"/>
      <c r="AD109" s="615"/>
      <c r="AE109" s="615"/>
      <c r="AF109" s="615"/>
      <c r="AG109" s="615"/>
      <c r="AH109" s="615"/>
      <c r="AI109" s="616"/>
    </row>
    <row r="110" spans="2:35" ht="35.549999999999997" customHeight="1" x14ac:dyDescent="0.15">
      <c r="B110" s="610"/>
      <c r="C110" s="614"/>
      <c r="D110" s="615"/>
      <c r="E110" s="615"/>
      <c r="F110" s="615"/>
      <c r="G110" s="615"/>
      <c r="H110" s="615"/>
      <c r="I110" s="615"/>
      <c r="J110" s="615"/>
      <c r="K110" s="615"/>
      <c r="L110" s="615"/>
      <c r="M110" s="615"/>
      <c r="N110" s="615"/>
      <c r="O110" s="615"/>
      <c r="P110" s="615"/>
      <c r="Q110" s="615"/>
      <c r="R110" s="615"/>
      <c r="S110" s="615"/>
      <c r="T110" s="615"/>
      <c r="U110" s="615"/>
      <c r="V110" s="615"/>
      <c r="W110" s="615"/>
      <c r="X110" s="615"/>
      <c r="Y110" s="615"/>
      <c r="Z110" s="615"/>
      <c r="AA110" s="615"/>
      <c r="AB110" s="615"/>
      <c r="AC110" s="615"/>
      <c r="AD110" s="615"/>
      <c r="AE110" s="615"/>
      <c r="AF110" s="615"/>
      <c r="AG110" s="615"/>
      <c r="AH110" s="615"/>
      <c r="AI110" s="616"/>
    </row>
    <row r="111" spans="2:35" ht="35.549999999999997" customHeight="1" x14ac:dyDescent="0.15">
      <c r="B111" s="610"/>
      <c r="C111" s="614"/>
      <c r="D111" s="615"/>
      <c r="E111" s="615"/>
      <c r="F111" s="615"/>
      <c r="G111" s="615"/>
      <c r="H111" s="615"/>
      <c r="I111" s="615"/>
      <c r="J111" s="615"/>
      <c r="K111" s="615"/>
      <c r="L111" s="615"/>
      <c r="M111" s="615"/>
      <c r="N111" s="615"/>
      <c r="O111" s="615"/>
      <c r="P111" s="615"/>
      <c r="Q111" s="615"/>
      <c r="R111" s="615"/>
      <c r="S111" s="615"/>
      <c r="T111" s="615"/>
      <c r="U111" s="615"/>
      <c r="V111" s="615"/>
      <c r="W111" s="615"/>
      <c r="X111" s="615"/>
      <c r="Y111" s="615"/>
      <c r="Z111" s="615"/>
      <c r="AA111" s="615"/>
      <c r="AB111" s="615"/>
      <c r="AC111" s="615"/>
      <c r="AD111" s="615"/>
      <c r="AE111" s="615"/>
      <c r="AF111" s="615"/>
      <c r="AG111" s="615"/>
      <c r="AH111" s="615"/>
      <c r="AI111" s="616"/>
    </row>
    <row r="112" spans="2:35" ht="35.549999999999997" customHeight="1" x14ac:dyDescent="0.15">
      <c r="B112" s="610"/>
      <c r="C112" s="614"/>
      <c r="D112" s="615"/>
      <c r="E112" s="615"/>
      <c r="F112" s="615"/>
      <c r="G112" s="615"/>
      <c r="H112" s="615"/>
      <c r="I112" s="615"/>
      <c r="J112" s="615"/>
      <c r="K112" s="615"/>
      <c r="L112" s="615"/>
      <c r="M112" s="615"/>
      <c r="N112" s="615"/>
      <c r="O112" s="615"/>
      <c r="P112" s="615"/>
      <c r="Q112" s="615"/>
      <c r="R112" s="615"/>
      <c r="S112" s="615"/>
      <c r="T112" s="615"/>
      <c r="U112" s="615"/>
      <c r="V112" s="615"/>
      <c r="W112" s="615"/>
      <c r="X112" s="615"/>
      <c r="Y112" s="615"/>
      <c r="Z112" s="615"/>
      <c r="AA112" s="615"/>
      <c r="AB112" s="615"/>
      <c r="AC112" s="615"/>
      <c r="AD112" s="615"/>
      <c r="AE112" s="615"/>
      <c r="AF112" s="615"/>
      <c r="AG112" s="615"/>
      <c r="AH112" s="615"/>
      <c r="AI112" s="616"/>
    </row>
    <row r="113" spans="2:35" ht="35.549999999999997" customHeight="1" x14ac:dyDescent="0.15">
      <c r="B113" s="610"/>
      <c r="C113" s="614"/>
      <c r="D113" s="615"/>
      <c r="E113" s="615"/>
      <c r="F113" s="615"/>
      <c r="G113" s="615"/>
      <c r="H113" s="615"/>
      <c r="I113" s="615"/>
      <c r="J113" s="615"/>
      <c r="K113" s="615"/>
      <c r="L113" s="615"/>
      <c r="M113" s="615"/>
      <c r="N113" s="615"/>
      <c r="O113" s="615"/>
      <c r="P113" s="615"/>
      <c r="Q113" s="615"/>
      <c r="R113" s="615"/>
      <c r="S113" s="615"/>
      <c r="T113" s="615"/>
      <c r="U113" s="615"/>
      <c r="V113" s="615"/>
      <c r="W113" s="615"/>
      <c r="X113" s="615"/>
      <c r="Y113" s="615"/>
      <c r="Z113" s="615"/>
      <c r="AA113" s="615"/>
      <c r="AB113" s="615"/>
      <c r="AC113" s="615"/>
      <c r="AD113" s="615"/>
      <c r="AE113" s="615"/>
      <c r="AF113" s="615"/>
      <c r="AG113" s="615"/>
      <c r="AH113" s="615"/>
      <c r="AI113" s="616"/>
    </row>
    <row r="114" spans="2:35" ht="35.549999999999997" customHeight="1" x14ac:dyDescent="0.15">
      <c r="B114" s="610"/>
      <c r="C114" s="614"/>
      <c r="D114" s="615"/>
      <c r="E114" s="615"/>
      <c r="F114" s="615"/>
      <c r="G114" s="615"/>
      <c r="H114" s="615"/>
      <c r="I114" s="615"/>
      <c r="J114" s="615"/>
      <c r="K114" s="615"/>
      <c r="L114" s="615"/>
      <c r="M114" s="615"/>
      <c r="N114" s="615"/>
      <c r="O114" s="615"/>
      <c r="P114" s="615"/>
      <c r="Q114" s="615"/>
      <c r="R114" s="615"/>
      <c r="S114" s="615"/>
      <c r="T114" s="615"/>
      <c r="U114" s="615"/>
      <c r="V114" s="615"/>
      <c r="W114" s="615"/>
      <c r="X114" s="615"/>
      <c r="Y114" s="615"/>
      <c r="Z114" s="615"/>
      <c r="AA114" s="615"/>
      <c r="AB114" s="615"/>
      <c r="AC114" s="615"/>
      <c r="AD114" s="615"/>
      <c r="AE114" s="615"/>
      <c r="AF114" s="615"/>
      <c r="AG114" s="615"/>
      <c r="AH114" s="615"/>
      <c r="AI114" s="616"/>
    </row>
    <row r="115" spans="2:35" ht="35.549999999999997" customHeight="1" x14ac:dyDescent="0.15">
      <c r="B115" s="610"/>
      <c r="C115" s="614"/>
      <c r="D115" s="615"/>
      <c r="E115" s="615"/>
      <c r="F115" s="615"/>
      <c r="G115" s="615"/>
      <c r="H115" s="615"/>
      <c r="I115" s="615"/>
      <c r="J115" s="615"/>
      <c r="K115" s="615"/>
      <c r="L115" s="615"/>
      <c r="M115" s="615"/>
      <c r="N115" s="615"/>
      <c r="O115" s="615"/>
      <c r="P115" s="615"/>
      <c r="Q115" s="615"/>
      <c r="R115" s="615"/>
      <c r="S115" s="615"/>
      <c r="T115" s="615"/>
      <c r="U115" s="615"/>
      <c r="V115" s="615"/>
      <c r="W115" s="615"/>
      <c r="X115" s="615"/>
      <c r="Y115" s="615"/>
      <c r="Z115" s="615"/>
      <c r="AA115" s="615"/>
      <c r="AB115" s="615"/>
      <c r="AC115" s="615"/>
      <c r="AD115" s="615"/>
      <c r="AE115" s="615"/>
      <c r="AF115" s="615"/>
      <c r="AG115" s="615"/>
      <c r="AH115" s="615"/>
      <c r="AI115" s="616"/>
    </row>
    <row r="116" spans="2:35" ht="35.549999999999997" customHeight="1" x14ac:dyDescent="0.15">
      <c r="B116" s="610"/>
      <c r="C116" s="614"/>
      <c r="D116" s="615"/>
      <c r="E116" s="615"/>
      <c r="F116" s="615"/>
      <c r="G116" s="615"/>
      <c r="H116" s="615"/>
      <c r="I116" s="615"/>
      <c r="J116" s="615"/>
      <c r="K116" s="615"/>
      <c r="L116" s="615"/>
      <c r="M116" s="615"/>
      <c r="N116" s="615"/>
      <c r="O116" s="615"/>
      <c r="P116" s="615"/>
      <c r="Q116" s="615"/>
      <c r="R116" s="615"/>
      <c r="S116" s="615"/>
      <c r="T116" s="615"/>
      <c r="U116" s="615"/>
      <c r="V116" s="615"/>
      <c r="W116" s="615"/>
      <c r="X116" s="615"/>
      <c r="Y116" s="615"/>
      <c r="Z116" s="615"/>
      <c r="AA116" s="615"/>
      <c r="AB116" s="615"/>
      <c r="AC116" s="615"/>
      <c r="AD116" s="615"/>
      <c r="AE116" s="615"/>
      <c r="AF116" s="615"/>
      <c r="AG116" s="615"/>
      <c r="AH116" s="615"/>
      <c r="AI116" s="616"/>
    </row>
    <row r="117" spans="2:35" ht="35.549999999999997" customHeight="1" x14ac:dyDescent="0.15">
      <c r="B117" s="610"/>
      <c r="C117" s="614"/>
      <c r="D117" s="615"/>
      <c r="E117" s="615"/>
      <c r="F117" s="615"/>
      <c r="G117" s="615"/>
      <c r="H117" s="615"/>
      <c r="I117" s="615"/>
      <c r="J117" s="615"/>
      <c r="K117" s="615"/>
      <c r="L117" s="615"/>
      <c r="M117" s="615"/>
      <c r="N117" s="615"/>
      <c r="O117" s="615"/>
      <c r="P117" s="615"/>
      <c r="Q117" s="615"/>
      <c r="R117" s="615"/>
      <c r="S117" s="615"/>
      <c r="T117" s="615"/>
      <c r="U117" s="615"/>
      <c r="V117" s="615"/>
      <c r="W117" s="615"/>
      <c r="X117" s="615"/>
      <c r="Y117" s="615"/>
      <c r="Z117" s="615"/>
      <c r="AA117" s="615"/>
      <c r="AB117" s="615"/>
      <c r="AC117" s="615"/>
      <c r="AD117" s="615"/>
      <c r="AE117" s="615"/>
      <c r="AF117" s="615"/>
      <c r="AG117" s="615"/>
      <c r="AH117" s="615"/>
      <c r="AI117" s="616"/>
    </row>
    <row r="118" spans="2:35" ht="35.549999999999997" customHeight="1" x14ac:dyDescent="0.15">
      <c r="B118" s="610"/>
      <c r="C118" s="614"/>
      <c r="D118" s="615"/>
      <c r="E118" s="615"/>
      <c r="F118" s="615"/>
      <c r="G118" s="615"/>
      <c r="H118" s="615"/>
      <c r="I118" s="615"/>
      <c r="J118" s="615"/>
      <c r="K118" s="615"/>
      <c r="L118" s="615"/>
      <c r="M118" s="615"/>
      <c r="N118" s="615"/>
      <c r="O118" s="615"/>
      <c r="P118" s="615"/>
      <c r="Q118" s="615"/>
      <c r="R118" s="615"/>
      <c r="S118" s="615"/>
      <c r="T118" s="615"/>
      <c r="U118" s="615"/>
      <c r="V118" s="615"/>
      <c r="W118" s="615"/>
      <c r="X118" s="615"/>
      <c r="Y118" s="615"/>
      <c r="Z118" s="615"/>
      <c r="AA118" s="615"/>
      <c r="AB118" s="615"/>
      <c r="AC118" s="615"/>
      <c r="AD118" s="615"/>
      <c r="AE118" s="615"/>
      <c r="AF118" s="615"/>
      <c r="AG118" s="615"/>
      <c r="AH118" s="615"/>
      <c r="AI118" s="616"/>
    </row>
    <row r="119" spans="2:35" ht="22.5" customHeight="1" x14ac:dyDescent="0.15">
      <c r="B119" s="610"/>
      <c r="C119" s="614"/>
      <c r="D119" s="615"/>
      <c r="E119" s="615"/>
      <c r="F119" s="615"/>
      <c r="G119" s="615"/>
      <c r="H119" s="615"/>
      <c r="I119" s="615"/>
      <c r="J119" s="615"/>
      <c r="K119" s="615"/>
      <c r="L119" s="615"/>
      <c r="M119" s="615"/>
      <c r="N119" s="615"/>
      <c r="O119" s="615"/>
      <c r="P119" s="615"/>
      <c r="Q119" s="615"/>
      <c r="R119" s="615"/>
      <c r="S119" s="615"/>
      <c r="T119" s="615"/>
      <c r="U119" s="615"/>
      <c r="V119" s="615"/>
      <c r="W119" s="615"/>
      <c r="X119" s="615"/>
      <c r="Y119" s="615"/>
      <c r="Z119" s="615"/>
      <c r="AA119" s="615"/>
      <c r="AB119" s="615"/>
      <c r="AC119" s="615"/>
      <c r="AD119" s="615"/>
      <c r="AE119" s="615"/>
      <c r="AF119" s="615"/>
      <c r="AG119" s="615"/>
      <c r="AH119" s="615"/>
      <c r="AI119" s="616"/>
    </row>
    <row r="120" spans="2:35" ht="78.75" customHeight="1" x14ac:dyDescent="0.15">
      <c r="B120" s="617"/>
      <c r="C120" s="618"/>
      <c r="D120" s="619"/>
      <c r="E120" s="620"/>
      <c r="F120" s="621"/>
      <c r="G120" s="621"/>
      <c r="H120" s="619"/>
      <c r="I120" s="619"/>
      <c r="J120" s="619"/>
      <c r="K120" s="619"/>
      <c r="L120" s="619"/>
      <c r="M120" s="619"/>
      <c r="N120" s="619"/>
      <c r="O120" s="619"/>
      <c r="P120" s="619"/>
      <c r="Q120" s="619"/>
      <c r="R120" s="619"/>
      <c r="S120" s="622" t="s">
        <v>843</v>
      </c>
      <c r="T120" s="622"/>
      <c r="U120" s="622"/>
      <c r="V120" s="622"/>
      <c r="W120" s="622"/>
      <c r="X120" s="622"/>
      <c r="Y120" s="622"/>
      <c r="Z120" s="622"/>
      <c r="AA120" s="622"/>
      <c r="AB120" s="622"/>
      <c r="AC120" s="622"/>
      <c r="AD120" s="622"/>
      <c r="AE120" s="622"/>
      <c r="AF120" s="622"/>
      <c r="AG120" s="622"/>
      <c r="AH120" s="622"/>
      <c r="AI120" s="623"/>
    </row>
    <row r="121" spans="2:35" ht="15" customHeight="1" x14ac:dyDescent="0.15"/>
    <row r="122" spans="2:35" ht="25.05" customHeight="1" x14ac:dyDescent="0.15">
      <c r="B122" s="193" t="s">
        <v>840</v>
      </c>
      <c r="C122" s="193"/>
      <c r="D122" s="193"/>
      <c r="E122" s="598"/>
      <c r="F122" s="598"/>
      <c r="G122" s="598"/>
      <c r="H122" s="598"/>
      <c r="I122" s="598"/>
      <c r="J122" s="193"/>
      <c r="K122" s="193"/>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193"/>
      <c r="AI122" s="193"/>
    </row>
    <row r="123" spans="2:35" ht="20.100000000000001" customHeight="1" x14ac:dyDescent="0.15">
      <c r="B123" s="194" t="s">
        <v>8</v>
      </c>
      <c r="C123" s="194"/>
      <c r="D123" s="599"/>
      <c r="E123" s="173" t="s">
        <v>314</v>
      </c>
      <c r="F123" s="174"/>
      <c r="G123" s="174"/>
      <c r="H123" s="174"/>
      <c r="I123" s="175"/>
      <c r="J123" s="600" t="s">
        <v>9</v>
      </c>
      <c r="K123" s="198"/>
      <c r="L123" s="198"/>
      <c r="M123" s="279" t="s">
        <v>316</v>
      </c>
      <c r="N123" s="279"/>
      <c r="O123" s="279"/>
      <c r="P123" s="279"/>
      <c r="Q123" s="279"/>
      <c r="R123" s="279"/>
      <c r="S123" s="207" t="s">
        <v>421</v>
      </c>
      <c r="T123" s="207"/>
      <c r="U123" s="207"/>
      <c r="V123" s="207"/>
      <c r="W123" s="150" t="s">
        <v>318</v>
      </c>
      <c r="X123" s="150"/>
      <c r="Y123" s="150"/>
      <c r="Z123" s="150"/>
      <c r="AA123" s="150"/>
      <c r="AB123" s="150"/>
      <c r="AC123" s="235" t="s">
        <v>422</v>
      </c>
      <c r="AD123" s="236"/>
      <c r="AE123" s="237"/>
      <c r="AF123" s="601">
        <v>44860</v>
      </c>
      <c r="AG123" s="602"/>
      <c r="AH123" s="602"/>
      <c r="AI123" s="603"/>
    </row>
    <row r="124" spans="2:35" ht="20.100000000000001" customHeight="1" x14ac:dyDescent="0.15">
      <c r="B124" s="202" t="s">
        <v>0</v>
      </c>
      <c r="C124" s="202"/>
      <c r="D124" s="604"/>
      <c r="E124" s="177" t="s">
        <v>315</v>
      </c>
      <c r="F124" s="178"/>
      <c r="G124" s="178"/>
      <c r="H124" s="178"/>
      <c r="I124" s="180"/>
      <c r="J124" s="605" t="s">
        <v>1</v>
      </c>
      <c r="K124" s="206"/>
      <c r="L124" s="206"/>
      <c r="M124" s="279" t="s">
        <v>317</v>
      </c>
      <c r="N124" s="279"/>
      <c r="O124" s="279"/>
      <c r="P124" s="279"/>
      <c r="Q124" s="279"/>
      <c r="R124" s="279"/>
      <c r="S124" s="207" t="s">
        <v>423</v>
      </c>
      <c r="T124" s="207"/>
      <c r="U124" s="207"/>
      <c r="V124" s="207"/>
      <c r="W124" s="150" t="s">
        <v>389</v>
      </c>
      <c r="X124" s="150"/>
      <c r="Y124" s="150"/>
      <c r="Z124" s="150"/>
      <c r="AA124" s="150"/>
      <c r="AB124" s="150"/>
      <c r="AC124" s="573"/>
      <c r="AD124" s="606"/>
      <c r="AE124" s="574"/>
      <c r="AF124" s="607"/>
      <c r="AG124" s="608"/>
      <c r="AH124" s="608"/>
      <c r="AI124" s="609"/>
    </row>
    <row r="125" spans="2:35" ht="26.25" customHeight="1" x14ac:dyDescent="0.2">
      <c r="B125" s="610" t="s">
        <v>841</v>
      </c>
      <c r="C125" s="611" t="s">
        <v>842</v>
      </c>
      <c r="D125" s="612"/>
      <c r="E125" s="612"/>
      <c r="F125" s="612"/>
      <c r="G125" s="612"/>
      <c r="H125" s="612"/>
      <c r="I125" s="612"/>
      <c r="J125" s="612"/>
      <c r="K125" s="612"/>
      <c r="L125" s="612"/>
      <c r="M125" s="612"/>
      <c r="N125" s="612"/>
      <c r="O125" s="612"/>
      <c r="P125" s="612"/>
      <c r="Q125" s="612"/>
      <c r="R125" s="612"/>
      <c r="S125" s="612"/>
      <c r="T125" s="612"/>
      <c r="U125" s="612"/>
      <c r="V125" s="612"/>
      <c r="W125" s="612"/>
      <c r="X125" s="612"/>
      <c r="Y125" s="612"/>
      <c r="Z125" s="612"/>
      <c r="AA125" s="612"/>
      <c r="AB125" s="612"/>
      <c r="AC125" s="612"/>
      <c r="AD125" s="612"/>
      <c r="AE125" s="612"/>
      <c r="AF125" s="612"/>
      <c r="AG125" s="612"/>
      <c r="AH125" s="612"/>
      <c r="AI125" s="613"/>
    </row>
    <row r="126" spans="2:35" ht="35.549999999999997" customHeight="1" x14ac:dyDescent="0.15">
      <c r="B126" s="610"/>
      <c r="C126" s="614"/>
      <c r="D126" s="615"/>
      <c r="E126" s="615"/>
      <c r="F126" s="615"/>
      <c r="G126" s="615"/>
      <c r="H126" s="615"/>
      <c r="I126" s="615"/>
      <c r="J126" s="615"/>
      <c r="K126" s="615"/>
      <c r="L126" s="615"/>
      <c r="M126" s="615"/>
      <c r="N126" s="615"/>
      <c r="O126" s="615"/>
      <c r="P126" s="615"/>
      <c r="Q126" s="615"/>
      <c r="R126" s="615"/>
      <c r="S126" s="615"/>
      <c r="T126" s="615"/>
      <c r="U126" s="615"/>
      <c r="V126" s="615"/>
      <c r="W126" s="615"/>
      <c r="X126" s="615"/>
      <c r="Y126" s="615"/>
      <c r="Z126" s="615"/>
      <c r="AA126" s="615"/>
      <c r="AB126" s="615"/>
      <c r="AC126" s="615"/>
      <c r="AD126" s="615"/>
      <c r="AE126" s="615"/>
      <c r="AF126" s="615"/>
      <c r="AG126" s="615"/>
      <c r="AH126" s="615"/>
      <c r="AI126" s="616"/>
    </row>
    <row r="127" spans="2:35" ht="35.549999999999997" customHeight="1" x14ac:dyDescent="0.15">
      <c r="B127" s="610"/>
      <c r="C127" s="614"/>
      <c r="D127" s="615"/>
      <c r="E127" s="615"/>
      <c r="F127" s="615"/>
      <c r="G127" s="615"/>
      <c r="H127" s="615"/>
      <c r="I127" s="615"/>
      <c r="J127" s="615"/>
      <c r="K127" s="615"/>
      <c r="L127" s="615"/>
      <c r="M127" s="615"/>
      <c r="N127" s="615"/>
      <c r="O127" s="615"/>
      <c r="P127" s="615"/>
      <c r="Q127" s="615"/>
      <c r="R127" s="615"/>
      <c r="S127" s="615"/>
      <c r="T127" s="615"/>
      <c r="U127" s="615"/>
      <c r="V127" s="615"/>
      <c r="W127" s="615"/>
      <c r="X127" s="615"/>
      <c r="Y127" s="615"/>
      <c r="Z127" s="615"/>
      <c r="AA127" s="615"/>
      <c r="AB127" s="615"/>
      <c r="AC127" s="615"/>
      <c r="AD127" s="615"/>
      <c r="AE127" s="615"/>
      <c r="AF127" s="615"/>
      <c r="AG127" s="615"/>
      <c r="AH127" s="615"/>
      <c r="AI127" s="616"/>
    </row>
    <row r="128" spans="2:35" ht="35.549999999999997" customHeight="1" x14ac:dyDescent="0.15">
      <c r="B128" s="610"/>
      <c r="C128" s="614"/>
      <c r="D128" s="615"/>
      <c r="E128" s="615"/>
      <c r="F128" s="615"/>
      <c r="G128" s="615"/>
      <c r="H128" s="615"/>
      <c r="I128" s="615"/>
      <c r="J128" s="615"/>
      <c r="K128" s="615"/>
      <c r="L128" s="615"/>
      <c r="M128" s="615"/>
      <c r="N128" s="615"/>
      <c r="O128" s="615"/>
      <c r="P128" s="615"/>
      <c r="Q128" s="615"/>
      <c r="R128" s="615"/>
      <c r="S128" s="615"/>
      <c r="T128" s="615"/>
      <c r="U128" s="615"/>
      <c r="V128" s="615"/>
      <c r="W128" s="615"/>
      <c r="X128" s="615"/>
      <c r="Y128" s="615"/>
      <c r="Z128" s="615"/>
      <c r="AA128" s="615"/>
      <c r="AB128" s="615"/>
      <c r="AC128" s="615"/>
      <c r="AD128" s="615"/>
      <c r="AE128" s="615"/>
      <c r="AF128" s="615"/>
      <c r="AG128" s="615"/>
      <c r="AH128" s="615"/>
      <c r="AI128" s="616"/>
    </row>
    <row r="129" spans="2:35" ht="35.549999999999997" customHeight="1" x14ac:dyDescent="0.15">
      <c r="B129" s="610"/>
      <c r="C129" s="614"/>
      <c r="D129" s="615"/>
      <c r="E129" s="615"/>
      <c r="F129" s="615"/>
      <c r="G129" s="615"/>
      <c r="H129" s="615"/>
      <c r="I129" s="615"/>
      <c r="J129" s="615"/>
      <c r="K129" s="615"/>
      <c r="L129" s="615"/>
      <c r="M129" s="615"/>
      <c r="N129" s="615"/>
      <c r="O129" s="615"/>
      <c r="P129" s="615"/>
      <c r="Q129" s="615"/>
      <c r="R129" s="615"/>
      <c r="S129" s="615"/>
      <c r="T129" s="615"/>
      <c r="U129" s="615"/>
      <c r="V129" s="615"/>
      <c r="W129" s="615"/>
      <c r="X129" s="615"/>
      <c r="Y129" s="615"/>
      <c r="Z129" s="615"/>
      <c r="AA129" s="615"/>
      <c r="AB129" s="615"/>
      <c r="AC129" s="615"/>
      <c r="AD129" s="615"/>
      <c r="AE129" s="615"/>
      <c r="AF129" s="615"/>
      <c r="AG129" s="615"/>
      <c r="AH129" s="615"/>
      <c r="AI129" s="616"/>
    </row>
    <row r="130" spans="2:35" ht="35.549999999999997" customHeight="1" x14ac:dyDescent="0.15">
      <c r="B130" s="610"/>
      <c r="C130" s="614"/>
      <c r="D130" s="615"/>
      <c r="E130" s="615"/>
      <c r="F130" s="615"/>
      <c r="G130" s="615"/>
      <c r="H130" s="615"/>
      <c r="I130" s="615"/>
      <c r="J130" s="615"/>
      <c r="K130" s="615"/>
      <c r="L130" s="615"/>
      <c r="M130" s="615"/>
      <c r="N130" s="615"/>
      <c r="O130" s="615"/>
      <c r="P130" s="615"/>
      <c r="Q130" s="615"/>
      <c r="R130" s="615"/>
      <c r="S130" s="615"/>
      <c r="T130" s="615"/>
      <c r="U130" s="615"/>
      <c r="V130" s="615"/>
      <c r="W130" s="615"/>
      <c r="X130" s="615"/>
      <c r="Y130" s="615"/>
      <c r="Z130" s="615"/>
      <c r="AA130" s="615"/>
      <c r="AB130" s="615"/>
      <c r="AC130" s="615"/>
      <c r="AD130" s="615"/>
      <c r="AE130" s="615"/>
      <c r="AF130" s="615"/>
      <c r="AG130" s="615"/>
      <c r="AH130" s="615"/>
      <c r="AI130" s="616"/>
    </row>
    <row r="131" spans="2:35" ht="35.549999999999997" customHeight="1" x14ac:dyDescent="0.15">
      <c r="B131" s="610"/>
      <c r="C131" s="614"/>
      <c r="D131" s="615"/>
      <c r="E131" s="615"/>
      <c r="F131" s="615"/>
      <c r="G131" s="615"/>
      <c r="H131" s="615"/>
      <c r="I131" s="615"/>
      <c r="J131" s="615"/>
      <c r="K131" s="615"/>
      <c r="L131" s="615"/>
      <c r="M131" s="615"/>
      <c r="N131" s="615"/>
      <c r="O131" s="615"/>
      <c r="P131" s="615"/>
      <c r="Q131" s="615"/>
      <c r="R131" s="615"/>
      <c r="S131" s="615"/>
      <c r="T131" s="615"/>
      <c r="U131" s="615"/>
      <c r="V131" s="615"/>
      <c r="W131" s="615"/>
      <c r="X131" s="615"/>
      <c r="Y131" s="615"/>
      <c r="Z131" s="615"/>
      <c r="AA131" s="615"/>
      <c r="AB131" s="615"/>
      <c r="AC131" s="615"/>
      <c r="AD131" s="615"/>
      <c r="AE131" s="615"/>
      <c r="AF131" s="615"/>
      <c r="AG131" s="615"/>
      <c r="AH131" s="615"/>
      <c r="AI131" s="616"/>
    </row>
    <row r="132" spans="2:35" ht="35.549999999999997" customHeight="1" x14ac:dyDescent="0.15">
      <c r="B132" s="610"/>
      <c r="C132" s="614"/>
      <c r="D132" s="615"/>
      <c r="E132" s="615"/>
      <c r="F132" s="615"/>
      <c r="G132" s="615"/>
      <c r="H132" s="615"/>
      <c r="I132" s="615"/>
      <c r="J132" s="615"/>
      <c r="K132" s="615"/>
      <c r="L132" s="615"/>
      <c r="M132" s="615"/>
      <c r="N132" s="615"/>
      <c r="O132" s="615"/>
      <c r="P132" s="615"/>
      <c r="Q132" s="615"/>
      <c r="R132" s="615"/>
      <c r="S132" s="615"/>
      <c r="T132" s="615"/>
      <c r="U132" s="615"/>
      <c r="V132" s="615"/>
      <c r="W132" s="615"/>
      <c r="X132" s="615"/>
      <c r="Y132" s="615"/>
      <c r="Z132" s="615"/>
      <c r="AA132" s="615"/>
      <c r="AB132" s="615"/>
      <c r="AC132" s="615"/>
      <c r="AD132" s="615"/>
      <c r="AE132" s="615"/>
      <c r="AF132" s="615"/>
      <c r="AG132" s="615"/>
      <c r="AH132" s="615"/>
      <c r="AI132" s="616"/>
    </row>
    <row r="133" spans="2:35" ht="35.549999999999997" customHeight="1" x14ac:dyDescent="0.15">
      <c r="B133" s="610"/>
      <c r="C133" s="614"/>
      <c r="D133" s="615"/>
      <c r="E133" s="615"/>
      <c r="F133" s="615"/>
      <c r="G133" s="615"/>
      <c r="H133" s="615"/>
      <c r="I133" s="615"/>
      <c r="J133" s="615"/>
      <c r="K133" s="615"/>
      <c r="L133" s="615"/>
      <c r="M133" s="615"/>
      <c r="N133" s="615"/>
      <c r="O133" s="615"/>
      <c r="P133" s="615"/>
      <c r="Q133" s="615"/>
      <c r="R133" s="615"/>
      <c r="S133" s="615"/>
      <c r="T133" s="615"/>
      <c r="U133" s="615"/>
      <c r="V133" s="615"/>
      <c r="W133" s="615"/>
      <c r="X133" s="615"/>
      <c r="Y133" s="615"/>
      <c r="Z133" s="615"/>
      <c r="AA133" s="615"/>
      <c r="AB133" s="615"/>
      <c r="AC133" s="615"/>
      <c r="AD133" s="615"/>
      <c r="AE133" s="615"/>
      <c r="AF133" s="615"/>
      <c r="AG133" s="615"/>
      <c r="AH133" s="615"/>
      <c r="AI133" s="616"/>
    </row>
    <row r="134" spans="2:35" ht="35.549999999999997" customHeight="1" x14ac:dyDescent="0.15">
      <c r="B134" s="610"/>
      <c r="C134" s="614"/>
      <c r="D134" s="615"/>
      <c r="E134" s="615"/>
      <c r="F134" s="615"/>
      <c r="G134" s="615"/>
      <c r="H134" s="615"/>
      <c r="I134" s="615"/>
      <c r="J134" s="615"/>
      <c r="K134" s="615"/>
      <c r="L134" s="615"/>
      <c r="M134" s="615"/>
      <c r="N134" s="615"/>
      <c r="O134" s="615"/>
      <c r="P134" s="615"/>
      <c r="Q134" s="615"/>
      <c r="R134" s="615"/>
      <c r="S134" s="615"/>
      <c r="T134" s="615"/>
      <c r="U134" s="615"/>
      <c r="V134" s="615"/>
      <c r="W134" s="615"/>
      <c r="X134" s="615"/>
      <c r="Y134" s="615"/>
      <c r="Z134" s="615"/>
      <c r="AA134" s="615"/>
      <c r="AB134" s="615"/>
      <c r="AC134" s="615"/>
      <c r="AD134" s="615"/>
      <c r="AE134" s="615"/>
      <c r="AF134" s="615"/>
      <c r="AG134" s="615"/>
      <c r="AH134" s="615"/>
      <c r="AI134" s="616"/>
    </row>
    <row r="135" spans="2:35" ht="35.549999999999997" customHeight="1" x14ac:dyDescent="0.15">
      <c r="B135" s="610"/>
      <c r="C135" s="614"/>
      <c r="D135" s="615"/>
      <c r="E135" s="615"/>
      <c r="F135" s="615"/>
      <c r="G135" s="615"/>
      <c r="H135" s="615"/>
      <c r="I135" s="615"/>
      <c r="J135" s="615"/>
      <c r="K135" s="615"/>
      <c r="L135" s="615"/>
      <c r="M135" s="615"/>
      <c r="N135" s="615"/>
      <c r="O135" s="615"/>
      <c r="P135" s="615"/>
      <c r="Q135" s="615"/>
      <c r="R135" s="615"/>
      <c r="S135" s="615"/>
      <c r="T135" s="615"/>
      <c r="U135" s="615"/>
      <c r="V135" s="615"/>
      <c r="W135" s="615"/>
      <c r="X135" s="615"/>
      <c r="Y135" s="615"/>
      <c r="Z135" s="615"/>
      <c r="AA135" s="615"/>
      <c r="AB135" s="615"/>
      <c r="AC135" s="615"/>
      <c r="AD135" s="615"/>
      <c r="AE135" s="615"/>
      <c r="AF135" s="615"/>
      <c r="AG135" s="615"/>
      <c r="AH135" s="615"/>
      <c r="AI135" s="616"/>
    </row>
    <row r="136" spans="2:35" ht="22.5" customHeight="1" x14ac:dyDescent="0.15">
      <c r="B136" s="610"/>
      <c r="C136" s="614"/>
      <c r="D136" s="615"/>
      <c r="E136" s="615"/>
      <c r="F136" s="615"/>
      <c r="G136" s="615"/>
      <c r="H136" s="615"/>
      <c r="I136" s="615"/>
      <c r="J136" s="615"/>
      <c r="K136" s="615"/>
      <c r="L136" s="615"/>
      <c r="M136" s="615"/>
      <c r="N136" s="615"/>
      <c r="O136" s="615"/>
      <c r="P136" s="615"/>
      <c r="Q136" s="615"/>
      <c r="R136" s="615"/>
      <c r="S136" s="615"/>
      <c r="T136" s="615"/>
      <c r="U136" s="615"/>
      <c r="V136" s="615"/>
      <c r="W136" s="615"/>
      <c r="X136" s="615"/>
      <c r="Y136" s="615"/>
      <c r="Z136" s="615"/>
      <c r="AA136" s="615"/>
      <c r="AB136" s="615"/>
      <c r="AC136" s="615"/>
      <c r="AD136" s="615"/>
      <c r="AE136" s="615"/>
      <c r="AF136" s="615"/>
      <c r="AG136" s="615"/>
      <c r="AH136" s="615"/>
      <c r="AI136" s="616"/>
    </row>
    <row r="137" spans="2:35" ht="78.75" customHeight="1" x14ac:dyDescent="0.15">
      <c r="B137" s="617"/>
      <c r="C137" s="618"/>
      <c r="D137" s="619"/>
      <c r="E137" s="620"/>
      <c r="F137" s="621"/>
      <c r="G137" s="621"/>
      <c r="H137" s="619"/>
      <c r="I137" s="619"/>
      <c r="J137" s="619"/>
      <c r="K137" s="619"/>
      <c r="L137" s="619"/>
      <c r="M137" s="619"/>
      <c r="N137" s="619"/>
      <c r="O137" s="619"/>
      <c r="P137" s="619"/>
      <c r="Q137" s="619"/>
      <c r="R137" s="619"/>
      <c r="S137" s="622" t="s">
        <v>843</v>
      </c>
      <c r="T137" s="622"/>
      <c r="U137" s="622"/>
      <c r="V137" s="622"/>
      <c r="W137" s="622"/>
      <c r="X137" s="622"/>
      <c r="Y137" s="622"/>
      <c r="Z137" s="622"/>
      <c r="AA137" s="622"/>
      <c r="AB137" s="622"/>
      <c r="AC137" s="622"/>
      <c r="AD137" s="622"/>
      <c r="AE137" s="622"/>
      <c r="AF137" s="622"/>
      <c r="AG137" s="622"/>
      <c r="AH137" s="622"/>
      <c r="AI137" s="623"/>
    </row>
    <row r="138" spans="2:35" ht="15" customHeight="1" x14ac:dyDescent="0.15"/>
    <row r="139" spans="2:35" ht="25.05" customHeight="1" x14ac:dyDescent="0.15">
      <c r="B139" s="193" t="s">
        <v>840</v>
      </c>
      <c r="C139" s="193"/>
      <c r="D139" s="193"/>
      <c r="E139" s="598"/>
      <c r="F139" s="598"/>
      <c r="G139" s="598"/>
      <c r="H139" s="598"/>
      <c r="I139" s="598"/>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row>
    <row r="140" spans="2:35" ht="20.100000000000001" customHeight="1" x14ac:dyDescent="0.15">
      <c r="B140" s="194" t="s">
        <v>8</v>
      </c>
      <c r="C140" s="194"/>
      <c r="D140" s="599"/>
      <c r="E140" s="173" t="s">
        <v>314</v>
      </c>
      <c r="F140" s="174"/>
      <c r="G140" s="174"/>
      <c r="H140" s="174"/>
      <c r="I140" s="175"/>
      <c r="J140" s="600" t="s">
        <v>9</v>
      </c>
      <c r="K140" s="198"/>
      <c r="L140" s="198"/>
      <c r="M140" s="279" t="s">
        <v>316</v>
      </c>
      <c r="N140" s="279"/>
      <c r="O140" s="279"/>
      <c r="P140" s="279"/>
      <c r="Q140" s="279"/>
      <c r="R140" s="279"/>
      <c r="S140" s="207" t="s">
        <v>421</v>
      </c>
      <c r="T140" s="207"/>
      <c r="U140" s="207"/>
      <c r="V140" s="207"/>
      <c r="W140" s="150" t="s">
        <v>318</v>
      </c>
      <c r="X140" s="150"/>
      <c r="Y140" s="150"/>
      <c r="Z140" s="150"/>
      <c r="AA140" s="150"/>
      <c r="AB140" s="150"/>
      <c r="AC140" s="235" t="s">
        <v>422</v>
      </c>
      <c r="AD140" s="236"/>
      <c r="AE140" s="237"/>
      <c r="AF140" s="601">
        <v>44860</v>
      </c>
      <c r="AG140" s="602"/>
      <c r="AH140" s="602"/>
      <c r="AI140" s="603"/>
    </row>
    <row r="141" spans="2:35" ht="20.100000000000001" customHeight="1" x14ac:dyDescent="0.15">
      <c r="B141" s="202" t="s">
        <v>0</v>
      </c>
      <c r="C141" s="202"/>
      <c r="D141" s="604"/>
      <c r="E141" s="177" t="s">
        <v>315</v>
      </c>
      <c r="F141" s="178"/>
      <c r="G141" s="178"/>
      <c r="H141" s="178"/>
      <c r="I141" s="180"/>
      <c r="J141" s="605" t="s">
        <v>1</v>
      </c>
      <c r="K141" s="206"/>
      <c r="L141" s="206"/>
      <c r="M141" s="279" t="s">
        <v>317</v>
      </c>
      <c r="N141" s="279"/>
      <c r="O141" s="279"/>
      <c r="P141" s="279"/>
      <c r="Q141" s="279"/>
      <c r="R141" s="279"/>
      <c r="S141" s="207" t="s">
        <v>423</v>
      </c>
      <c r="T141" s="207"/>
      <c r="U141" s="207"/>
      <c r="V141" s="207"/>
      <c r="W141" s="150" t="s">
        <v>389</v>
      </c>
      <c r="X141" s="150"/>
      <c r="Y141" s="150"/>
      <c r="Z141" s="150"/>
      <c r="AA141" s="150"/>
      <c r="AB141" s="150"/>
      <c r="AC141" s="573"/>
      <c r="AD141" s="606"/>
      <c r="AE141" s="574"/>
      <c r="AF141" s="607"/>
      <c r="AG141" s="608"/>
      <c r="AH141" s="608"/>
      <c r="AI141" s="609"/>
    </row>
    <row r="142" spans="2:35" ht="26.25" customHeight="1" x14ac:dyDescent="0.2">
      <c r="B142" s="610" t="s">
        <v>841</v>
      </c>
      <c r="C142" s="611" t="s">
        <v>842</v>
      </c>
      <c r="D142" s="612"/>
      <c r="E142" s="612"/>
      <c r="F142" s="612"/>
      <c r="G142" s="612"/>
      <c r="H142" s="612"/>
      <c r="I142" s="612"/>
      <c r="J142" s="612"/>
      <c r="K142" s="612"/>
      <c r="L142" s="612"/>
      <c r="M142" s="612"/>
      <c r="N142" s="612"/>
      <c r="O142" s="612"/>
      <c r="P142" s="612"/>
      <c r="Q142" s="612"/>
      <c r="R142" s="612"/>
      <c r="S142" s="612"/>
      <c r="T142" s="612"/>
      <c r="U142" s="612"/>
      <c r="V142" s="612"/>
      <c r="W142" s="612"/>
      <c r="X142" s="612"/>
      <c r="Y142" s="612"/>
      <c r="Z142" s="612"/>
      <c r="AA142" s="612"/>
      <c r="AB142" s="612"/>
      <c r="AC142" s="612"/>
      <c r="AD142" s="612"/>
      <c r="AE142" s="612"/>
      <c r="AF142" s="612"/>
      <c r="AG142" s="612"/>
      <c r="AH142" s="612"/>
      <c r="AI142" s="613"/>
    </row>
    <row r="143" spans="2:35" ht="35.549999999999997" customHeight="1" x14ac:dyDescent="0.15">
      <c r="B143" s="610"/>
      <c r="C143" s="614"/>
      <c r="D143" s="615"/>
      <c r="E143" s="615"/>
      <c r="F143" s="615"/>
      <c r="G143" s="615"/>
      <c r="H143" s="615"/>
      <c r="I143" s="615"/>
      <c r="J143" s="615"/>
      <c r="K143" s="615"/>
      <c r="L143" s="615"/>
      <c r="M143" s="615"/>
      <c r="N143" s="615"/>
      <c r="O143" s="615"/>
      <c r="P143" s="615"/>
      <c r="Q143" s="615"/>
      <c r="R143" s="615"/>
      <c r="S143" s="615"/>
      <c r="T143" s="615"/>
      <c r="U143" s="615"/>
      <c r="V143" s="615"/>
      <c r="W143" s="615"/>
      <c r="X143" s="615"/>
      <c r="Y143" s="615"/>
      <c r="Z143" s="615"/>
      <c r="AA143" s="615"/>
      <c r="AB143" s="615"/>
      <c r="AC143" s="615"/>
      <c r="AD143" s="615"/>
      <c r="AE143" s="615"/>
      <c r="AF143" s="615"/>
      <c r="AG143" s="615"/>
      <c r="AH143" s="615"/>
      <c r="AI143" s="616"/>
    </row>
    <row r="144" spans="2:35" ht="35.549999999999997" customHeight="1" x14ac:dyDescent="0.15">
      <c r="B144" s="610"/>
      <c r="C144" s="614"/>
      <c r="D144" s="615"/>
      <c r="E144" s="615"/>
      <c r="F144" s="615"/>
      <c r="G144" s="615"/>
      <c r="H144" s="615"/>
      <c r="I144" s="615"/>
      <c r="J144" s="615"/>
      <c r="K144" s="615"/>
      <c r="L144" s="615"/>
      <c r="M144" s="615"/>
      <c r="N144" s="615"/>
      <c r="O144" s="615"/>
      <c r="P144" s="615"/>
      <c r="Q144" s="615"/>
      <c r="R144" s="615"/>
      <c r="S144" s="615"/>
      <c r="T144" s="615"/>
      <c r="U144" s="615"/>
      <c r="V144" s="615"/>
      <c r="W144" s="615"/>
      <c r="X144" s="615"/>
      <c r="Y144" s="615"/>
      <c r="Z144" s="615"/>
      <c r="AA144" s="615"/>
      <c r="AB144" s="615"/>
      <c r="AC144" s="615"/>
      <c r="AD144" s="615"/>
      <c r="AE144" s="615"/>
      <c r="AF144" s="615"/>
      <c r="AG144" s="615"/>
      <c r="AH144" s="615"/>
      <c r="AI144" s="616"/>
    </row>
    <row r="145" spans="2:35" ht="35.549999999999997" customHeight="1" x14ac:dyDescent="0.15">
      <c r="B145" s="610"/>
      <c r="C145" s="614"/>
      <c r="D145" s="615"/>
      <c r="E145" s="615"/>
      <c r="F145" s="615"/>
      <c r="G145" s="615"/>
      <c r="H145" s="615"/>
      <c r="I145" s="615"/>
      <c r="J145" s="615"/>
      <c r="K145" s="615"/>
      <c r="L145" s="615"/>
      <c r="M145" s="615"/>
      <c r="N145" s="615"/>
      <c r="O145" s="615"/>
      <c r="P145" s="615"/>
      <c r="Q145" s="615"/>
      <c r="R145" s="615"/>
      <c r="S145" s="615"/>
      <c r="T145" s="615"/>
      <c r="U145" s="615"/>
      <c r="V145" s="615"/>
      <c r="W145" s="615"/>
      <c r="X145" s="615"/>
      <c r="Y145" s="615"/>
      <c r="Z145" s="615"/>
      <c r="AA145" s="615"/>
      <c r="AB145" s="615"/>
      <c r="AC145" s="615"/>
      <c r="AD145" s="615"/>
      <c r="AE145" s="615"/>
      <c r="AF145" s="615"/>
      <c r="AG145" s="615"/>
      <c r="AH145" s="615"/>
      <c r="AI145" s="616"/>
    </row>
    <row r="146" spans="2:35" ht="35.549999999999997" customHeight="1" x14ac:dyDescent="0.15">
      <c r="B146" s="610"/>
      <c r="C146" s="614"/>
      <c r="D146" s="615"/>
      <c r="E146" s="615"/>
      <c r="F146" s="615"/>
      <c r="G146" s="615"/>
      <c r="H146" s="615"/>
      <c r="I146" s="615"/>
      <c r="J146" s="615"/>
      <c r="K146" s="615"/>
      <c r="L146" s="615"/>
      <c r="M146" s="615"/>
      <c r="N146" s="615"/>
      <c r="O146" s="615"/>
      <c r="P146" s="615"/>
      <c r="Q146" s="615"/>
      <c r="R146" s="615"/>
      <c r="S146" s="615"/>
      <c r="T146" s="615"/>
      <c r="U146" s="615"/>
      <c r="V146" s="615"/>
      <c r="W146" s="615"/>
      <c r="X146" s="615"/>
      <c r="Y146" s="615"/>
      <c r="Z146" s="615"/>
      <c r="AA146" s="615"/>
      <c r="AB146" s="615"/>
      <c r="AC146" s="615"/>
      <c r="AD146" s="615"/>
      <c r="AE146" s="615"/>
      <c r="AF146" s="615"/>
      <c r="AG146" s="615"/>
      <c r="AH146" s="615"/>
      <c r="AI146" s="616"/>
    </row>
    <row r="147" spans="2:35" ht="35.549999999999997" customHeight="1" x14ac:dyDescent="0.15">
      <c r="B147" s="610"/>
      <c r="C147" s="614"/>
      <c r="D147" s="615"/>
      <c r="E147" s="615"/>
      <c r="F147" s="615"/>
      <c r="G147" s="615"/>
      <c r="H147" s="615"/>
      <c r="I147" s="615"/>
      <c r="J147" s="615"/>
      <c r="K147" s="615"/>
      <c r="L147" s="615"/>
      <c r="M147" s="615"/>
      <c r="N147" s="615"/>
      <c r="O147" s="615"/>
      <c r="P147" s="615"/>
      <c r="Q147" s="615"/>
      <c r="R147" s="615"/>
      <c r="S147" s="615"/>
      <c r="T147" s="615"/>
      <c r="U147" s="615"/>
      <c r="V147" s="615"/>
      <c r="W147" s="615"/>
      <c r="X147" s="615"/>
      <c r="Y147" s="615"/>
      <c r="Z147" s="615"/>
      <c r="AA147" s="615"/>
      <c r="AB147" s="615"/>
      <c r="AC147" s="615"/>
      <c r="AD147" s="615"/>
      <c r="AE147" s="615"/>
      <c r="AF147" s="615"/>
      <c r="AG147" s="615"/>
      <c r="AH147" s="615"/>
      <c r="AI147" s="616"/>
    </row>
    <row r="148" spans="2:35" ht="35.549999999999997" customHeight="1" x14ac:dyDescent="0.15">
      <c r="B148" s="610"/>
      <c r="C148" s="614"/>
      <c r="D148" s="615"/>
      <c r="E148" s="615"/>
      <c r="F148" s="615"/>
      <c r="G148" s="615"/>
      <c r="H148" s="615"/>
      <c r="I148" s="615"/>
      <c r="J148" s="615"/>
      <c r="K148" s="615"/>
      <c r="L148" s="615"/>
      <c r="M148" s="615"/>
      <c r="N148" s="615"/>
      <c r="O148" s="615"/>
      <c r="P148" s="615"/>
      <c r="Q148" s="615"/>
      <c r="R148" s="615"/>
      <c r="S148" s="615"/>
      <c r="T148" s="615"/>
      <c r="U148" s="615"/>
      <c r="V148" s="615"/>
      <c r="W148" s="615"/>
      <c r="X148" s="615"/>
      <c r="Y148" s="615"/>
      <c r="Z148" s="615"/>
      <c r="AA148" s="615"/>
      <c r="AB148" s="615"/>
      <c r="AC148" s="615"/>
      <c r="AD148" s="615"/>
      <c r="AE148" s="615"/>
      <c r="AF148" s="615"/>
      <c r="AG148" s="615"/>
      <c r="AH148" s="615"/>
      <c r="AI148" s="616"/>
    </row>
    <row r="149" spans="2:35" ht="35.549999999999997" customHeight="1" x14ac:dyDescent="0.15">
      <c r="B149" s="610"/>
      <c r="C149" s="614"/>
      <c r="D149" s="615"/>
      <c r="E149" s="615"/>
      <c r="F149" s="615"/>
      <c r="G149" s="615"/>
      <c r="H149" s="615"/>
      <c r="I149" s="615"/>
      <c r="J149" s="615"/>
      <c r="K149" s="615"/>
      <c r="L149" s="615"/>
      <c r="M149" s="615"/>
      <c r="N149" s="615"/>
      <c r="O149" s="615"/>
      <c r="P149" s="615"/>
      <c r="Q149" s="615"/>
      <c r="R149" s="615"/>
      <c r="S149" s="615"/>
      <c r="T149" s="615"/>
      <c r="U149" s="615"/>
      <c r="V149" s="615"/>
      <c r="W149" s="615"/>
      <c r="X149" s="615"/>
      <c r="Y149" s="615"/>
      <c r="Z149" s="615"/>
      <c r="AA149" s="615"/>
      <c r="AB149" s="615"/>
      <c r="AC149" s="615"/>
      <c r="AD149" s="615"/>
      <c r="AE149" s="615"/>
      <c r="AF149" s="615"/>
      <c r="AG149" s="615"/>
      <c r="AH149" s="615"/>
      <c r="AI149" s="616"/>
    </row>
    <row r="150" spans="2:35" ht="35.549999999999997" customHeight="1" x14ac:dyDescent="0.15">
      <c r="B150" s="610"/>
      <c r="C150" s="614"/>
      <c r="D150" s="615"/>
      <c r="E150" s="615"/>
      <c r="F150" s="615"/>
      <c r="G150" s="615"/>
      <c r="H150" s="615"/>
      <c r="I150" s="615"/>
      <c r="J150" s="615"/>
      <c r="K150" s="615"/>
      <c r="L150" s="615"/>
      <c r="M150" s="615"/>
      <c r="N150" s="615"/>
      <c r="O150" s="615"/>
      <c r="P150" s="615"/>
      <c r="Q150" s="615"/>
      <c r="R150" s="615"/>
      <c r="S150" s="615"/>
      <c r="T150" s="615"/>
      <c r="U150" s="615"/>
      <c r="V150" s="615"/>
      <c r="W150" s="615"/>
      <c r="X150" s="615"/>
      <c r="Y150" s="615"/>
      <c r="Z150" s="615"/>
      <c r="AA150" s="615"/>
      <c r="AB150" s="615"/>
      <c r="AC150" s="615"/>
      <c r="AD150" s="615"/>
      <c r="AE150" s="615"/>
      <c r="AF150" s="615"/>
      <c r="AG150" s="615"/>
      <c r="AH150" s="615"/>
      <c r="AI150" s="616"/>
    </row>
    <row r="151" spans="2:35" ht="35.549999999999997" customHeight="1" x14ac:dyDescent="0.15">
      <c r="B151" s="610"/>
      <c r="C151" s="614"/>
      <c r="D151" s="615"/>
      <c r="E151" s="615"/>
      <c r="F151" s="615"/>
      <c r="G151" s="615"/>
      <c r="H151" s="615"/>
      <c r="I151" s="615"/>
      <c r="J151" s="615"/>
      <c r="K151" s="615"/>
      <c r="L151" s="615"/>
      <c r="M151" s="615"/>
      <c r="N151" s="615"/>
      <c r="O151" s="615"/>
      <c r="P151" s="615"/>
      <c r="Q151" s="615"/>
      <c r="R151" s="615"/>
      <c r="S151" s="615"/>
      <c r="T151" s="615"/>
      <c r="U151" s="615"/>
      <c r="V151" s="615"/>
      <c r="W151" s="615"/>
      <c r="X151" s="615"/>
      <c r="Y151" s="615"/>
      <c r="Z151" s="615"/>
      <c r="AA151" s="615"/>
      <c r="AB151" s="615"/>
      <c r="AC151" s="615"/>
      <c r="AD151" s="615"/>
      <c r="AE151" s="615"/>
      <c r="AF151" s="615"/>
      <c r="AG151" s="615"/>
      <c r="AH151" s="615"/>
      <c r="AI151" s="616"/>
    </row>
    <row r="152" spans="2:35" ht="35.549999999999997" customHeight="1" x14ac:dyDescent="0.15">
      <c r="B152" s="610"/>
      <c r="C152" s="614"/>
      <c r="D152" s="615"/>
      <c r="E152" s="615"/>
      <c r="F152" s="615"/>
      <c r="G152" s="615"/>
      <c r="H152" s="615"/>
      <c r="I152" s="615"/>
      <c r="J152" s="615"/>
      <c r="K152" s="615"/>
      <c r="L152" s="615"/>
      <c r="M152" s="615"/>
      <c r="N152" s="615"/>
      <c r="O152" s="615"/>
      <c r="P152" s="615"/>
      <c r="Q152" s="615"/>
      <c r="R152" s="615"/>
      <c r="S152" s="615"/>
      <c r="T152" s="615"/>
      <c r="U152" s="615"/>
      <c r="V152" s="615"/>
      <c r="W152" s="615"/>
      <c r="X152" s="615"/>
      <c r="Y152" s="615"/>
      <c r="Z152" s="615"/>
      <c r="AA152" s="615"/>
      <c r="AB152" s="615"/>
      <c r="AC152" s="615"/>
      <c r="AD152" s="615"/>
      <c r="AE152" s="615"/>
      <c r="AF152" s="615"/>
      <c r="AG152" s="615"/>
      <c r="AH152" s="615"/>
      <c r="AI152" s="616"/>
    </row>
    <row r="153" spans="2:35" ht="22.5" customHeight="1" x14ac:dyDescent="0.15">
      <c r="B153" s="610"/>
      <c r="C153" s="614"/>
      <c r="D153" s="615"/>
      <c r="E153" s="615"/>
      <c r="F153" s="615"/>
      <c r="G153" s="615"/>
      <c r="H153" s="615"/>
      <c r="I153" s="615"/>
      <c r="J153" s="615"/>
      <c r="K153" s="615"/>
      <c r="L153" s="615"/>
      <c r="M153" s="615"/>
      <c r="N153" s="615"/>
      <c r="O153" s="615"/>
      <c r="P153" s="615"/>
      <c r="Q153" s="615"/>
      <c r="R153" s="615"/>
      <c r="S153" s="615"/>
      <c r="T153" s="615"/>
      <c r="U153" s="615"/>
      <c r="V153" s="615"/>
      <c r="W153" s="615"/>
      <c r="X153" s="615"/>
      <c r="Y153" s="615"/>
      <c r="Z153" s="615"/>
      <c r="AA153" s="615"/>
      <c r="AB153" s="615"/>
      <c r="AC153" s="615"/>
      <c r="AD153" s="615"/>
      <c r="AE153" s="615"/>
      <c r="AF153" s="615"/>
      <c r="AG153" s="615"/>
      <c r="AH153" s="615"/>
      <c r="AI153" s="616"/>
    </row>
    <row r="154" spans="2:35" ht="78.75" customHeight="1" x14ac:dyDescent="0.15">
      <c r="B154" s="617"/>
      <c r="C154" s="618"/>
      <c r="D154" s="619"/>
      <c r="E154" s="620"/>
      <c r="F154" s="621"/>
      <c r="G154" s="621"/>
      <c r="H154" s="619"/>
      <c r="I154" s="619"/>
      <c r="J154" s="619"/>
      <c r="K154" s="619"/>
      <c r="L154" s="619"/>
      <c r="M154" s="619"/>
      <c r="N154" s="619"/>
      <c r="O154" s="619"/>
      <c r="P154" s="619"/>
      <c r="Q154" s="619"/>
      <c r="R154" s="619"/>
      <c r="S154" s="622" t="s">
        <v>843</v>
      </c>
      <c r="T154" s="622"/>
      <c r="U154" s="622"/>
      <c r="V154" s="622"/>
      <c r="W154" s="622"/>
      <c r="X154" s="622"/>
      <c r="Y154" s="622"/>
      <c r="Z154" s="622"/>
      <c r="AA154" s="622"/>
      <c r="AB154" s="622"/>
      <c r="AC154" s="622"/>
      <c r="AD154" s="622"/>
      <c r="AE154" s="622"/>
      <c r="AF154" s="622"/>
      <c r="AG154" s="622"/>
      <c r="AH154" s="622"/>
      <c r="AI154" s="623"/>
    </row>
    <row r="155" spans="2:35" ht="15" customHeight="1" x14ac:dyDescent="0.15"/>
    <row r="156" spans="2:35" ht="25.05" customHeight="1" x14ac:dyDescent="0.15">
      <c r="B156" s="193" t="s">
        <v>840</v>
      </c>
      <c r="C156" s="193"/>
      <c r="D156" s="193"/>
      <c r="E156" s="598"/>
      <c r="F156" s="598"/>
      <c r="G156" s="598"/>
      <c r="H156" s="598"/>
      <c r="I156" s="598"/>
      <c r="J156" s="193"/>
      <c r="K156" s="193"/>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c r="AI156" s="193"/>
    </row>
    <row r="157" spans="2:35" ht="20.100000000000001" customHeight="1" x14ac:dyDescent="0.15">
      <c r="B157" s="194" t="s">
        <v>8</v>
      </c>
      <c r="C157" s="194"/>
      <c r="D157" s="599"/>
      <c r="E157" s="173" t="s">
        <v>314</v>
      </c>
      <c r="F157" s="174"/>
      <c r="G157" s="174"/>
      <c r="H157" s="174"/>
      <c r="I157" s="175"/>
      <c r="J157" s="600" t="s">
        <v>9</v>
      </c>
      <c r="K157" s="198"/>
      <c r="L157" s="198"/>
      <c r="M157" s="279" t="s">
        <v>316</v>
      </c>
      <c r="N157" s="279"/>
      <c r="O157" s="279"/>
      <c r="P157" s="279"/>
      <c r="Q157" s="279"/>
      <c r="R157" s="279"/>
      <c r="S157" s="207" t="s">
        <v>421</v>
      </c>
      <c r="T157" s="207"/>
      <c r="U157" s="207"/>
      <c r="V157" s="207"/>
      <c r="W157" s="150" t="s">
        <v>318</v>
      </c>
      <c r="X157" s="150"/>
      <c r="Y157" s="150"/>
      <c r="Z157" s="150"/>
      <c r="AA157" s="150"/>
      <c r="AB157" s="150"/>
      <c r="AC157" s="235" t="s">
        <v>422</v>
      </c>
      <c r="AD157" s="236"/>
      <c r="AE157" s="237"/>
      <c r="AF157" s="601">
        <v>44860</v>
      </c>
      <c r="AG157" s="602"/>
      <c r="AH157" s="602"/>
      <c r="AI157" s="603"/>
    </row>
    <row r="158" spans="2:35" ht="20.100000000000001" customHeight="1" x14ac:dyDescent="0.15">
      <c r="B158" s="202" t="s">
        <v>0</v>
      </c>
      <c r="C158" s="202"/>
      <c r="D158" s="604"/>
      <c r="E158" s="177" t="s">
        <v>315</v>
      </c>
      <c r="F158" s="178"/>
      <c r="G158" s="178"/>
      <c r="H158" s="178"/>
      <c r="I158" s="180"/>
      <c r="J158" s="605" t="s">
        <v>1</v>
      </c>
      <c r="K158" s="206"/>
      <c r="L158" s="206"/>
      <c r="M158" s="279" t="s">
        <v>317</v>
      </c>
      <c r="N158" s="279"/>
      <c r="O158" s="279"/>
      <c r="P158" s="279"/>
      <c r="Q158" s="279"/>
      <c r="R158" s="279"/>
      <c r="S158" s="207" t="s">
        <v>423</v>
      </c>
      <c r="T158" s="207"/>
      <c r="U158" s="207"/>
      <c r="V158" s="207"/>
      <c r="W158" s="150" t="s">
        <v>389</v>
      </c>
      <c r="X158" s="150"/>
      <c r="Y158" s="150"/>
      <c r="Z158" s="150"/>
      <c r="AA158" s="150"/>
      <c r="AB158" s="150"/>
      <c r="AC158" s="573"/>
      <c r="AD158" s="606"/>
      <c r="AE158" s="574"/>
      <c r="AF158" s="607"/>
      <c r="AG158" s="608"/>
      <c r="AH158" s="608"/>
      <c r="AI158" s="609"/>
    </row>
    <row r="159" spans="2:35" ht="26.25" customHeight="1" x14ac:dyDescent="0.2">
      <c r="B159" s="610" t="s">
        <v>841</v>
      </c>
      <c r="C159" s="611" t="s">
        <v>842</v>
      </c>
      <c r="D159" s="612"/>
      <c r="E159" s="612"/>
      <c r="F159" s="612"/>
      <c r="G159" s="612"/>
      <c r="H159" s="612"/>
      <c r="I159" s="612"/>
      <c r="J159" s="612"/>
      <c r="K159" s="612"/>
      <c r="L159" s="612"/>
      <c r="M159" s="612"/>
      <c r="N159" s="612"/>
      <c r="O159" s="612"/>
      <c r="P159" s="612"/>
      <c r="Q159" s="612"/>
      <c r="R159" s="612"/>
      <c r="S159" s="612"/>
      <c r="T159" s="612"/>
      <c r="U159" s="612"/>
      <c r="V159" s="612"/>
      <c r="W159" s="612"/>
      <c r="X159" s="612"/>
      <c r="Y159" s="612"/>
      <c r="Z159" s="612"/>
      <c r="AA159" s="612"/>
      <c r="AB159" s="612"/>
      <c r="AC159" s="612"/>
      <c r="AD159" s="612"/>
      <c r="AE159" s="612"/>
      <c r="AF159" s="612"/>
      <c r="AG159" s="612"/>
      <c r="AH159" s="612"/>
      <c r="AI159" s="613"/>
    </row>
    <row r="160" spans="2:35" ht="35.549999999999997" customHeight="1" x14ac:dyDescent="0.15">
      <c r="B160" s="610"/>
      <c r="C160" s="614"/>
      <c r="D160" s="615"/>
      <c r="E160" s="615"/>
      <c r="F160" s="615"/>
      <c r="G160" s="615"/>
      <c r="H160" s="615"/>
      <c r="I160" s="615"/>
      <c r="J160" s="615"/>
      <c r="K160" s="615"/>
      <c r="L160" s="615"/>
      <c r="M160" s="615"/>
      <c r="N160" s="615"/>
      <c r="O160" s="615"/>
      <c r="P160" s="615"/>
      <c r="Q160" s="615"/>
      <c r="R160" s="615"/>
      <c r="S160" s="615"/>
      <c r="T160" s="615"/>
      <c r="U160" s="615"/>
      <c r="V160" s="615"/>
      <c r="W160" s="615"/>
      <c r="X160" s="615"/>
      <c r="Y160" s="615"/>
      <c r="Z160" s="615"/>
      <c r="AA160" s="615"/>
      <c r="AB160" s="615"/>
      <c r="AC160" s="615"/>
      <c r="AD160" s="615"/>
      <c r="AE160" s="615"/>
      <c r="AF160" s="615"/>
      <c r="AG160" s="615"/>
      <c r="AH160" s="615"/>
      <c r="AI160" s="616"/>
    </row>
    <row r="161" spans="2:35" ht="35.549999999999997" customHeight="1" x14ac:dyDescent="0.15">
      <c r="B161" s="610"/>
      <c r="C161" s="614"/>
      <c r="D161" s="615"/>
      <c r="E161" s="615"/>
      <c r="F161" s="615"/>
      <c r="G161" s="615"/>
      <c r="H161" s="615"/>
      <c r="I161" s="615"/>
      <c r="J161" s="615"/>
      <c r="K161" s="615"/>
      <c r="L161" s="615"/>
      <c r="M161" s="615"/>
      <c r="N161" s="615"/>
      <c r="O161" s="615"/>
      <c r="P161" s="615"/>
      <c r="Q161" s="615"/>
      <c r="R161" s="615"/>
      <c r="S161" s="615"/>
      <c r="T161" s="615"/>
      <c r="U161" s="615"/>
      <c r="V161" s="615"/>
      <c r="W161" s="615"/>
      <c r="X161" s="615"/>
      <c r="Y161" s="615"/>
      <c r="Z161" s="615"/>
      <c r="AA161" s="615"/>
      <c r="AB161" s="615"/>
      <c r="AC161" s="615"/>
      <c r="AD161" s="615"/>
      <c r="AE161" s="615"/>
      <c r="AF161" s="615"/>
      <c r="AG161" s="615"/>
      <c r="AH161" s="615"/>
      <c r="AI161" s="616"/>
    </row>
    <row r="162" spans="2:35" ht="35.549999999999997" customHeight="1" x14ac:dyDescent="0.15">
      <c r="B162" s="610"/>
      <c r="C162" s="614"/>
      <c r="D162" s="615"/>
      <c r="E162" s="615"/>
      <c r="F162" s="615"/>
      <c r="G162" s="615"/>
      <c r="H162" s="615"/>
      <c r="I162" s="615"/>
      <c r="J162" s="615"/>
      <c r="K162" s="615"/>
      <c r="L162" s="615"/>
      <c r="M162" s="615"/>
      <c r="N162" s="615"/>
      <c r="O162" s="615"/>
      <c r="P162" s="615"/>
      <c r="Q162" s="615"/>
      <c r="R162" s="615"/>
      <c r="S162" s="615"/>
      <c r="T162" s="615"/>
      <c r="U162" s="615"/>
      <c r="V162" s="615"/>
      <c r="W162" s="615"/>
      <c r="X162" s="615"/>
      <c r="Y162" s="615"/>
      <c r="Z162" s="615"/>
      <c r="AA162" s="615"/>
      <c r="AB162" s="615"/>
      <c r="AC162" s="615"/>
      <c r="AD162" s="615"/>
      <c r="AE162" s="615"/>
      <c r="AF162" s="615"/>
      <c r="AG162" s="615"/>
      <c r="AH162" s="615"/>
      <c r="AI162" s="616"/>
    </row>
    <row r="163" spans="2:35" ht="35.549999999999997" customHeight="1" x14ac:dyDescent="0.15">
      <c r="B163" s="610"/>
      <c r="C163" s="614"/>
      <c r="D163" s="615"/>
      <c r="E163" s="615"/>
      <c r="F163" s="615"/>
      <c r="G163" s="615"/>
      <c r="H163" s="615"/>
      <c r="I163" s="615"/>
      <c r="J163" s="615"/>
      <c r="K163" s="615"/>
      <c r="L163" s="615"/>
      <c r="M163" s="615"/>
      <c r="N163" s="615"/>
      <c r="O163" s="615"/>
      <c r="P163" s="615"/>
      <c r="Q163" s="615"/>
      <c r="R163" s="615"/>
      <c r="S163" s="615"/>
      <c r="T163" s="615"/>
      <c r="U163" s="615"/>
      <c r="V163" s="615"/>
      <c r="W163" s="615"/>
      <c r="X163" s="615"/>
      <c r="Y163" s="615"/>
      <c r="Z163" s="615"/>
      <c r="AA163" s="615"/>
      <c r="AB163" s="615"/>
      <c r="AC163" s="615"/>
      <c r="AD163" s="615"/>
      <c r="AE163" s="615"/>
      <c r="AF163" s="615"/>
      <c r="AG163" s="615"/>
      <c r="AH163" s="615"/>
      <c r="AI163" s="616"/>
    </row>
    <row r="164" spans="2:35" ht="35.549999999999997" customHeight="1" x14ac:dyDescent="0.15">
      <c r="B164" s="610"/>
      <c r="C164" s="614"/>
      <c r="D164" s="615"/>
      <c r="E164" s="615"/>
      <c r="F164" s="615"/>
      <c r="G164" s="615"/>
      <c r="H164" s="615"/>
      <c r="I164" s="615"/>
      <c r="J164" s="615"/>
      <c r="K164" s="615"/>
      <c r="L164" s="615"/>
      <c r="M164" s="615"/>
      <c r="N164" s="615"/>
      <c r="O164" s="615"/>
      <c r="P164" s="615"/>
      <c r="Q164" s="615"/>
      <c r="R164" s="615"/>
      <c r="S164" s="615"/>
      <c r="T164" s="615"/>
      <c r="U164" s="615"/>
      <c r="V164" s="615"/>
      <c r="W164" s="615"/>
      <c r="X164" s="615"/>
      <c r="Y164" s="615"/>
      <c r="Z164" s="615"/>
      <c r="AA164" s="615"/>
      <c r="AB164" s="615"/>
      <c r="AC164" s="615"/>
      <c r="AD164" s="615"/>
      <c r="AE164" s="615"/>
      <c r="AF164" s="615"/>
      <c r="AG164" s="615"/>
      <c r="AH164" s="615"/>
      <c r="AI164" s="616"/>
    </row>
    <row r="165" spans="2:35" ht="35.549999999999997" customHeight="1" x14ac:dyDescent="0.15">
      <c r="B165" s="610"/>
      <c r="C165" s="614"/>
      <c r="D165" s="615"/>
      <c r="E165" s="615"/>
      <c r="F165" s="615"/>
      <c r="G165" s="615"/>
      <c r="H165" s="615"/>
      <c r="I165" s="615"/>
      <c r="J165" s="615"/>
      <c r="K165" s="615"/>
      <c r="L165" s="615"/>
      <c r="M165" s="615"/>
      <c r="N165" s="615"/>
      <c r="O165" s="615"/>
      <c r="P165" s="615"/>
      <c r="Q165" s="615"/>
      <c r="R165" s="615"/>
      <c r="S165" s="615"/>
      <c r="T165" s="615"/>
      <c r="U165" s="615"/>
      <c r="V165" s="615"/>
      <c r="W165" s="615"/>
      <c r="X165" s="615"/>
      <c r="Y165" s="615"/>
      <c r="Z165" s="615"/>
      <c r="AA165" s="615"/>
      <c r="AB165" s="615"/>
      <c r="AC165" s="615"/>
      <c r="AD165" s="615"/>
      <c r="AE165" s="615"/>
      <c r="AF165" s="615"/>
      <c r="AG165" s="615"/>
      <c r="AH165" s="615"/>
      <c r="AI165" s="616"/>
    </row>
    <row r="166" spans="2:35" ht="35.549999999999997" customHeight="1" x14ac:dyDescent="0.15">
      <c r="B166" s="610"/>
      <c r="C166" s="614"/>
      <c r="D166" s="615"/>
      <c r="E166" s="615"/>
      <c r="F166" s="615"/>
      <c r="G166" s="615"/>
      <c r="H166" s="615"/>
      <c r="I166" s="615"/>
      <c r="J166" s="615"/>
      <c r="K166" s="615"/>
      <c r="L166" s="615"/>
      <c r="M166" s="615"/>
      <c r="N166" s="615"/>
      <c r="O166" s="615"/>
      <c r="P166" s="615"/>
      <c r="Q166" s="615"/>
      <c r="R166" s="615"/>
      <c r="S166" s="615"/>
      <c r="T166" s="615"/>
      <c r="U166" s="615"/>
      <c r="V166" s="615"/>
      <c r="W166" s="615"/>
      <c r="X166" s="615"/>
      <c r="Y166" s="615"/>
      <c r="Z166" s="615"/>
      <c r="AA166" s="615"/>
      <c r="AB166" s="615"/>
      <c r="AC166" s="615"/>
      <c r="AD166" s="615"/>
      <c r="AE166" s="615"/>
      <c r="AF166" s="615"/>
      <c r="AG166" s="615"/>
      <c r="AH166" s="615"/>
      <c r="AI166" s="616"/>
    </row>
    <row r="167" spans="2:35" ht="35.549999999999997" customHeight="1" x14ac:dyDescent="0.15">
      <c r="B167" s="610"/>
      <c r="C167" s="614"/>
      <c r="D167" s="615"/>
      <c r="E167" s="615"/>
      <c r="F167" s="615"/>
      <c r="G167" s="615"/>
      <c r="H167" s="615"/>
      <c r="I167" s="615"/>
      <c r="J167" s="615"/>
      <c r="K167" s="615"/>
      <c r="L167" s="615"/>
      <c r="M167" s="615"/>
      <c r="N167" s="615"/>
      <c r="O167" s="615"/>
      <c r="P167" s="615"/>
      <c r="Q167" s="615"/>
      <c r="R167" s="615"/>
      <c r="S167" s="615"/>
      <c r="T167" s="615"/>
      <c r="U167" s="615"/>
      <c r="V167" s="615"/>
      <c r="W167" s="615"/>
      <c r="X167" s="615"/>
      <c r="Y167" s="615"/>
      <c r="Z167" s="615"/>
      <c r="AA167" s="615"/>
      <c r="AB167" s="615"/>
      <c r="AC167" s="615"/>
      <c r="AD167" s="615"/>
      <c r="AE167" s="615"/>
      <c r="AF167" s="615"/>
      <c r="AG167" s="615"/>
      <c r="AH167" s="615"/>
      <c r="AI167" s="616"/>
    </row>
    <row r="168" spans="2:35" ht="35.549999999999997" customHeight="1" x14ac:dyDescent="0.15">
      <c r="B168" s="610"/>
      <c r="C168" s="614"/>
      <c r="D168" s="615"/>
      <c r="E168" s="615"/>
      <c r="F168" s="615"/>
      <c r="G168" s="615"/>
      <c r="H168" s="615"/>
      <c r="I168" s="615"/>
      <c r="J168" s="615"/>
      <c r="K168" s="615"/>
      <c r="L168" s="615"/>
      <c r="M168" s="615"/>
      <c r="N168" s="615"/>
      <c r="O168" s="615"/>
      <c r="P168" s="615"/>
      <c r="Q168" s="615"/>
      <c r="R168" s="615"/>
      <c r="S168" s="615"/>
      <c r="T168" s="615"/>
      <c r="U168" s="615"/>
      <c r="V168" s="615"/>
      <c r="W168" s="615"/>
      <c r="X168" s="615"/>
      <c r="Y168" s="615"/>
      <c r="Z168" s="615"/>
      <c r="AA168" s="615"/>
      <c r="AB168" s="615"/>
      <c r="AC168" s="615"/>
      <c r="AD168" s="615"/>
      <c r="AE168" s="615"/>
      <c r="AF168" s="615"/>
      <c r="AG168" s="615"/>
      <c r="AH168" s="615"/>
      <c r="AI168" s="616"/>
    </row>
    <row r="169" spans="2:35" ht="35.549999999999997" customHeight="1" x14ac:dyDescent="0.15">
      <c r="B169" s="610"/>
      <c r="C169" s="614"/>
      <c r="D169" s="615"/>
      <c r="E169" s="615"/>
      <c r="F169" s="615"/>
      <c r="G169" s="615"/>
      <c r="H169" s="615"/>
      <c r="I169" s="615"/>
      <c r="J169" s="615"/>
      <c r="K169" s="615"/>
      <c r="L169" s="615"/>
      <c r="M169" s="615"/>
      <c r="N169" s="615"/>
      <c r="O169" s="615"/>
      <c r="P169" s="615"/>
      <c r="Q169" s="615"/>
      <c r="R169" s="615"/>
      <c r="S169" s="615"/>
      <c r="T169" s="615"/>
      <c r="U169" s="615"/>
      <c r="V169" s="615"/>
      <c r="W169" s="615"/>
      <c r="X169" s="615"/>
      <c r="Y169" s="615"/>
      <c r="Z169" s="615"/>
      <c r="AA169" s="615"/>
      <c r="AB169" s="615"/>
      <c r="AC169" s="615"/>
      <c r="AD169" s="615"/>
      <c r="AE169" s="615"/>
      <c r="AF169" s="615"/>
      <c r="AG169" s="615"/>
      <c r="AH169" s="615"/>
      <c r="AI169" s="616"/>
    </row>
    <row r="170" spans="2:35" ht="22.5" customHeight="1" x14ac:dyDescent="0.15">
      <c r="B170" s="610"/>
      <c r="C170" s="614"/>
      <c r="D170" s="615"/>
      <c r="E170" s="615"/>
      <c r="F170" s="615"/>
      <c r="G170" s="615"/>
      <c r="H170" s="615"/>
      <c r="I170" s="615"/>
      <c r="J170" s="615"/>
      <c r="K170" s="615"/>
      <c r="L170" s="615"/>
      <c r="M170" s="615"/>
      <c r="N170" s="615"/>
      <c r="O170" s="615"/>
      <c r="P170" s="615"/>
      <c r="Q170" s="615"/>
      <c r="R170" s="615"/>
      <c r="S170" s="615"/>
      <c r="T170" s="615"/>
      <c r="U170" s="615"/>
      <c r="V170" s="615"/>
      <c r="W170" s="615"/>
      <c r="X170" s="615"/>
      <c r="Y170" s="615"/>
      <c r="Z170" s="615"/>
      <c r="AA170" s="615"/>
      <c r="AB170" s="615"/>
      <c r="AC170" s="615"/>
      <c r="AD170" s="615"/>
      <c r="AE170" s="615"/>
      <c r="AF170" s="615"/>
      <c r="AG170" s="615"/>
      <c r="AH170" s="615"/>
      <c r="AI170" s="616"/>
    </row>
    <row r="171" spans="2:35" ht="78.75" customHeight="1" x14ac:dyDescent="0.15">
      <c r="B171" s="617"/>
      <c r="C171" s="618"/>
      <c r="D171" s="619"/>
      <c r="E171" s="620"/>
      <c r="F171" s="621"/>
      <c r="G171" s="621"/>
      <c r="H171" s="619"/>
      <c r="I171" s="619"/>
      <c r="J171" s="619"/>
      <c r="K171" s="619"/>
      <c r="L171" s="619"/>
      <c r="M171" s="619"/>
      <c r="N171" s="619"/>
      <c r="O171" s="619"/>
      <c r="P171" s="619"/>
      <c r="Q171" s="619"/>
      <c r="R171" s="619"/>
      <c r="S171" s="622" t="s">
        <v>843</v>
      </c>
      <c r="T171" s="622"/>
      <c r="U171" s="622"/>
      <c r="V171" s="622"/>
      <c r="W171" s="622"/>
      <c r="X171" s="622"/>
      <c r="Y171" s="622"/>
      <c r="Z171" s="622"/>
      <c r="AA171" s="622"/>
      <c r="AB171" s="622"/>
      <c r="AC171" s="622"/>
      <c r="AD171" s="622"/>
      <c r="AE171" s="622"/>
      <c r="AF171" s="622"/>
      <c r="AG171" s="622"/>
      <c r="AH171" s="622"/>
      <c r="AI171" s="623"/>
    </row>
    <row r="172" spans="2:35" ht="15" customHeight="1" x14ac:dyDescent="0.15"/>
    <row r="173" spans="2:35" ht="25.05" customHeight="1" x14ac:dyDescent="0.15">
      <c r="B173" s="193" t="s">
        <v>840</v>
      </c>
      <c r="C173" s="193"/>
      <c r="D173" s="193"/>
      <c r="E173" s="598"/>
      <c r="F173" s="598"/>
      <c r="G173" s="598"/>
      <c r="H173" s="598"/>
      <c r="I173" s="598"/>
      <c r="J173" s="193"/>
      <c r="K173" s="193"/>
      <c r="L173" s="193"/>
      <c r="M173" s="193"/>
      <c r="N173" s="193"/>
      <c r="O173" s="193"/>
      <c r="P173" s="193"/>
      <c r="Q173" s="193"/>
      <c r="R173" s="193"/>
      <c r="S173" s="193"/>
      <c r="T173" s="193"/>
      <c r="U173" s="193"/>
      <c r="V173" s="193"/>
      <c r="W173" s="193"/>
      <c r="X173" s="193"/>
      <c r="Y173" s="193"/>
      <c r="Z173" s="193"/>
      <c r="AA173" s="193"/>
      <c r="AB173" s="193"/>
      <c r="AC173" s="193"/>
      <c r="AD173" s="193"/>
      <c r="AE173" s="193"/>
      <c r="AF173" s="193"/>
      <c r="AG173" s="193"/>
      <c r="AH173" s="193"/>
      <c r="AI173" s="193"/>
    </row>
    <row r="174" spans="2:35" ht="20.100000000000001" customHeight="1" x14ac:dyDescent="0.15">
      <c r="B174" s="194" t="s">
        <v>8</v>
      </c>
      <c r="C174" s="194"/>
      <c r="D174" s="599"/>
      <c r="E174" s="173" t="s">
        <v>314</v>
      </c>
      <c r="F174" s="174"/>
      <c r="G174" s="174"/>
      <c r="H174" s="174"/>
      <c r="I174" s="175"/>
      <c r="J174" s="600" t="s">
        <v>9</v>
      </c>
      <c r="K174" s="198"/>
      <c r="L174" s="198"/>
      <c r="M174" s="279" t="s">
        <v>316</v>
      </c>
      <c r="N174" s="279"/>
      <c r="O174" s="279"/>
      <c r="P174" s="279"/>
      <c r="Q174" s="279"/>
      <c r="R174" s="279"/>
      <c r="S174" s="207" t="s">
        <v>421</v>
      </c>
      <c r="T174" s="207"/>
      <c r="U174" s="207"/>
      <c r="V174" s="207"/>
      <c r="W174" s="150" t="s">
        <v>318</v>
      </c>
      <c r="X174" s="150"/>
      <c r="Y174" s="150"/>
      <c r="Z174" s="150"/>
      <c r="AA174" s="150"/>
      <c r="AB174" s="150"/>
      <c r="AC174" s="235" t="s">
        <v>422</v>
      </c>
      <c r="AD174" s="236"/>
      <c r="AE174" s="237"/>
      <c r="AF174" s="601">
        <v>44860</v>
      </c>
      <c r="AG174" s="602"/>
      <c r="AH174" s="602"/>
      <c r="AI174" s="603"/>
    </row>
    <row r="175" spans="2:35" ht="20.100000000000001" customHeight="1" x14ac:dyDescent="0.15">
      <c r="B175" s="202" t="s">
        <v>0</v>
      </c>
      <c r="C175" s="202"/>
      <c r="D175" s="604"/>
      <c r="E175" s="177" t="s">
        <v>315</v>
      </c>
      <c r="F175" s="178"/>
      <c r="G175" s="178"/>
      <c r="H175" s="178"/>
      <c r="I175" s="180"/>
      <c r="J175" s="605" t="s">
        <v>1</v>
      </c>
      <c r="K175" s="206"/>
      <c r="L175" s="206"/>
      <c r="M175" s="279" t="s">
        <v>317</v>
      </c>
      <c r="N175" s="279"/>
      <c r="O175" s="279"/>
      <c r="P175" s="279"/>
      <c r="Q175" s="279"/>
      <c r="R175" s="279"/>
      <c r="S175" s="207" t="s">
        <v>423</v>
      </c>
      <c r="T175" s="207"/>
      <c r="U175" s="207"/>
      <c r="V175" s="207"/>
      <c r="W175" s="150" t="s">
        <v>389</v>
      </c>
      <c r="X175" s="150"/>
      <c r="Y175" s="150"/>
      <c r="Z175" s="150"/>
      <c r="AA175" s="150"/>
      <c r="AB175" s="150"/>
      <c r="AC175" s="573"/>
      <c r="AD175" s="606"/>
      <c r="AE175" s="574"/>
      <c r="AF175" s="607"/>
      <c r="AG175" s="608"/>
      <c r="AH175" s="608"/>
      <c r="AI175" s="609"/>
    </row>
    <row r="176" spans="2:35" ht="26.25" customHeight="1" x14ac:dyDescent="0.2">
      <c r="B176" s="610" t="s">
        <v>841</v>
      </c>
      <c r="C176" s="611" t="s">
        <v>842</v>
      </c>
      <c r="D176" s="612"/>
      <c r="E176" s="612"/>
      <c r="F176" s="612"/>
      <c r="G176" s="612"/>
      <c r="H176" s="612"/>
      <c r="I176" s="612"/>
      <c r="J176" s="612"/>
      <c r="K176" s="612"/>
      <c r="L176" s="612"/>
      <c r="M176" s="612"/>
      <c r="N176" s="612"/>
      <c r="O176" s="612"/>
      <c r="P176" s="612"/>
      <c r="Q176" s="612"/>
      <c r="R176" s="612"/>
      <c r="S176" s="612"/>
      <c r="T176" s="612"/>
      <c r="U176" s="612"/>
      <c r="V176" s="612"/>
      <c r="W176" s="612"/>
      <c r="X176" s="612"/>
      <c r="Y176" s="612"/>
      <c r="Z176" s="612"/>
      <c r="AA176" s="612"/>
      <c r="AB176" s="612"/>
      <c r="AC176" s="612"/>
      <c r="AD176" s="612"/>
      <c r="AE176" s="612"/>
      <c r="AF176" s="612"/>
      <c r="AG176" s="612"/>
      <c r="AH176" s="612"/>
      <c r="AI176" s="613"/>
    </row>
    <row r="177" spans="2:35" ht="35.549999999999997" customHeight="1" x14ac:dyDescent="0.15">
      <c r="B177" s="610"/>
      <c r="C177" s="614"/>
      <c r="D177" s="615"/>
      <c r="E177" s="615"/>
      <c r="F177" s="615"/>
      <c r="G177" s="615"/>
      <c r="H177" s="615"/>
      <c r="I177" s="615"/>
      <c r="J177" s="615"/>
      <c r="K177" s="615"/>
      <c r="L177" s="615"/>
      <c r="M177" s="615"/>
      <c r="N177" s="615"/>
      <c r="O177" s="615"/>
      <c r="P177" s="615"/>
      <c r="Q177" s="615"/>
      <c r="R177" s="615"/>
      <c r="S177" s="615"/>
      <c r="T177" s="615"/>
      <c r="U177" s="615"/>
      <c r="V177" s="615"/>
      <c r="W177" s="615"/>
      <c r="X177" s="615"/>
      <c r="Y177" s="615"/>
      <c r="Z177" s="615"/>
      <c r="AA177" s="615"/>
      <c r="AB177" s="615"/>
      <c r="AC177" s="615"/>
      <c r="AD177" s="615"/>
      <c r="AE177" s="615"/>
      <c r="AF177" s="615"/>
      <c r="AG177" s="615"/>
      <c r="AH177" s="615"/>
      <c r="AI177" s="616"/>
    </row>
    <row r="178" spans="2:35" ht="35.549999999999997" customHeight="1" x14ac:dyDescent="0.15">
      <c r="B178" s="610"/>
      <c r="C178" s="614"/>
      <c r="D178" s="615"/>
      <c r="E178" s="615"/>
      <c r="F178" s="615"/>
      <c r="G178" s="615"/>
      <c r="H178" s="615"/>
      <c r="I178" s="615"/>
      <c r="J178" s="615"/>
      <c r="K178" s="615"/>
      <c r="L178" s="615"/>
      <c r="M178" s="615"/>
      <c r="N178" s="615"/>
      <c r="O178" s="615"/>
      <c r="P178" s="615"/>
      <c r="Q178" s="615"/>
      <c r="R178" s="615"/>
      <c r="S178" s="615"/>
      <c r="T178" s="615"/>
      <c r="U178" s="615"/>
      <c r="V178" s="615"/>
      <c r="W178" s="615"/>
      <c r="X178" s="615"/>
      <c r="Y178" s="615"/>
      <c r="Z178" s="615"/>
      <c r="AA178" s="615"/>
      <c r="AB178" s="615"/>
      <c r="AC178" s="615"/>
      <c r="AD178" s="615"/>
      <c r="AE178" s="615"/>
      <c r="AF178" s="615"/>
      <c r="AG178" s="615"/>
      <c r="AH178" s="615"/>
      <c r="AI178" s="616"/>
    </row>
    <row r="179" spans="2:35" ht="35.549999999999997" customHeight="1" x14ac:dyDescent="0.15">
      <c r="B179" s="610"/>
      <c r="C179" s="614"/>
      <c r="D179" s="615"/>
      <c r="E179" s="615"/>
      <c r="F179" s="615"/>
      <c r="G179" s="615"/>
      <c r="H179" s="615"/>
      <c r="I179" s="615"/>
      <c r="J179" s="615"/>
      <c r="K179" s="615"/>
      <c r="L179" s="615"/>
      <c r="M179" s="615"/>
      <c r="N179" s="615"/>
      <c r="O179" s="615"/>
      <c r="P179" s="615"/>
      <c r="Q179" s="615"/>
      <c r="R179" s="615"/>
      <c r="S179" s="615"/>
      <c r="T179" s="615"/>
      <c r="U179" s="615"/>
      <c r="V179" s="615"/>
      <c r="W179" s="615"/>
      <c r="X179" s="615"/>
      <c r="Y179" s="615"/>
      <c r="Z179" s="615"/>
      <c r="AA179" s="615"/>
      <c r="AB179" s="615"/>
      <c r="AC179" s="615"/>
      <c r="AD179" s="615"/>
      <c r="AE179" s="615"/>
      <c r="AF179" s="615"/>
      <c r="AG179" s="615"/>
      <c r="AH179" s="615"/>
      <c r="AI179" s="616"/>
    </row>
    <row r="180" spans="2:35" ht="35.549999999999997" customHeight="1" x14ac:dyDescent="0.15">
      <c r="B180" s="610"/>
      <c r="C180" s="614"/>
      <c r="D180" s="615"/>
      <c r="E180" s="615"/>
      <c r="F180" s="615"/>
      <c r="G180" s="615"/>
      <c r="H180" s="615"/>
      <c r="I180" s="615"/>
      <c r="J180" s="615"/>
      <c r="K180" s="615"/>
      <c r="L180" s="615"/>
      <c r="M180" s="615"/>
      <c r="N180" s="615"/>
      <c r="O180" s="615"/>
      <c r="P180" s="615"/>
      <c r="Q180" s="615"/>
      <c r="R180" s="615"/>
      <c r="S180" s="615"/>
      <c r="T180" s="615"/>
      <c r="U180" s="615"/>
      <c r="V180" s="615"/>
      <c r="W180" s="615"/>
      <c r="X180" s="615"/>
      <c r="Y180" s="615"/>
      <c r="Z180" s="615"/>
      <c r="AA180" s="615"/>
      <c r="AB180" s="615"/>
      <c r="AC180" s="615"/>
      <c r="AD180" s="615"/>
      <c r="AE180" s="615"/>
      <c r="AF180" s="615"/>
      <c r="AG180" s="615"/>
      <c r="AH180" s="615"/>
      <c r="AI180" s="616"/>
    </row>
    <row r="181" spans="2:35" ht="35.549999999999997" customHeight="1" x14ac:dyDescent="0.15">
      <c r="B181" s="610"/>
      <c r="C181" s="614"/>
      <c r="D181" s="615"/>
      <c r="E181" s="615"/>
      <c r="F181" s="615"/>
      <c r="G181" s="615"/>
      <c r="H181" s="615"/>
      <c r="I181" s="615"/>
      <c r="J181" s="615"/>
      <c r="K181" s="615"/>
      <c r="L181" s="615"/>
      <c r="M181" s="615"/>
      <c r="N181" s="615"/>
      <c r="O181" s="615"/>
      <c r="P181" s="615"/>
      <c r="Q181" s="615"/>
      <c r="R181" s="615"/>
      <c r="S181" s="615"/>
      <c r="T181" s="615"/>
      <c r="U181" s="615"/>
      <c r="V181" s="615"/>
      <c r="W181" s="615"/>
      <c r="X181" s="615"/>
      <c r="Y181" s="615"/>
      <c r="Z181" s="615"/>
      <c r="AA181" s="615"/>
      <c r="AB181" s="615"/>
      <c r="AC181" s="615"/>
      <c r="AD181" s="615"/>
      <c r="AE181" s="615"/>
      <c r="AF181" s="615"/>
      <c r="AG181" s="615"/>
      <c r="AH181" s="615"/>
      <c r="AI181" s="616"/>
    </row>
    <row r="182" spans="2:35" ht="35.549999999999997" customHeight="1" x14ac:dyDescent="0.15">
      <c r="B182" s="610"/>
      <c r="C182" s="614"/>
      <c r="D182" s="615"/>
      <c r="E182" s="615"/>
      <c r="F182" s="615"/>
      <c r="G182" s="615"/>
      <c r="H182" s="615"/>
      <c r="I182" s="615"/>
      <c r="J182" s="615"/>
      <c r="K182" s="615"/>
      <c r="L182" s="615"/>
      <c r="M182" s="615"/>
      <c r="N182" s="615"/>
      <c r="O182" s="615"/>
      <c r="P182" s="615"/>
      <c r="Q182" s="615"/>
      <c r="R182" s="615"/>
      <c r="S182" s="615"/>
      <c r="T182" s="615"/>
      <c r="U182" s="615"/>
      <c r="V182" s="615"/>
      <c r="W182" s="615"/>
      <c r="X182" s="615"/>
      <c r="Y182" s="615"/>
      <c r="Z182" s="615"/>
      <c r="AA182" s="615"/>
      <c r="AB182" s="615"/>
      <c r="AC182" s="615"/>
      <c r="AD182" s="615"/>
      <c r="AE182" s="615"/>
      <c r="AF182" s="615"/>
      <c r="AG182" s="615"/>
      <c r="AH182" s="615"/>
      <c r="AI182" s="616"/>
    </row>
    <row r="183" spans="2:35" ht="35.549999999999997" customHeight="1" x14ac:dyDescent="0.15">
      <c r="B183" s="610"/>
      <c r="C183" s="614"/>
      <c r="D183" s="615"/>
      <c r="E183" s="615"/>
      <c r="F183" s="615"/>
      <c r="G183" s="615"/>
      <c r="H183" s="615"/>
      <c r="I183" s="615"/>
      <c r="J183" s="615"/>
      <c r="K183" s="615"/>
      <c r="L183" s="615"/>
      <c r="M183" s="615"/>
      <c r="N183" s="615"/>
      <c r="O183" s="615"/>
      <c r="P183" s="615"/>
      <c r="Q183" s="615"/>
      <c r="R183" s="615"/>
      <c r="S183" s="615"/>
      <c r="T183" s="615"/>
      <c r="U183" s="615"/>
      <c r="V183" s="615"/>
      <c r="W183" s="615"/>
      <c r="X183" s="615"/>
      <c r="Y183" s="615"/>
      <c r="Z183" s="615"/>
      <c r="AA183" s="615"/>
      <c r="AB183" s="615"/>
      <c r="AC183" s="615"/>
      <c r="AD183" s="615"/>
      <c r="AE183" s="615"/>
      <c r="AF183" s="615"/>
      <c r="AG183" s="615"/>
      <c r="AH183" s="615"/>
      <c r="AI183" s="616"/>
    </row>
    <row r="184" spans="2:35" ht="35.549999999999997" customHeight="1" x14ac:dyDescent="0.15">
      <c r="B184" s="610"/>
      <c r="C184" s="614"/>
      <c r="D184" s="615"/>
      <c r="E184" s="615"/>
      <c r="F184" s="615"/>
      <c r="G184" s="615"/>
      <c r="H184" s="615"/>
      <c r="I184" s="615"/>
      <c r="J184" s="615"/>
      <c r="K184" s="615"/>
      <c r="L184" s="615"/>
      <c r="M184" s="615"/>
      <c r="N184" s="615"/>
      <c r="O184" s="615"/>
      <c r="P184" s="615"/>
      <c r="Q184" s="615"/>
      <c r="R184" s="615"/>
      <c r="S184" s="615"/>
      <c r="T184" s="615"/>
      <c r="U184" s="615"/>
      <c r="V184" s="615"/>
      <c r="W184" s="615"/>
      <c r="X184" s="615"/>
      <c r="Y184" s="615"/>
      <c r="Z184" s="615"/>
      <c r="AA184" s="615"/>
      <c r="AB184" s="615"/>
      <c r="AC184" s="615"/>
      <c r="AD184" s="615"/>
      <c r="AE184" s="615"/>
      <c r="AF184" s="615"/>
      <c r="AG184" s="615"/>
      <c r="AH184" s="615"/>
      <c r="AI184" s="616"/>
    </row>
    <row r="185" spans="2:35" ht="35.549999999999997" customHeight="1" x14ac:dyDescent="0.15">
      <c r="B185" s="610"/>
      <c r="C185" s="614"/>
      <c r="D185" s="615"/>
      <c r="E185" s="615"/>
      <c r="F185" s="615"/>
      <c r="G185" s="615"/>
      <c r="H185" s="615"/>
      <c r="I185" s="615"/>
      <c r="J185" s="615"/>
      <c r="K185" s="615"/>
      <c r="L185" s="615"/>
      <c r="M185" s="615"/>
      <c r="N185" s="615"/>
      <c r="O185" s="615"/>
      <c r="P185" s="615"/>
      <c r="Q185" s="615"/>
      <c r="R185" s="615"/>
      <c r="S185" s="615"/>
      <c r="T185" s="615"/>
      <c r="U185" s="615"/>
      <c r="V185" s="615"/>
      <c r="W185" s="615"/>
      <c r="X185" s="615"/>
      <c r="Y185" s="615"/>
      <c r="Z185" s="615"/>
      <c r="AA185" s="615"/>
      <c r="AB185" s="615"/>
      <c r="AC185" s="615"/>
      <c r="AD185" s="615"/>
      <c r="AE185" s="615"/>
      <c r="AF185" s="615"/>
      <c r="AG185" s="615"/>
      <c r="AH185" s="615"/>
      <c r="AI185" s="616"/>
    </row>
    <row r="186" spans="2:35" ht="35.549999999999997" customHeight="1" x14ac:dyDescent="0.15">
      <c r="B186" s="610"/>
      <c r="C186" s="614"/>
      <c r="D186" s="615"/>
      <c r="E186" s="615"/>
      <c r="F186" s="615"/>
      <c r="G186" s="615"/>
      <c r="H186" s="615"/>
      <c r="I186" s="615"/>
      <c r="J186" s="615"/>
      <c r="K186" s="615"/>
      <c r="L186" s="615"/>
      <c r="M186" s="615"/>
      <c r="N186" s="615"/>
      <c r="O186" s="615"/>
      <c r="P186" s="615"/>
      <c r="Q186" s="615"/>
      <c r="R186" s="615"/>
      <c r="S186" s="615"/>
      <c r="T186" s="615"/>
      <c r="U186" s="615"/>
      <c r="V186" s="615"/>
      <c r="W186" s="615"/>
      <c r="X186" s="615"/>
      <c r="Y186" s="615"/>
      <c r="Z186" s="615"/>
      <c r="AA186" s="615"/>
      <c r="AB186" s="615"/>
      <c r="AC186" s="615"/>
      <c r="AD186" s="615"/>
      <c r="AE186" s="615"/>
      <c r="AF186" s="615"/>
      <c r="AG186" s="615"/>
      <c r="AH186" s="615"/>
      <c r="AI186" s="616"/>
    </row>
    <row r="187" spans="2:35" ht="22.5" customHeight="1" x14ac:dyDescent="0.15">
      <c r="B187" s="610"/>
      <c r="C187" s="614"/>
      <c r="D187" s="615"/>
      <c r="E187" s="615"/>
      <c r="F187" s="615"/>
      <c r="G187" s="615"/>
      <c r="H187" s="615"/>
      <c r="I187" s="615"/>
      <c r="J187" s="615"/>
      <c r="K187" s="615"/>
      <c r="L187" s="615"/>
      <c r="M187" s="615"/>
      <c r="N187" s="615"/>
      <c r="O187" s="615"/>
      <c r="P187" s="615"/>
      <c r="Q187" s="615"/>
      <c r="R187" s="615"/>
      <c r="S187" s="615"/>
      <c r="T187" s="615"/>
      <c r="U187" s="615"/>
      <c r="V187" s="615"/>
      <c r="W187" s="615"/>
      <c r="X187" s="615"/>
      <c r="Y187" s="615"/>
      <c r="Z187" s="615"/>
      <c r="AA187" s="615"/>
      <c r="AB187" s="615"/>
      <c r="AC187" s="615"/>
      <c r="AD187" s="615"/>
      <c r="AE187" s="615"/>
      <c r="AF187" s="615"/>
      <c r="AG187" s="615"/>
      <c r="AH187" s="615"/>
      <c r="AI187" s="616"/>
    </row>
    <row r="188" spans="2:35" ht="78.75" customHeight="1" x14ac:dyDescent="0.15">
      <c r="B188" s="617"/>
      <c r="C188" s="618"/>
      <c r="D188" s="619"/>
      <c r="E188" s="620"/>
      <c r="F188" s="621"/>
      <c r="G188" s="621"/>
      <c r="H188" s="619"/>
      <c r="I188" s="619"/>
      <c r="J188" s="619"/>
      <c r="K188" s="619"/>
      <c r="L188" s="619"/>
      <c r="M188" s="619"/>
      <c r="N188" s="619"/>
      <c r="O188" s="619"/>
      <c r="P188" s="619"/>
      <c r="Q188" s="619"/>
      <c r="R188" s="619"/>
      <c r="S188" s="622" t="s">
        <v>843</v>
      </c>
      <c r="T188" s="622"/>
      <c r="U188" s="622"/>
      <c r="V188" s="622"/>
      <c r="W188" s="622"/>
      <c r="X188" s="622"/>
      <c r="Y188" s="622"/>
      <c r="Z188" s="622"/>
      <c r="AA188" s="622"/>
      <c r="AB188" s="622"/>
      <c r="AC188" s="622"/>
      <c r="AD188" s="622"/>
      <c r="AE188" s="622"/>
      <c r="AF188" s="622"/>
      <c r="AG188" s="622"/>
      <c r="AH188" s="622"/>
      <c r="AI188" s="623"/>
    </row>
    <row r="189" spans="2:35" ht="15" customHeight="1" x14ac:dyDescent="0.15"/>
    <row r="190" spans="2:35" ht="25.05" customHeight="1" x14ac:dyDescent="0.15">
      <c r="B190" s="193" t="s">
        <v>840</v>
      </c>
      <c r="C190" s="193"/>
      <c r="D190" s="193"/>
      <c r="E190" s="598"/>
      <c r="F190" s="598"/>
      <c r="G190" s="598"/>
      <c r="H190" s="598"/>
      <c r="I190" s="598"/>
      <c r="J190" s="193"/>
      <c r="K190" s="193"/>
      <c r="L190" s="193"/>
      <c r="M190" s="193"/>
      <c r="N190" s="193"/>
      <c r="O190" s="193"/>
      <c r="P190" s="193"/>
      <c r="Q190" s="193"/>
      <c r="R190" s="193"/>
      <c r="S190" s="193"/>
      <c r="T190" s="193"/>
      <c r="U190" s="193"/>
      <c r="V190" s="193"/>
      <c r="W190" s="193"/>
      <c r="X190" s="193"/>
      <c r="Y190" s="193"/>
      <c r="Z190" s="193"/>
      <c r="AA190" s="193"/>
      <c r="AB190" s="193"/>
      <c r="AC190" s="193"/>
      <c r="AD190" s="193"/>
      <c r="AE190" s="193"/>
      <c r="AF190" s="193"/>
      <c r="AG190" s="193"/>
      <c r="AH190" s="193"/>
      <c r="AI190" s="193"/>
    </row>
    <row r="191" spans="2:35" ht="20.100000000000001" customHeight="1" x14ac:dyDescent="0.15">
      <c r="B191" s="194" t="s">
        <v>8</v>
      </c>
      <c r="C191" s="194"/>
      <c r="D191" s="599"/>
      <c r="E191" s="173" t="s">
        <v>314</v>
      </c>
      <c r="F191" s="174"/>
      <c r="G191" s="174"/>
      <c r="H191" s="174"/>
      <c r="I191" s="175"/>
      <c r="J191" s="600" t="s">
        <v>9</v>
      </c>
      <c r="K191" s="198"/>
      <c r="L191" s="198"/>
      <c r="M191" s="279" t="s">
        <v>316</v>
      </c>
      <c r="N191" s="279"/>
      <c r="O191" s="279"/>
      <c r="P191" s="279"/>
      <c r="Q191" s="279"/>
      <c r="R191" s="279"/>
      <c r="S191" s="207" t="s">
        <v>421</v>
      </c>
      <c r="T191" s="207"/>
      <c r="U191" s="207"/>
      <c r="V191" s="207"/>
      <c r="W191" s="150" t="s">
        <v>318</v>
      </c>
      <c r="X191" s="150"/>
      <c r="Y191" s="150"/>
      <c r="Z191" s="150"/>
      <c r="AA191" s="150"/>
      <c r="AB191" s="150"/>
      <c r="AC191" s="235" t="s">
        <v>422</v>
      </c>
      <c r="AD191" s="236"/>
      <c r="AE191" s="237"/>
      <c r="AF191" s="601">
        <v>44860</v>
      </c>
      <c r="AG191" s="602"/>
      <c r="AH191" s="602"/>
      <c r="AI191" s="603"/>
    </row>
    <row r="192" spans="2:35" ht="20.100000000000001" customHeight="1" x14ac:dyDescent="0.15">
      <c r="B192" s="202" t="s">
        <v>0</v>
      </c>
      <c r="C192" s="202"/>
      <c r="D192" s="604"/>
      <c r="E192" s="177" t="s">
        <v>315</v>
      </c>
      <c r="F192" s="178"/>
      <c r="G192" s="178"/>
      <c r="H192" s="178"/>
      <c r="I192" s="180"/>
      <c r="J192" s="605" t="s">
        <v>1</v>
      </c>
      <c r="K192" s="206"/>
      <c r="L192" s="206"/>
      <c r="M192" s="279" t="s">
        <v>317</v>
      </c>
      <c r="N192" s="279"/>
      <c r="O192" s="279"/>
      <c r="P192" s="279"/>
      <c r="Q192" s="279"/>
      <c r="R192" s="279"/>
      <c r="S192" s="207" t="s">
        <v>423</v>
      </c>
      <c r="T192" s="207"/>
      <c r="U192" s="207"/>
      <c r="V192" s="207"/>
      <c r="W192" s="150" t="s">
        <v>389</v>
      </c>
      <c r="X192" s="150"/>
      <c r="Y192" s="150"/>
      <c r="Z192" s="150"/>
      <c r="AA192" s="150"/>
      <c r="AB192" s="150"/>
      <c r="AC192" s="573"/>
      <c r="AD192" s="606"/>
      <c r="AE192" s="574"/>
      <c r="AF192" s="607"/>
      <c r="AG192" s="608"/>
      <c r="AH192" s="608"/>
      <c r="AI192" s="609"/>
    </row>
    <row r="193" spans="2:35" ht="26.25" customHeight="1" x14ac:dyDescent="0.2">
      <c r="B193" s="610" t="s">
        <v>841</v>
      </c>
      <c r="C193" s="611" t="s">
        <v>842</v>
      </c>
      <c r="D193" s="612"/>
      <c r="E193" s="612"/>
      <c r="F193" s="612"/>
      <c r="G193" s="612"/>
      <c r="H193" s="612"/>
      <c r="I193" s="612"/>
      <c r="J193" s="612"/>
      <c r="K193" s="612"/>
      <c r="L193" s="612"/>
      <c r="M193" s="612"/>
      <c r="N193" s="612"/>
      <c r="O193" s="612"/>
      <c r="P193" s="612"/>
      <c r="Q193" s="612"/>
      <c r="R193" s="612"/>
      <c r="S193" s="612"/>
      <c r="T193" s="612"/>
      <c r="U193" s="612"/>
      <c r="V193" s="612"/>
      <c r="W193" s="612"/>
      <c r="X193" s="612"/>
      <c r="Y193" s="612"/>
      <c r="Z193" s="612"/>
      <c r="AA193" s="612"/>
      <c r="AB193" s="612"/>
      <c r="AC193" s="612"/>
      <c r="AD193" s="612"/>
      <c r="AE193" s="612"/>
      <c r="AF193" s="612"/>
      <c r="AG193" s="612"/>
      <c r="AH193" s="612"/>
      <c r="AI193" s="613"/>
    </row>
    <row r="194" spans="2:35" ht="35.549999999999997" customHeight="1" x14ac:dyDescent="0.15">
      <c r="B194" s="610"/>
      <c r="C194" s="614"/>
      <c r="D194" s="615"/>
      <c r="E194" s="615"/>
      <c r="F194" s="615"/>
      <c r="G194" s="615"/>
      <c r="H194" s="615"/>
      <c r="I194" s="615"/>
      <c r="J194" s="615"/>
      <c r="K194" s="615"/>
      <c r="L194" s="615"/>
      <c r="M194" s="615"/>
      <c r="N194" s="615"/>
      <c r="O194" s="615"/>
      <c r="P194" s="615"/>
      <c r="Q194" s="615"/>
      <c r="R194" s="615"/>
      <c r="S194" s="615"/>
      <c r="T194" s="615"/>
      <c r="U194" s="615"/>
      <c r="V194" s="615"/>
      <c r="W194" s="615"/>
      <c r="X194" s="615"/>
      <c r="Y194" s="615"/>
      <c r="Z194" s="615"/>
      <c r="AA194" s="615"/>
      <c r="AB194" s="615"/>
      <c r="AC194" s="615"/>
      <c r="AD194" s="615"/>
      <c r="AE194" s="615"/>
      <c r="AF194" s="615"/>
      <c r="AG194" s="615"/>
      <c r="AH194" s="615"/>
      <c r="AI194" s="616"/>
    </row>
    <row r="195" spans="2:35" ht="35.549999999999997" customHeight="1" x14ac:dyDescent="0.15">
      <c r="B195" s="610"/>
      <c r="C195" s="614"/>
      <c r="D195" s="615"/>
      <c r="E195" s="615"/>
      <c r="F195" s="615"/>
      <c r="G195" s="615"/>
      <c r="H195" s="615"/>
      <c r="I195" s="615"/>
      <c r="J195" s="615"/>
      <c r="K195" s="615"/>
      <c r="L195" s="615"/>
      <c r="M195" s="615"/>
      <c r="N195" s="615"/>
      <c r="O195" s="615"/>
      <c r="P195" s="615"/>
      <c r="Q195" s="615"/>
      <c r="R195" s="615"/>
      <c r="S195" s="615"/>
      <c r="T195" s="615"/>
      <c r="U195" s="615"/>
      <c r="V195" s="615"/>
      <c r="W195" s="615"/>
      <c r="X195" s="615"/>
      <c r="Y195" s="615"/>
      <c r="Z195" s="615"/>
      <c r="AA195" s="615"/>
      <c r="AB195" s="615"/>
      <c r="AC195" s="615"/>
      <c r="AD195" s="615"/>
      <c r="AE195" s="615"/>
      <c r="AF195" s="615"/>
      <c r="AG195" s="615"/>
      <c r="AH195" s="615"/>
      <c r="AI195" s="616"/>
    </row>
    <row r="196" spans="2:35" ht="35.549999999999997" customHeight="1" x14ac:dyDescent="0.15">
      <c r="B196" s="610"/>
      <c r="C196" s="614"/>
      <c r="D196" s="615"/>
      <c r="E196" s="615"/>
      <c r="F196" s="615"/>
      <c r="G196" s="615"/>
      <c r="H196" s="615"/>
      <c r="I196" s="615"/>
      <c r="J196" s="615"/>
      <c r="K196" s="615"/>
      <c r="L196" s="615"/>
      <c r="M196" s="615"/>
      <c r="N196" s="615"/>
      <c r="O196" s="615"/>
      <c r="P196" s="615"/>
      <c r="Q196" s="615"/>
      <c r="R196" s="615"/>
      <c r="S196" s="615"/>
      <c r="T196" s="615"/>
      <c r="U196" s="615"/>
      <c r="V196" s="615"/>
      <c r="W196" s="615"/>
      <c r="X196" s="615"/>
      <c r="Y196" s="615"/>
      <c r="Z196" s="615"/>
      <c r="AA196" s="615"/>
      <c r="AB196" s="615"/>
      <c r="AC196" s="615"/>
      <c r="AD196" s="615"/>
      <c r="AE196" s="615"/>
      <c r="AF196" s="615"/>
      <c r="AG196" s="615"/>
      <c r="AH196" s="615"/>
      <c r="AI196" s="616"/>
    </row>
    <row r="197" spans="2:35" ht="35.549999999999997" customHeight="1" x14ac:dyDescent="0.15">
      <c r="B197" s="610"/>
      <c r="C197" s="614"/>
      <c r="D197" s="615"/>
      <c r="E197" s="615"/>
      <c r="F197" s="615"/>
      <c r="G197" s="615"/>
      <c r="H197" s="615"/>
      <c r="I197" s="615"/>
      <c r="J197" s="615"/>
      <c r="K197" s="615"/>
      <c r="L197" s="615"/>
      <c r="M197" s="615"/>
      <c r="N197" s="615"/>
      <c r="O197" s="615"/>
      <c r="P197" s="615"/>
      <c r="Q197" s="615"/>
      <c r="R197" s="615"/>
      <c r="S197" s="615"/>
      <c r="T197" s="615"/>
      <c r="U197" s="615"/>
      <c r="V197" s="615"/>
      <c r="W197" s="615"/>
      <c r="X197" s="615"/>
      <c r="Y197" s="615"/>
      <c r="Z197" s="615"/>
      <c r="AA197" s="615"/>
      <c r="AB197" s="615"/>
      <c r="AC197" s="615"/>
      <c r="AD197" s="615"/>
      <c r="AE197" s="615"/>
      <c r="AF197" s="615"/>
      <c r="AG197" s="615"/>
      <c r="AH197" s="615"/>
      <c r="AI197" s="616"/>
    </row>
    <row r="198" spans="2:35" ht="35.549999999999997" customHeight="1" x14ac:dyDescent="0.15">
      <c r="B198" s="610"/>
      <c r="C198" s="614"/>
      <c r="D198" s="615"/>
      <c r="E198" s="615"/>
      <c r="F198" s="615"/>
      <c r="G198" s="615"/>
      <c r="H198" s="615"/>
      <c r="I198" s="615"/>
      <c r="J198" s="615"/>
      <c r="K198" s="615"/>
      <c r="L198" s="615"/>
      <c r="M198" s="615"/>
      <c r="N198" s="615"/>
      <c r="O198" s="615"/>
      <c r="P198" s="615"/>
      <c r="Q198" s="615"/>
      <c r="R198" s="615"/>
      <c r="S198" s="615"/>
      <c r="T198" s="615"/>
      <c r="U198" s="615"/>
      <c r="V198" s="615"/>
      <c r="W198" s="615"/>
      <c r="X198" s="615"/>
      <c r="Y198" s="615"/>
      <c r="Z198" s="615"/>
      <c r="AA198" s="615"/>
      <c r="AB198" s="615"/>
      <c r="AC198" s="615"/>
      <c r="AD198" s="615"/>
      <c r="AE198" s="615"/>
      <c r="AF198" s="615"/>
      <c r="AG198" s="615"/>
      <c r="AH198" s="615"/>
      <c r="AI198" s="616"/>
    </row>
    <row r="199" spans="2:35" ht="35.549999999999997" customHeight="1" x14ac:dyDescent="0.15">
      <c r="B199" s="610"/>
      <c r="C199" s="614"/>
      <c r="D199" s="615"/>
      <c r="E199" s="615"/>
      <c r="F199" s="615"/>
      <c r="G199" s="615"/>
      <c r="H199" s="615"/>
      <c r="I199" s="615"/>
      <c r="J199" s="615"/>
      <c r="K199" s="615"/>
      <c r="L199" s="615"/>
      <c r="M199" s="615"/>
      <c r="N199" s="615"/>
      <c r="O199" s="615"/>
      <c r="P199" s="615"/>
      <c r="Q199" s="615"/>
      <c r="R199" s="615"/>
      <c r="S199" s="615"/>
      <c r="T199" s="615"/>
      <c r="U199" s="615"/>
      <c r="V199" s="615"/>
      <c r="W199" s="615"/>
      <c r="X199" s="615"/>
      <c r="Y199" s="615"/>
      <c r="Z199" s="615"/>
      <c r="AA199" s="615"/>
      <c r="AB199" s="615"/>
      <c r="AC199" s="615"/>
      <c r="AD199" s="615"/>
      <c r="AE199" s="615"/>
      <c r="AF199" s="615"/>
      <c r="AG199" s="615"/>
      <c r="AH199" s="615"/>
      <c r="AI199" s="616"/>
    </row>
    <row r="200" spans="2:35" ht="35.549999999999997" customHeight="1" x14ac:dyDescent="0.15">
      <c r="B200" s="610"/>
      <c r="C200" s="614"/>
      <c r="D200" s="615"/>
      <c r="E200" s="615"/>
      <c r="F200" s="615"/>
      <c r="G200" s="615"/>
      <c r="H200" s="615"/>
      <c r="I200" s="615"/>
      <c r="J200" s="615"/>
      <c r="K200" s="615"/>
      <c r="L200" s="615"/>
      <c r="M200" s="615"/>
      <c r="N200" s="615"/>
      <c r="O200" s="615"/>
      <c r="P200" s="615"/>
      <c r="Q200" s="615"/>
      <c r="R200" s="615"/>
      <c r="S200" s="615"/>
      <c r="T200" s="615"/>
      <c r="U200" s="615"/>
      <c r="V200" s="615"/>
      <c r="W200" s="615"/>
      <c r="X200" s="615"/>
      <c r="Y200" s="615"/>
      <c r="Z200" s="615"/>
      <c r="AA200" s="615"/>
      <c r="AB200" s="615"/>
      <c r="AC200" s="615"/>
      <c r="AD200" s="615"/>
      <c r="AE200" s="615"/>
      <c r="AF200" s="615"/>
      <c r="AG200" s="615"/>
      <c r="AH200" s="615"/>
      <c r="AI200" s="616"/>
    </row>
    <row r="201" spans="2:35" ht="35.549999999999997" customHeight="1" x14ac:dyDescent="0.15">
      <c r="B201" s="610"/>
      <c r="C201" s="614"/>
      <c r="D201" s="615"/>
      <c r="E201" s="615"/>
      <c r="F201" s="615"/>
      <c r="G201" s="615"/>
      <c r="H201" s="615"/>
      <c r="I201" s="615"/>
      <c r="J201" s="615"/>
      <c r="K201" s="615"/>
      <c r="L201" s="615"/>
      <c r="M201" s="615"/>
      <c r="N201" s="615"/>
      <c r="O201" s="615"/>
      <c r="P201" s="615"/>
      <c r="Q201" s="615"/>
      <c r="R201" s="615"/>
      <c r="S201" s="615"/>
      <c r="T201" s="615"/>
      <c r="U201" s="615"/>
      <c r="V201" s="615"/>
      <c r="W201" s="615"/>
      <c r="X201" s="615"/>
      <c r="Y201" s="615"/>
      <c r="Z201" s="615"/>
      <c r="AA201" s="615"/>
      <c r="AB201" s="615"/>
      <c r="AC201" s="615"/>
      <c r="AD201" s="615"/>
      <c r="AE201" s="615"/>
      <c r="AF201" s="615"/>
      <c r="AG201" s="615"/>
      <c r="AH201" s="615"/>
      <c r="AI201" s="616"/>
    </row>
    <row r="202" spans="2:35" ht="35.549999999999997" customHeight="1" x14ac:dyDescent="0.15">
      <c r="B202" s="610"/>
      <c r="C202" s="614"/>
      <c r="D202" s="615"/>
      <c r="E202" s="615"/>
      <c r="F202" s="615"/>
      <c r="G202" s="615"/>
      <c r="H202" s="615"/>
      <c r="I202" s="615"/>
      <c r="J202" s="615"/>
      <c r="K202" s="615"/>
      <c r="L202" s="615"/>
      <c r="M202" s="615"/>
      <c r="N202" s="615"/>
      <c r="O202" s="615"/>
      <c r="P202" s="615"/>
      <c r="Q202" s="615"/>
      <c r="R202" s="615"/>
      <c r="S202" s="615"/>
      <c r="T202" s="615"/>
      <c r="U202" s="615"/>
      <c r="V202" s="615"/>
      <c r="W202" s="615"/>
      <c r="X202" s="615"/>
      <c r="Y202" s="615"/>
      <c r="Z202" s="615"/>
      <c r="AA202" s="615"/>
      <c r="AB202" s="615"/>
      <c r="AC202" s="615"/>
      <c r="AD202" s="615"/>
      <c r="AE202" s="615"/>
      <c r="AF202" s="615"/>
      <c r="AG202" s="615"/>
      <c r="AH202" s="615"/>
      <c r="AI202" s="616"/>
    </row>
    <row r="203" spans="2:35" ht="35.549999999999997" customHeight="1" x14ac:dyDescent="0.15">
      <c r="B203" s="610"/>
      <c r="C203" s="614"/>
      <c r="D203" s="615"/>
      <c r="E203" s="615"/>
      <c r="F203" s="615"/>
      <c r="G203" s="615"/>
      <c r="H203" s="615"/>
      <c r="I203" s="615"/>
      <c r="J203" s="615"/>
      <c r="K203" s="615"/>
      <c r="L203" s="615"/>
      <c r="M203" s="615"/>
      <c r="N203" s="615"/>
      <c r="O203" s="615"/>
      <c r="P203" s="615"/>
      <c r="Q203" s="615"/>
      <c r="R203" s="615"/>
      <c r="S203" s="615"/>
      <c r="T203" s="615"/>
      <c r="U203" s="615"/>
      <c r="V203" s="615"/>
      <c r="W203" s="615"/>
      <c r="X203" s="615"/>
      <c r="Y203" s="615"/>
      <c r="Z203" s="615"/>
      <c r="AA203" s="615"/>
      <c r="AB203" s="615"/>
      <c r="AC203" s="615"/>
      <c r="AD203" s="615"/>
      <c r="AE203" s="615"/>
      <c r="AF203" s="615"/>
      <c r="AG203" s="615"/>
      <c r="AH203" s="615"/>
      <c r="AI203" s="616"/>
    </row>
    <row r="204" spans="2:35" ht="22.5" customHeight="1" x14ac:dyDescent="0.15">
      <c r="B204" s="610"/>
      <c r="C204" s="614"/>
      <c r="D204" s="615"/>
      <c r="E204" s="615"/>
      <c r="F204" s="615"/>
      <c r="G204" s="615"/>
      <c r="H204" s="615"/>
      <c r="I204" s="615"/>
      <c r="J204" s="615"/>
      <c r="K204" s="615"/>
      <c r="L204" s="615"/>
      <c r="M204" s="615"/>
      <c r="N204" s="615"/>
      <c r="O204" s="615"/>
      <c r="P204" s="615"/>
      <c r="Q204" s="615"/>
      <c r="R204" s="615"/>
      <c r="S204" s="615"/>
      <c r="T204" s="615"/>
      <c r="U204" s="615"/>
      <c r="V204" s="615"/>
      <c r="W204" s="615"/>
      <c r="X204" s="615"/>
      <c r="Y204" s="615"/>
      <c r="Z204" s="615"/>
      <c r="AA204" s="615"/>
      <c r="AB204" s="615"/>
      <c r="AC204" s="615"/>
      <c r="AD204" s="615"/>
      <c r="AE204" s="615"/>
      <c r="AF204" s="615"/>
      <c r="AG204" s="615"/>
      <c r="AH204" s="615"/>
      <c r="AI204" s="616"/>
    </row>
    <row r="205" spans="2:35" ht="78.75" customHeight="1" x14ac:dyDescent="0.15">
      <c r="B205" s="617"/>
      <c r="C205" s="618"/>
      <c r="D205" s="619"/>
      <c r="E205" s="620"/>
      <c r="F205" s="621"/>
      <c r="G205" s="621"/>
      <c r="H205" s="619"/>
      <c r="I205" s="619"/>
      <c r="J205" s="619"/>
      <c r="K205" s="619"/>
      <c r="L205" s="619"/>
      <c r="M205" s="619"/>
      <c r="N205" s="619"/>
      <c r="O205" s="619"/>
      <c r="P205" s="619"/>
      <c r="Q205" s="619"/>
      <c r="R205" s="619"/>
      <c r="S205" s="622" t="s">
        <v>843</v>
      </c>
      <c r="T205" s="622"/>
      <c r="U205" s="622"/>
      <c r="V205" s="622"/>
      <c r="W205" s="622"/>
      <c r="X205" s="622"/>
      <c r="Y205" s="622"/>
      <c r="Z205" s="622"/>
      <c r="AA205" s="622"/>
      <c r="AB205" s="622"/>
      <c r="AC205" s="622"/>
      <c r="AD205" s="622"/>
      <c r="AE205" s="622"/>
      <c r="AF205" s="622"/>
      <c r="AG205" s="622"/>
      <c r="AH205" s="622"/>
      <c r="AI205" s="623"/>
    </row>
    <row r="206" spans="2:35" ht="15" customHeight="1" x14ac:dyDescent="0.15"/>
    <row r="207" spans="2:35" ht="25.05" customHeight="1" x14ac:dyDescent="0.15">
      <c r="B207" s="193" t="s">
        <v>840</v>
      </c>
      <c r="C207" s="193"/>
      <c r="D207" s="193"/>
      <c r="E207" s="598"/>
      <c r="F207" s="598"/>
      <c r="G207" s="598"/>
      <c r="H207" s="598"/>
      <c r="I207" s="598"/>
      <c r="J207" s="193"/>
      <c r="K207" s="193"/>
      <c r="L207" s="193"/>
      <c r="M207" s="193"/>
      <c r="N207" s="193"/>
      <c r="O207" s="193"/>
      <c r="P207" s="193"/>
      <c r="Q207" s="193"/>
      <c r="R207" s="193"/>
      <c r="S207" s="193"/>
      <c r="T207" s="193"/>
      <c r="U207" s="193"/>
      <c r="V207" s="193"/>
      <c r="W207" s="193"/>
      <c r="X207" s="193"/>
      <c r="Y207" s="193"/>
      <c r="Z207" s="193"/>
      <c r="AA207" s="193"/>
      <c r="AB207" s="193"/>
      <c r="AC207" s="193"/>
      <c r="AD207" s="193"/>
      <c r="AE207" s="193"/>
      <c r="AF207" s="193"/>
      <c r="AG207" s="193"/>
      <c r="AH207" s="193"/>
      <c r="AI207" s="193"/>
    </row>
    <row r="208" spans="2:35" ht="20.100000000000001" customHeight="1" x14ac:dyDescent="0.15">
      <c r="B208" s="194" t="s">
        <v>8</v>
      </c>
      <c r="C208" s="194"/>
      <c r="D208" s="599"/>
      <c r="E208" s="173" t="s">
        <v>314</v>
      </c>
      <c r="F208" s="174"/>
      <c r="G208" s="174"/>
      <c r="H208" s="174"/>
      <c r="I208" s="175"/>
      <c r="J208" s="600" t="s">
        <v>9</v>
      </c>
      <c r="K208" s="198"/>
      <c r="L208" s="198"/>
      <c r="M208" s="279" t="s">
        <v>316</v>
      </c>
      <c r="N208" s="279"/>
      <c r="O208" s="279"/>
      <c r="P208" s="279"/>
      <c r="Q208" s="279"/>
      <c r="R208" s="279"/>
      <c r="S208" s="207" t="s">
        <v>421</v>
      </c>
      <c r="T208" s="207"/>
      <c r="U208" s="207"/>
      <c r="V208" s="207"/>
      <c r="W208" s="150" t="s">
        <v>318</v>
      </c>
      <c r="X208" s="150"/>
      <c r="Y208" s="150"/>
      <c r="Z208" s="150"/>
      <c r="AA208" s="150"/>
      <c r="AB208" s="150"/>
      <c r="AC208" s="235" t="s">
        <v>422</v>
      </c>
      <c r="AD208" s="236"/>
      <c r="AE208" s="237"/>
      <c r="AF208" s="601">
        <v>44860</v>
      </c>
      <c r="AG208" s="602"/>
      <c r="AH208" s="602"/>
      <c r="AI208" s="603"/>
    </row>
    <row r="209" spans="2:35" ht="20.100000000000001" customHeight="1" x14ac:dyDescent="0.15">
      <c r="B209" s="202" t="s">
        <v>0</v>
      </c>
      <c r="C209" s="202"/>
      <c r="D209" s="604"/>
      <c r="E209" s="177" t="s">
        <v>315</v>
      </c>
      <c r="F209" s="178"/>
      <c r="G209" s="178"/>
      <c r="H209" s="178"/>
      <c r="I209" s="180"/>
      <c r="J209" s="605" t="s">
        <v>1</v>
      </c>
      <c r="K209" s="206"/>
      <c r="L209" s="206"/>
      <c r="M209" s="279" t="s">
        <v>317</v>
      </c>
      <c r="N209" s="279"/>
      <c r="O209" s="279"/>
      <c r="P209" s="279"/>
      <c r="Q209" s="279"/>
      <c r="R209" s="279"/>
      <c r="S209" s="207" t="s">
        <v>423</v>
      </c>
      <c r="T209" s="207"/>
      <c r="U209" s="207"/>
      <c r="V209" s="207"/>
      <c r="W209" s="150" t="s">
        <v>389</v>
      </c>
      <c r="X209" s="150"/>
      <c r="Y209" s="150"/>
      <c r="Z209" s="150"/>
      <c r="AA209" s="150"/>
      <c r="AB209" s="150"/>
      <c r="AC209" s="573"/>
      <c r="AD209" s="606"/>
      <c r="AE209" s="574"/>
      <c r="AF209" s="607"/>
      <c r="AG209" s="608"/>
      <c r="AH209" s="608"/>
      <c r="AI209" s="609"/>
    </row>
    <row r="210" spans="2:35" ht="26.25" customHeight="1" x14ac:dyDescent="0.2">
      <c r="B210" s="610" t="s">
        <v>841</v>
      </c>
      <c r="C210" s="611" t="s">
        <v>842</v>
      </c>
      <c r="D210" s="612"/>
      <c r="E210" s="612"/>
      <c r="F210" s="612"/>
      <c r="G210" s="612"/>
      <c r="H210" s="612"/>
      <c r="I210" s="612"/>
      <c r="J210" s="612"/>
      <c r="K210" s="612"/>
      <c r="L210" s="612"/>
      <c r="M210" s="612"/>
      <c r="N210" s="612"/>
      <c r="O210" s="612"/>
      <c r="P210" s="612"/>
      <c r="Q210" s="612"/>
      <c r="R210" s="612"/>
      <c r="S210" s="612"/>
      <c r="T210" s="612"/>
      <c r="U210" s="612"/>
      <c r="V210" s="612"/>
      <c r="W210" s="612"/>
      <c r="X210" s="612"/>
      <c r="Y210" s="612"/>
      <c r="Z210" s="612"/>
      <c r="AA210" s="612"/>
      <c r="AB210" s="612"/>
      <c r="AC210" s="612"/>
      <c r="AD210" s="612"/>
      <c r="AE210" s="612"/>
      <c r="AF210" s="612"/>
      <c r="AG210" s="612"/>
      <c r="AH210" s="612"/>
      <c r="AI210" s="613"/>
    </row>
    <row r="211" spans="2:35" ht="35.549999999999997" customHeight="1" x14ac:dyDescent="0.15">
      <c r="B211" s="610"/>
      <c r="C211" s="614"/>
      <c r="D211" s="615"/>
      <c r="E211" s="615"/>
      <c r="F211" s="615"/>
      <c r="G211" s="615"/>
      <c r="H211" s="615"/>
      <c r="I211" s="615"/>
      <c r="J211" s="615"/>
      <c r="K211" s="615"/>
      <c r="L211" s="615"/>
      <c r="M211" s="615"/>
      <c r="N211" s="615"/>
      <c r="O211" s="615"/>
      <c r="P211" s="615"/>
      <c r="Q211" s="615"/>
      <c r="R211" s="615"/>
      <c r="S211" s="615"/>
      <c r="T211" s="615"/>
      <c r="U211" s="615"/>
      <c r="V211" s="615"/>
      <c r="W211" s="615"/>
      <c r="X211" s="615"/>
      <c r="Y211" s="615"/>
      <c r="Z211" s="615"/>
      <c r="AA211" s="615"/>
      <c r="AB211" s="615"/>
      <c r="AC211" s="615"/>
      <c r="AD211" s="615"/>
      <c r="AE211" s="615"/>
      <c r="AF211" s="615"/>
      <c r="AG211" s="615"/>
      <c r="AH211" s="615"/>
      <c r="AI211" s="616"/>
    </row>
    <row r="212" spans="2:35" ht="35.549999999999997" customHeight="1" x14ac:dyDescent="0.15">
      <c r="B212" s="610"/>
      <c r="C212" s="614"/>
      <c r="D212" s="615"/>
      <c r="E212" s="615"/>
      <c r="F212" s="615"/>
      <c r="G212" s="615"/>
      <c r="H212" s="615"/>
      <c r="I212" s="615"/>
      <c r="J212" s="615"/>
      <c r="K212" s="615"/>
      <c r="L212" s="615"/>
      <c r="M212" s="615"/>
      <c r="N212" s="615"/>
      <c r="O212" s="615"/>
      <c r="P212" s="615"/>
      <c r="Q212" s="615"/>
      <c r="R212" s="615"/>
      <c r="S212" s="615"/>
      <c r="T212" s="615"/>
      <c r="U212" s="615"/>
      <c r="V212" s="615"/>
      <c r="W212" s="615"/>
      <c r="X212" s="615"/>
      <c r="Y212" s="615"/>
      <c r="Z212" s="615"/>
      <c r="AA212" s="615"/>
      <c r="AB212" s="615"/>
      <c r="AC212" s="615"/>
      <c r="AD212" s="615"/>
      <c r="AE212" s="615"/>
      <c r="AF212" s="615"/>
      <c r="AG212" s="615"/>
      <c r="AH212" s="615"/>
      <c r="AI212" s="616"/>
    </row>
    <row r="213" spans="2:35" ht="35.549999999999997" customHeight="1" x14ac:dyDescent="0.15">
      <c r="B213" s="610"/>
      <c r="C213" s="614"/>
      <c r="D213" s="615"/>
      <c r="E213" s="615"/>
      <c r="F213" s="615"/>
      <c r="G213" s="615"/>
      <c r="H213" s="615"/>
      <c r="I213" s="615"/>
      <c r="J213" s="615"/>
      <c r="K213" s="615"/>
      <c r="L213" s="615"/>
      <c r="M213" s="615"/>
      <c r="N213" s="615"/>
      <c r="O213" s="615"/>
      <c r="P213" s="615"/>
      <c r="Q213" s="615"/>
      <c r="R213" s="615"/>
      <c r="S213" s="615"/>
      <c r="T213" s="615"/>
      <c r="U213" s="615"/>
      <c r="V213" s="615"/>
      <c r="W213" s="615"/>
      <c r="X213" s="615"/>
      <c r="Y213" s="615"/>
      <c r="Z213" s="615"/>
      <c r="AA213" s="615"/>
      <c r="AB213" s="615"/>
      <c r="AC213" s="615"/>
      <c r="AD213" s="615"/>
      <c r="AE213" s="615"/>
      <c r="AF213" s="615"/>
      <c r="AG213" s="615"/>
      <c r="AH213" s="615"/>
      <c r="AI213" s="616"/>
    </row>
    <row r="214" spans="2:35" ht="35.549999999999997" customHeight="1" x14ac:dyDescent="0.15">
      <c r="B214" s="610"/>
      <c r="C214" s="614"/>
      <c r="D214" s="615"/>
      <c r="E214" s="615"/>
      <c r="F214" s="615"/>
      <c r="G214" s="615"/>
      <c r="H214" s="615"/>
      <c r="I214" s="615"/>
      <c r="J214" s="615"/>
      <c r="K214" s="615"/>
      <c r="L214" s="615"/>
      <c r="M214" s="615"/>
      <c r="N214" s="615"/>
      <c r="O214" s="615"/>
      <c r="P214" s="615"/>
      <c r="Q214" s="615"/>
      <c r="R214" s="615"/>
      <c r="S214" s="615"/>
      <c r="T214" s="615"/>
      <c r="U214" s="615"/>
      <c r="V214" s="615"/>
      <c r="W214" s="615"/>
      <c r="X214" s="615"/>
      <c r="Y214" s="615"/>
      <c r="Z214" s="615"/>
      <c r="AA214" s="615"/>
      <c r="AB214" s="615"/>
      <c r="AC214" s="615"/>
      <c r="AD214" s="615"/>
      <c r="AE214" s="615"/>
      <c r="AF214" s="615"/>
      <c r="AG214" s="615"/>
      <c r="AH214" s="615"/>
      <c r="AI214" s="616"/>
    </row>
    <row r="215" spans="2:35" ht="35.549999999999997" customHeight="1" x14ac:dyDescent="0.15">
      <c r="B215" s="610"/>
      <c r="C215" s="614"/>
      <c r="D215" s="615"/>
      <c r="E215" s="615"/>
      <c r="F215" s="615"/>
      <c r="G215" s="615"/>
      <c r="H215" s="615"/>
      <c r="I215" s="615"/>
      <c r="J215" s="615"/>
      <c r="K215" s="615"/>
      <c r="L215" s="615"/>
      <c r="M215" s="615"/>
      <c r="N215" s="615"/>
      <c r="O215" s="615"/>
      <c r="P215" s="615"/>
      <c r="Q215" s="615"/>
      <c r="R215" s="615"/>
      <c r="S215" s="615"/>
      <c r="T215" s="615"/>
      <c r="U215" s="615"/>
      <c r="V215" s="615"/>
      <c r="W215" s="615"/>
      <c r="X215" s="615"/>
      <c r="Y215" s="615"/>
      <c r="Z215" s="615"/>
      <c r="AA215" s="615"/>
      <c r="AB215" s="615"/>
      <c r="AC215" s="615"/>
      <c r="AD215" s="615"/>
      <c r="AE215" s="615"/>
      <c r="AF215" s="615"/>
      <c r="AG215" s="615"/>
      <c r="AH215" s="615"/>
      <c r="AI215" s="616"/>
    </row>
    <row r="216" spans="2:35" ht="35.549999999999997" customHeight="1" x14ac:dyDescent="0.15">
      <c r="B216" s="610"/>
      <c r="C216" s="614"/>
      <c r="D216" s="615"/>
      <c r="E216" s="615"/>
      <c r="F216" s="615"/>
      <c r="G216" s="615"/>
      <c r="H216" s="615"/>
      <c r="I216" s="615"/>
      <c r="J216" s="615"/>
      <c r="K216" s="615"/>
      <c r="L216" s="615"/>
      <c r="M216" s="615"/>
      <c r="N216" s="615"/>
      <c r="O216" s="615"/>
      <c r="P216" s="615"/>
      <c r="Q216" s="615"/>
      <c r="R216" s="615"/>
      <c r="S216" s="615"/>
      <c r="T216" s="615"/>
      <c r="U216" s="615"/>
      <c r="V216" s="615"/>
      <c r="W216" s="615"/>
      <c r="X216" s="615"/>
      <c r="Y216" s="615"/>
      <c r="Z216" s="615"/>
      <c r="AA216" s="615"/>
      <c r="AB216" s="615"/>
      <c r="AC216" s="615"/>
      <c r="AD216" s="615"/>
      <c r="AE216" s="615"/>
      <c r="AF216" s="615"/>
      <c r="AG216" s="615"/>
      <c r="AH216" s="615"/>
      <c r="AI216" s="616"/>
    </row>
    <row r="217" spans="2:35" ht="35.549999999999997" customHeight="1" x14ac:dyDescent="0.15">
      <c r="B217" s="610"/>
      <c r="C217" s="614"/>
      <c r="D217" s="615"/>
      <c r="E217" s="615"/>
      <c r="F217" s="615"/>
      <c r="G217" s="615"/>
      <c r="H217" s="615"/>
      <c r="I217" s="615"/>
      <c r="J217" s="615"/>
      <c r="K217" s="615"/>
      <c r="L217" s="615"/>
      <c r="M217" s="615"/>
      <c r="N217" s="615"/>
      <c r="O217" s="615"/>
      <c r="P217" s="615"/>
      <c r="Q217" s="615"/>
      <c r="R217" s="615"/>
      <c r="S217" s="615"/>
      <c r="T217" s="615"/>
      <c r="U217" s="615"/>
      <c r="V217" s="615"/>
      <c r="W217" s="615"/>
      <c r="X217" s="615"/>
      <c r="Y217" s="615"/>
      <c r="Z217" s="615"/>
      <c r="AA217" s="615"/>
      <c r="AB217" s="615"/>
      <c r="AC217" s="615"/>
      <c r="AD217" s="615"/>
      <c r="AE217" s="615"/>
      <c r="AF217" s="615"/>
      <c r="AG217" s="615"/>
      <c r="AH217" s="615"/>
      <c r="AI217" s="616"/>
    </row>
    <row r="218" spans="2:35" ht="35.549999999999997" customHeight="1" x14ac:dyDescent="0.15">
      <c r="B218" s="610"/>
      <c r="C218" s="614"/>
      <c r="D218" s="615"/>
      <c r="E218" s="615"/>
      <c r="F218" s="615"/>
      <c r="G218" s="615"/>
      <c r="H218" s="615"/>
      <c r="I218" s="615"/>
      <c r="J218" s="615"/>
      <c r="K218" s="615"/>
      <c r="L218" s="615"/>
      <c r="M218" s="615"/>
      <c r="N218" s="615"/>
      <c r="O218" s="615"/>
      <c r="P218" s="615"/>
      <c r="Q218" s="615"/>
      <c r="R218" s="615"/>
      <c r="S218" s="615"/>
      <c r="T218" s="615"/>
      <c r="U218" s="615"/>
      <c r="V218" s="615"/>
      <c r="W218" s="615"/>
      <c r="X218" s="615"/>
      <c r="Y218" s="615"/>
      <c r="Z218" s="615"/>
      <c r="AA218" s="615"/>
      <c r="AB218" s="615"/>
      <c r="AC218" s="615"/>
      <c r="AD218" s="615"/>
      <c r="AE218" s="615"/>
      <c r="AF218" s="615"/>
      <c r="AG218" s="615"/>
      <c r="AH218" s="615"/>
      <c r="AI218" s="616"/>
    </row>
    <row r="219" spans="2:35" ht="35.549999999999997" customHeight="1" x14ac:dyDescent="0.15">
      <c r="B219" s="610"/>
      <c r="C219" s="614"/>
      <c r="D219" s="615"/>
      <c r="E219" s="615"/>
      <c r="F219" s="615"/>
      <c r="G219" s="615"/>
      <c r="H219" s="615"/>
      <c r="I219" s="615"/>
      <c r="J219" s="615"/>
      <c r="K219" s="615"/>
      <c r="L219" s="615"/>
      <c r="M219" s="615"/>
      <c r="N219" s="615"/>
      <c r="O219" s="615"/>
      <c r="P219" s="615"/>
      <c r="Q219" s="615"/>
      <c r="R219" s="615"/>
      <c r="S219" s="615"/>
      <c r="T219" s="615"/>
      <c r="U219" s="615"/>
      <c r="V219" s="615"/>
      <c r="W219" s="615"/>
      <c r="X219" s="615"/>
      <c r="Y219" s="615"/>
      <c r="Z219" s="615"/>
      <c r="AA219" s="615"/>
      <c r="AB219" s="615"/>
      <c r="AC219" s="615"/>
      <c r="AD219" s="615"/>
      <c r="AE219" s="615"/>
      <c r="AF219" s="615"/>
      <c r="AG219" s="615"/>
      <c r="AH219" s="615"/>
      <c r="AI219" s="616"/>
    </row>
    <row r="220" spans="2:35" ht="35.549999999999997" customHeight="1" x14ac:dyDescent="0.15">
      <c r="B220" s="610"/>
      <c r="C220" s="614"/>
      <c r="D220" s="615"/>
      <c r="E220" s="615"/>
      <c r="F220" s="615"/>
      <c r="G220" s="615"/>
      <c r="H220" s="615"/>
      <c r="I220" s="615"/>
      <c r="J220" s="615"/>
      <c r="K220" s="615"/>
      <c r="L220" s="615"/>
      <c r="M220" s="615"/>
      <c r="N220" s="615"/>
      <c r="O220" s="615"/>
      <c r="P220" s="615"/>
      <c r="Q220" s="615"/>
      <c r="R220" s="615"/>
      <c r="S220" s="615"/>
      <c r="T220" s="615"/>
      <c r="U220" s="615"/>
      <c r="V220" s="615"/>
      <c r="W220" s="615"/>
      <c r="X220" s="615"/>
      <c r="Y220" s="615"/>
      <c r="Z220" s="615"/>
      <c r="AA220" s="615"/>
      <c r="AB220" s="615"/>
      <c r="AC220" s="615"/>
      <c r="AD220" s="615"/>
      <c r="AE220" s="615"/>
      <c r="AF220" s="615"/>
      <c r="AG220" s="615"/>
      <c r="AH220" s="615"/>
      <c r="AI220" s="616"/>
    </row>
    <row r="221" spans="2:35" ht="22.5" customHeight="1" x14ac:dyDescent="0.15">
      <c r="B221" s="610"/>
      <c r="C221" s="614"/>
      <c r="D221" s="615"/>
      <c r="E221" s="615"/>
      <c r="F221" s="615"/>
      <c r="G221" s="615"/>
      <c r="H221" s="615"/>
      <c r="I221" s="615"/>
      <c r="J221" s="615"/>
      <c r="K221" s="615"/>
      <c r="L221" s="615"/>
      <c r="M221" s="615"/>
      <c r="N221" s="615"/>
      <c r="O221" s="615"/>
      <c r="P221" s="615"/>
      <c r="Q221" s="615"/>
      <c r="R221" s="615"/>
      <c r="S221" s="615"/>
      <c r="T221" s="615"/>
      <c r="U221" s="615"/>
      <c r="V221" s="615"/>
      <c r="W221" s="615"/>
      <c r="X221" s="615"/>
      <c r="Y221" s="615"/>
      <c r="Z221" s="615"/>
      <c r="AA221" s="615"/>
      <c r="AB221" s="615"/>
      <c r="AC221" s="615"/>
      <c r="AD221" s="615"/>
      <c r="AE221" s="615"/>
      <c r="AF221" s="615"/>
      <c r="AG221" s="615"/>
      <c r="AH221" s="615"/>
      <c r="AI221" s="616"/>
    </row>
    <row r="222" spans="2:35" ht="78.75" customHeight="1" x14ac:dyDescent="0.15">
      <c r="B222" s="617"/>
      <c r="C222" s="618"/>
      <c r="D222" s="619"/>
      <c r="E222" s="620"/>
      <c r="F222" s="621"/>
      <c r="G222" s="621"/>
      <c r="H222" s="619"/>
      <c r="I222" s="619"/>
      <c r="J222" s="619"/>
      <c r="K222" s="619"/>
      <c r="L222" s="619"/>
      <c r="M222" s="619"/>
      <c r="N222" s="619"/>
      <c r="O222" s="619"/>
      <c r="P222" s="619"/>
      <c r="Q222" s="619"/>
      <c r="R222" s="619"/>
      <c r="S222" s="622" t="s">
        <v>843</v>
      </c>
      <c r="T222" s="622"/>
      <c r="U222" s="622"/>
      <c r="V222" s="622"/>
      <c r="W222" s="622"/>
      <c r="X222" s="622"/>
      <c r="Y222" s="622"/>
      <c r="Z222" s="622"/>
      <c r="AA222" s="622"/>
      <c r="AB222" s="622"/>
      <c r="AC222" s="622"/>
      <c r="AD222" s="622"/>
      <c r="AE222" s="622"/>
      <c r="AF222" s="622"/>
      <c r="AG222" s="622"/>
      <c r="AH222" s="622"/>
      <c r="AI222" s="623"/>
    </row>
    <row r="223" spans="2:35" ht="15" customHeight="1" x14ac:dyDescent="0.15"/>
  </sheetData>
  <mergeCells count="247">
    <mergeCell ref="E209:I209"/>
    <mergeCell ref="J209:L209"/>
    <mergeCell ref="M209:R209"/>
    <mergeCell ref="S209:V209"/>
    <mergeCell ref="W209:AB209"/>
    <mergeCell ref="B210:B222"/>
    <mergeCell ref="C210:AI210"/>
    <mergeCell ref="C211:AI221"/>
    <mergeCell ref="S222:AI222"/>
    <mergeCell ref="B207:AI207"/>
    <mergeCell ref="B208:D208"/>
    <mergeCell ref="E208:I208"/>
    <mergeCell ref="J208:L208"/>
    <mergeCell ref="M208:R208"/>
    <mergeCell ref="S208:V208"/>
    <mergeCell ref="W208:AB208"/>
    <mergeCell ref="AC208:AE209"/>
    <mergeCell ref="AF208:AI209"/>
    <mergeCell ref="B209:D209"/>
    <mergeCell ref="E192:I192"/>
    <mergeCell ref="J192:L192"/>
    <mergeCell ref="M192:R192"/>
    <mergeCell ref="S192:V192"/>
    <mergeCell ref="W192:AB192"/>
    <mergeCell ref="B193:B205"/>
    <mergeCell ref="C193:AI193"/>
    <mergeCell ref="C194:AI204"/>
    <mergeCell ref="S205:AI205"/>
    <mergeCell ref="B190:AI190"/>
    <mergeCell ref="B191:D191"/>
    <mergeCell ref="E191:I191"/>
    <mergeCell ref="J191:L191"/>
    <mergeCell ref="M191:R191"/>
    <mergeCell ref="S191:V191"/>
    <mergeCell ref="W191:AB191"/>
    <mergeCell ref="AC191:AE192"/>
    <mergeCell ref="AF191:AI192"/>
    <mergeCell ref="B192:D192"/>
    <mergeCell ref="E175:I175"/>
    <mergeCell ref="J175:L175"/>
    <mergeCell ref="M175:R175"/>
    <mergeCell ref="S175:V175"/>
    <mergeCell ref="W175:AB175"/>
    <mergeCell ref="B176:B188"/>
    <mergeCell ref="C176:AI176"/>
    <mergeCell ref="C177:AI187"/>
    <mergeCell ref="S188:AI188"/>
    <mergeCell ref="B173:AI173"/>
    <mergeCell ref="B174:D174"/>
    <mergeCell ref="E174:I174"/>
    <mergeCell ref="J174:L174"/>
    <mergeCell ref="M174:R174"/>
    <mergeCell ref="S174:V174"/>
    <mergeCell ref="W174:AB174"/>
    <mergeCell ref="AC174:AE175"/>
    <mergeCell ref="AF174:AI175"/>
    <mergeCell ref="B175:D175"/>
    <mergeCell ref="E158:I158"/>
    <mergeCell ref="J158:L158"/>
    <mergeCell ref="M158:R158"/>
    <mergeCell ref="S158:V158"/>
    <mergeCell ref="W158:AB158"/>
    <mergeCell ref="B159:B171"/>
    <mergeCell ref="C159:AI159"/>
    <mergeCell ref="C160:AI170"/>
    <mergeCell ref="S171:AI171"/>
    <mergeCell ref="B156:AI156"/>
    <mergeCell ref="B157:D157"/>
    <mergeCell ref="E157:I157"/>
    <mergeCell ref="J157:L157"/>
    <mergeCell ref="M157:R157"/>
    <mergeCell ref="S157:V157"/>
    <mergeCell ref="W157:AB157"/>
    <mergeCell ref="AC157:AE158"/>
    <mergeCell ref="AF157:AI158"/>
    <mergeCell ref="B158:D158"/>
    <mergeCell ref="E141:I141"/>
    <mergeCell ref="J141:L141"/>
    <mergeCell ref="M141:R141"/>
    <mergeCell ref="S141:V141"/>
    <mergeCell ref="W141:AB141"/>
    <mergeCell ref="B142:B154"/>
    <mergeCell ref="C142:AI142"/>
    <mergeCell ref="C143:AI153"/>
    <mergeCell ref="S154:AI154"/>
    <mergeCell ref="B139:AI139"/>
    <mergeCell ref="B140:D140"/>
    <mergeCell ref="E140:I140"/>
    <mergeCell ref="J140:L140"/>
    <mergeCell ref="M140:R140"/>
    <mergeCell ref="S140:V140"/>
    <mergeCell ref="W140:AB140"/>
    <mergeCell ref="AC140:AE141"/>
    <mergeCell ref="AF140:AI141"/>
    <mergeCell ref="B141:D141"/>
    <mergeCell ref="E124:I124"/>
    <mergeCell ref="J124:L124"/>
    <mergeCell ref="M124:R124"/>
    <mergeCell ref="S124:V124"/>
    <mergeCell ref="W124:AB124"/>
    <mergeCell ref="B125:B137"/>
    <mergeCell ref="C125:AI125"/>
    <mergeCell ref="C126:AI136"/>
    <mergeCell ref="S137:AI137"/>
    <mergeCell ref="B122:AI122"/>
    <mergeCell ref="B123:D123"/>
    <mergeCell ref="E123:I123"/>
    <mergeCell ref="J123:L123"/>
    <mergeCell ref="M123:R123"/>
    <mergeCell ref="S123:V123"/>
    <mergeCell ref="W123:AB123"/>
    <mergeCell ref="AC123:AE124"/>
    <mergeCell ref="AF123:AI124"/>
    <mergeCell ref="B124:D124"/>
    <mergeCell ref="E107:I107"/>
    <mergeCell ref="J107:L107"/>
    <mergeCell ref="M107:R107"/>
    <mergeCell ref="S107:V107"/>
    <mergeCell ref="W107:AB107"/>
    <mergeCell ref="B108:B120"/>
    <mergeCell ref="C108:AI108"/>
    <mergeCell ref="C109:AI119"/>
    <mergeCell ref="S120:AI120"/>
    <mergeCell ref="B105:AI105"/>
    <mergeCell ref="B106:D106"/>
    <mergeCell ref="E106:I106"/>
    <mergeCell ref="J106:L106"/>
    <mergeCell ref="M106:R106"/>
    <mergeCell ref="S106:V106"/>
    <mergeCell ref="W106:AB106"/>
    <mergeCell ref="AC106:AE107"/>
    <mergeCell ref="AF106:AI107"/>
    <mergeCell ref="B107:D107"/>
    <mergeCell ref="E90:I90"/>
    <mergeCell ref="J90:L90"/>
    <mergeCell ref="M90:R90"/>
    <mergeCell ref="S90:V90"/>
    <mergeCell ref="W90:AB90"/>
    <mergeCell ref="B91:B103"/>
    <mergeCell ref="C91:AI91"/>
    <mergeCell ref="C92:AI102"/>
    <mergeCell ref="S103:AI103"/>
    <mergeCell ref="B88:AI88"/>
    <mergeCell ref="B89:D89"/>
    <mergeCell ref="E89:I89"/>
    <mergeCell ref="J89:L89"/>
    <mergeCell ref="M89:R89"/>
    <mergeCell ref="S89:V89"/>
    <mergeCell ref="W89:AB89"/>
    <mergeCell ref="AC89:AE90"/>
    <mergeCell ref="AF89:AI90"/>
    <mergeCell ref="B90:D90"/>
    <mergeCell ref="E73:I73"/>
    <mergeCell ref="J73:L73"/>
    <mergeCell ref="M73:R73"/>
    <mergeCell ref="S73:V73"/>
    <mergeCell ref="W73:AB73"/>
    <mergeCell ref="B74:B86"/>
    <mergeCell ref="C74:AI74"/>
    <mergeCell ref="C75:AI85"/>
    <mergeCell ref="S86:AI86"/>
    <mergeCell ref="B71:AI71"/>
    <mergeCell ref="B72:D72"/>
    <mergeCell ref="E72:I72"/>
    <mergeCell ref="J72:L72"/>
    <mergeCell ref="M72:R72"/>
    <mergeCell ref="S72:V72"/>
    <mergeCell ref="W72:AB72"/>
    <mergeCell ref="AC72:AE73"/>
    <mergeCell ref="AF72:AI73"/>
    <mergeCell ref="B73:D73"/>
    <mergeCell ref="E56:I56"/>
    <mergeCell ref="J56:L56"/>
    <mergeCell ref="M56:R56"/>
    <mergeCell ref="S56:V56"/>
    <mergeCell ref="W56:AB56"/>
    <mergeCell ref="B57:B69"/>
    <mergeCell ref="C57:AI57"/>
    <mergeCell ref="C58:AI68"/>
    <mergeCell ref="S69:AI69"/>
    <mergeCell ref="B54:AI54"/>
    <mergeCell ref="B55:D55"/>
    <mergeCell ref="E55:I55"/>
    <mergeCell ref="J55:L55"/>
    <mergeCell ref="M55:R55"/>
    <mergeCell ref="S55:V55"/>
    <mergeCell ref="W55:AB55"/>
    <mergeCell ref="AC55:AE56"/>
    <mergeCell ref="AF55:AI56"/>
    <mergeCell ref="B56:D56"/>
    <mergeCell ref="E39:I39"/>
    <mergeCell ref="J39:L39"/>
    <mergeCell ref="M39:R39"/>
    <mergeCell ref="S39:V39"/>
    <mergeCell ref="W39:AB39"/>
    <mergeCell ref="B40:B52"/>
    <mergeCell ref="C40:AI40"/>
    <mergeCell ref="C41:AI51"/>
    <mergeCell ref="S52:AI52"/>
    <mergeCell ref="B37:AI37"/>
    <mergeCell ref="B38:D38"/>
    <mergeCell ref="E38:I38"/>
    <mergeCell ref="J38:L38"/>
    <mergeCell ref="M38:R38"/>
    <mergeCell ref="S38:V38"/>
    <mergeCell ref="W38:AB38"/>
    <mergeCell ref="AC38:AE39"/>
    <mergeCell ref="AF38:AI39"/>
    <mergeCell ref="B39:D39"/>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9"/>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12" manualBreakCount="12">
    <brk id="19" max="16383" man="1"/>
    <brk id="36" max="16383" man="1"/>
    <brk id="53" max="16383" man="1"/>
    <brk id="70" max="16383" man="1"/>
    <brk id="87" max="16383" man="1"/>
    <brk id="104" max="16383" man="1"/>
    <brk id="121" max="16383" man="1"/>
    <brk id="138" max="16383" man="1"/>
    <brk id="155" max="16383" man="1"/>
    <brk id="172" max="16383" man="1"/>
    <brk id="189" max="16383" man="1"/>
    <brk id="206" max="16383" man="1"/>
  </rowBreaks>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DA42-B2AD-40A3-877C-B8A750F1232F}">
  <dimension ref="B1:CH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t="str">
        <f>N7</f>
        <v>PS</v>
      </c>
      <c r="AW5" s="656">
        <f>R7</f>
        <v>0</v>
      </c>
      <c r="AX5" s="657">
        <f>+Y32</f>
        <v>0</v>
      </c>
      <c r="AY5" s="657">
        <f>+Z32</f>
        <v>0</v>
      </c>
      <c r="AZ5" s="657">
        <f>+AA32</f>
        <v>0</v>
      </c>
      <c r="BA5" s="657">
        <f t="shared" ref="BA5" si="0">+AB32</f>
        <v>0</v>
      </c>
      <c r="BB5" s="657">
        <f>+AC32</f>
        <v>0</v>
      </c>
      <c r="BC5" s="657">
        <f t="shared" ref="BC5:BI5" si="1">+AD32</f>
        <v>0</v>
      </c>
      <c r="BD5" s="657">
        <f t="shared" si="1"/>
        <v>0</v>
      </c>
      <c r="BE5" s="657">
        <f t="shared" si="1"/>
        <v>4</v>
      </c>
      <c r="BF5" s="657">
        <f t="shared" si="1"/>
        <v>0</v>
      </c>
      <c r="BG5" s="657">
        <f t="shared" si="1"/>
        <v>0</v>
      </c>
      <c r="BH5" s="657">
        <f t="shared" si="1"/>
        <v>0</v>
      </c>
      <c r="BI5" s="657">
        <f t="shared" si="1"/>
        <v>0</v>
      </c>
      <c r="BJ5" s="657">
        <f>IF(Y35="",0,Y35)</f>
        <v>0</v>
      </c>
      <c r="BK5" s="657">
        <f>IF(Z35="",0,Z35)</f>
        <v>0</v>
      </c>
      <c r="BL5" s="657">
        <f>IF(AA35="",0,AA35)</f>
        <v>0</v>
      </c>
      <c r="BM5" s="657">
        <f>+AC35</f>
        <v>0</v>
      </c>
      <c r="BN5" s="657">
        <f t="shared" ref="BN5:BO5" si="2">+AD35</f>
        <v>0</v>
      </c>
      <c r="BO5" s="657">
        <f t="shared" si="2"/>
        <v>4</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3">+AC31</f>
        <v>0</v>
      </c>
      <c r="CB5" s="660">
        <f t="shared" si="3"/>
        <v>0</v>
      </c>
      <c r="CC5" s="660">
        <f t="shared" si="3"/>
        <v>0</v>
      </c>
      <c r="CD5" s="660">
        <f t="shared" si="3"/>
        <v>0.16</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t="s">
        <v>322</v>
      </c>
      <c r="O7" s="674"/>
      <c r="P7" s="670" t="s">
        <v>866</v>
      </c>
      <c r="Q7" s="672"/>
      <c r="R7" s="675">
        <v>0</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879</v>
      </c>
      <c r="O11" s="699"/>
      <c r="P11" s="698" t="s">
        <v>880</v>
      </c>
      <c r="Q11" s="699"/>
      <c r="R11" s="700" t="s">
        <v>881</v>
      </c>
      <c r="S11" s="700"/>
      <c r="T11" s="700"/>
      <c r="U11" s="698" t="s">
        <v>376</v>
      </c>
      <c r="V11" s="699"/>
      <c r="W11" s="698" t="s">
        <v>291</v>
      </c>
      <c r="X11" s="701"/>
      <c r="Y11" s="702"/>
      <c r="Z11" s="702"/>
      <c r="AA11" s="702"/>
      <c r="AB11" s="702"/>
      <c r="AC11" s="703"/>
      <c r="AD11" s="703"/>
      <c r="AE11" s="703"/>
      <c r="AF11" s="703">
        <v>0.03</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879</v>
      </c>
      <c r="O12" s="699"/>
      <c r="P12" s="698" t="s">
        <v>880</v>
      </c>
      <c r="Q12" s="699"/>
      <c r="R12" s="700" t="s">
        <v>881</v>
      </c>
      <c r="S12" s="700"/>
      <c r="T12" s="700"/>
      <c r="U12" s="698" t="s">
        <v>376</v>
      </c>
      <c r="V12" s="699"/>
      <c r="W12" s="698" t="s">
        <v>291</v>
      </c>
      <c r="X12" s="701"/>
      <c r="Y12" s="702"/>
      <c r="Z12" s="702"/>
      <c r="AA12" s="702"/>
      <c r="AB12" s="702"/>
      <c r="AC12" s="703"/>
      <c r="AD12" s="703"/>
      <c r="AE12" s="703"/>
      <c r="AF12" s="703">
        <v>0.02</v>
      </c>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879</v>
      </c>
      <c r="O13" s="699"/>
      <c r="P13" s="698" t="s">
        <v>880</v>
      </c>
      <c r="Q13" s="699"/>
      <c r="R13" s="700" t="s">
        <v>881</v>
      </c>
      <c r="S13" s="700"/>
      <c r="T13" s="700"/>
      <c r="U13" s="698" t="s">
        <v>376</v>
      </c>
      <c r="V13" s="699"/>
      <c r="W13" s="698" t="s">
        <v>291</v>
      </c>
      <c r="X13" s="701"/>
      <c r="Y13" s="702"/>
      <c r="Z13" s="702"/>
      <c r="AA13" s="702"/>
      <c r="AB13" s="702"/>
      <c r="AC13" s="703"/>
      <c r="AD13" s="703"/>
      <c r="AE13" s="703"/>
      <c r="AF13" s="703">
        <v>0.05</v>
      </c>
      <c r="AG13" s="703"/>
      <c r="AH13" s="703"/>
      <c r="AI13" s="703"/>
      <c r="AJ13" s="703"/>
      <c r="AK13" s="704"/>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879</v>
      </c>
      <c r="O14" s="699"/>
      <c r="P14" s="698" t="s">
        <v>880</v>
      </c>
      <c r="Q14" s="699"/>
      <c r="R14" s="700" t="s">
        <v>881</v>
      </c>
      <c r="S14" s="700"/>
      <c r="T14" s="700"/>
      <c r="U14" s="698" t="s">
        <v>376</v>
      </c>
      <c r="V14" s="699"/>
      <c r="W14" s="698" t="s">
        <v>291</v>
      </c>
      <c r="X14" s="701"/>
      <c r="Y14" s="702"/>
      <c r="Z14" s="702"/>
      <c r="AA14" s="702"/>
      <c r="AB14" s="702"/>
      <c r="AC14" s="703"/>
      <c r="AD14" s="703"/>
      <c r="AE14" s="703"/>
      <c r="AF14" s="703">
        <v>0.06</v>
      </c>
      <c r="AG14" s="703"/>
      <c r="AH14" s="703"/>
      <c r="AI14" s="703"/>
      <c r="AJ14" s="703"/>
      <c r="AK14" s="704"/>
      <c r="AL14" s="705"/>
      <c r="AM14" s="705"/>
      <c r="AN14" s="706"/>
      <c r="AO14" s="707"/>
      <c r="AP14" s="2"/>
      <c r="AQ14" s="708">
        <f t="shared" si="4"/>
        <v>2</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2:43"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row>
    <row r="18" spans="2:43"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row>
    <row r="19" spans="2:43"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row>
    <row r="20" spans="2:43"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row>
    <row r="21" spans="2:43" ht="12" customHeight="1" x14ac:dyDescent="0.15">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row>
    <row r="22" spans="2:43" ht="12" customHeight="1" x14ac:dyDescent="0.15">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row>
    <row r="23" spans="2:43" ht="12" customHeight="1" x14ac:dyDescent="0.15">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row>
    <row r="24" spans="2:43" ht="12" customHeight="1" x14ac:dyDescent="0.15">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row>
    <row r="25" spans="2:43" ht="12" customHeight="1" x14ac:dyDescent="0.15">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row>
    <row r="26" spans="2:43" ht="12" customHeight="1" x14ac:dyDescent="0.15">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row>
    <row r="27" spans="2:43" ht="12" customHeight="1" x14ac:dyDescent="0.15">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row>
    <row r="28" spans="2:43" ht="12" customHeight="1" x14ac:dyDescent="0.15">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row>
    <row r="29" spans="2:43" ht="12" customHeight="1" x14ac:dyDescent="0.15">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row>
    <row r="30" spans="2:43" ht="12" customHeight="1" x14ac:dyDescent="0.15">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row>
    <row r="31" spans="2:43" ht="12" customHeight="1" x14ac:dyDescent="0.15">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0.16</v>
      </c>
      <c r="AG31" s="709">
        <f t="shared" si="5"/>
        <v>0</v>
      </c>
      <c r="AH31" s="709">
        <f t="shared" si="5"/>
        <v>0</v>
      </c>
      <c r="AI31" s="709">
        <f t="shared" si="5"/>
        <v>0</v>
      </c>
      <c r="AJ31" s="709">
        <f t="shared" si="5"/>
        <v>0</v>
      </c>
      <c r="AK31" s="670" t="s">
        <v>885</v>
      </c>
      <c r="AL31" s="671"/>
      <c r="AM31" s="671"/>
      <c r="AN31" s="471"/>
      <c r="AO31" s="472"/>
      <c r="AP31" s="2"/>
    </row>
    <row r="32" spans="2:43" ht="12" customHeight="1" x14ac:dyDescent="0.15">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6">COUNT(AC11:AC30)</f>
        <v>0</v>
      </c>
      <c r="AD32" s="710">
        <f t="shared" si="6"/>
        <v>0</v>
      </c>
      <c r="AE32" s="710">
        <f t="shared" si="6"/>
        <v>0</v>
      </c>
      <c r="AF32" s="710">
        <f t="shared" si="6"/>
        <v>4</v>
      </c>
      <c r="AG32" s="710">
        <f t="shared" si="6"/>
        <v>0</v>
      </c>
      <c r="AH32" s="710">
        <f t="shared" si="6"/>
        <v>0</v>
      </c>
      <c r="AI32" s="710">
        <f t="shared" si="6"/>
        <v>0</v>
      </c>
      <c r="AJ32" s="710">
        <f t="shared" si="6"/>
        <v>0</v>
      </c>
      <c r="AK32" s="711"/>
      <c r="AL32" s="712"/>
      <c r="AM32" s="712"/>
      <c r="AN32" s="712"/>
      <c r="AO32" s="713"/>
      <c r="AP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t="str">
        <f>IF(AQ34&gt;=1,"",IF(AS34&gt;0,1,""))</f>
        <v/>
      </c>
      <c r="AB35" s="716"/>
      <c r="AC35" s="710">
        <f>+AC32</f>
        <v>0</v>
      </c>
      <c r="AD35" s="710">
        <f>AD32</f>
        <v>0</v>
      </c>
      <c r="AE35" s="714">
        <f>AE32+AF32</f>
        <v>4</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4</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78" priority="4">
      <formula>$AQ11=2</formula>
    </cfRule>
  </conditionalFormatting>
  <conditionalFormatting sqref="Y11:AF30">
    <cfRule type="expression" dxfId="477" priority="3">
      <formula>$AQ11=3</formula>
    </cfRule>
  </conditionalFormatting>
  <conditionalFormatting sqref="Y11:AJ30">
    <cfRule type="expression" dxfId="476" priority="1">
      <formula>$AQ11=4</formula>
    </cfRule>
  </conditionalFormatting>
  <conditionalFormatting sqref="AC11:AJ30">
    <cfRule type="expression" dxfId="475" priority="2">
      <formula>$AQ11=1</formula>
    </cfRule>
  </conditionalFormatting>
  <dataValidations count="2">
    <dataValidation type="list" allowBlank="1" showInputMessage="1" showErrorMessage="1" sqref="Y11:AB30" xr:uid="{06D029E3-3A09-4AA7-9B07-1D3397235A2D}">
      <formula1>#REF!</formula1>
    </dataValidation>
    <dataValidation type="list" allowBlank="1" showInputMessage="1" showErrorMessage="1" sqref="N11:O30 R11:T30" xr:uid="{0D3CB7A7-1554-40D5-9058-AC071FCA3F51}">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DA87A-6193-4E49-8712-4FFB0B781C4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v>
      </c>
      <c r="AW5" s="656">
        <f>R7</f>
        <v>3.8</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v>
      </c>
      <c r="O7" s="674"/>
      <c r="P7" s="670" t="s">
        <v>866</v>
      </c>
      <c r="Q7" s="672"/>
      <c r="R7" s="675">
        <v>3.8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74" priority="4">
      <formula>$AQ11=2</formula>
    </cfRule>
  </conditionalFormatting>
  <conditionalFormatting sqref="Y11:AF30">
    <cfRule type="expression" dxfId="473" priority="3">
      <formula>$AQ11=3</formula>
    </cfRule>
  </conditionalFormatting>
  <conditionalFormatting sqref="Y11:AJ30">
    <cfRule type="expression" dxfId="472" priority="1">
      <formula>$AQ11=4</formula>
    </cfRule>
  </conditionalFormatting>
  <conditionalFormatting sqref="AC11:AJ30">
    <cfRule type="expression" dxfId="471" priority="2">
      <formula>$AQ11=1</formula>
    </cfRule>
  </conditionalFormatting>
  <dataValidations count="2">
    <dataValidation type="list" allowBlank="1" showInputMessage="1" showErrorMessage="1" sqref="N11:O30 R11:T30" xr:uid="{3063BD7A-26CF-43D5-BD1C-D84F890B6975}">
      <formula1>INDIRECT(L11)</formula1>
    </dataValidation>
    <dataValidation type="list" allowBlank="1" showInputMessage="1" showErrorMessage="1" sqref="Y11:AB30" xr:uid="{054AFF55-25E0-4164-8A4D-446C6D6B073E}">
      <formula1>$AQ$4:$AQ$5</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D5170-AE78-44D0-8E6E-B5DB07ACB48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v>
      </c>
      <c r="AW5" s="656">
        <f>R7</f>
        <v>10.4</v>
      </c>
      <c r="AX5" s="657">
        <f>+Y32</f>
        <v>0</v>
      </c>
      <c r="AY5" s="657">
        <f>+Z32</f>
        <v>0</v>
      </c>
      <c r="AZ5" s="657">
        <f>+AA32</f>
        <v>0</v>
      </c>
      <c r="BA5" s="657">
        <f t="shared" ref="BA5" si="0">+AB32</f>
        <v>0</v>
      </c>
      <c r="BB5" s="657">
        <f>+AC32</f>
        <v>0</v>
      </c>
      <c r="BC5" s="657">
        <f t="shared" ref="BC5:BI5" si="1">+AD32</f>
        <v>0</v>
      </c>
      <c r="BD5" s="657">
        <f t="shared" si="1"/>
        <v>0</v>
      </c>
      <c r="BE5" s="657">
        <f t="shared" si="1"/>
        <v>3</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0.03</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2</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906</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t="s">
        <v>908</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909</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3</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70" priority="4">
      <formula>$AQ11=2</formula>
    </cfRule>
  </conditionalFormatting>
  <conditionalFormatting sqref="Y11:AF30">
    <cfRule type="expression" dxfId="469" priority="3">
      <formula>$AQ11=3</formula>
    </cfRule>
  </conditionalFormatting>
  <conditionalFormatting sqref="Y11:AJ30">
    <cfRule type="expression" dxfId="468" priority="1">
      <formula>$AQ11=4</formula>
    </cfRule>
  </conditionalFormatting>
  <conditionalFormatting sqref="AC11:AJ30">
    <cfRule type="expression" dxfId="467" priority="2">
      <formula>$AQ11=1</formula>
    </cfRule>
  </conditionalFormatting>
  <dataValidations count="2">
    <dataValidation type="list" allowBlank="1" showInputMessage="1" showErrorMessage="1" sqref="N11:O30 R11:T30" xr:uid="{7B95459C-754D-4E40-BBEF-F00EE51DB8A6}">
      <formula1>INDIRECT(L11)</formula1>
    </dataValidation>
    <dataValidation type="list" allowBlank="1" showInputMessage="1" showErrorMessage="1" sqref="Y11:AB30" xr:uid="{E8F99995-98EB-48DF-9649-4218730494C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8D238-5619-43CD-9D00-92A843C24B8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v>
      </c>
      <c r="AW5" s="656">
        <f>R7</f>
        <v>10.43</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0.03</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3</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0.02</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911</v>
      </c>
      <c r="O12" s="699"/>
      <c r="P12" s="698" t="s">
        <v>880</v>
      </c>
      <c r="Q12" s="699"/>
      <c r="R12" s="700" t="s">
        <v>907</v>
      </c>
      <c r="S12" s="700"/>
      <c r="T12" s="700"/>
      <c r="U12" s="698" t="s">
        <v>291</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66" priority="4">
      <formula>$AQ11=2</formula>
    </cfRule>
  </conditionalFormatting>
  <conditionalFormatting sqref="Y11:AF30">
    <cfRule type="expression" dxfId="465" priority="3">
      <formula>$AQ11=3</formula>
    </cfRule>
  </conditionalFormatting>
  <conditionalFormatting sqref="Y11:AJ30">
    <cfRule type="expression" dxfId="464" priority="1">
      <formula>$AQ11=4</formula>
    </cfRule>
  </conditionalFormatting>
  <conditionalFormatting sqref="AC11:AJ30">
    <cfRule type="expression" dxfId="463" priority="2">
      <formula>$AQ11=1</formula>
    </cfRule>
  </conditionalFormatting>
  <dataValidations count="2">
    <dataValidation type="list" allowBlank="1" showInputMessage="1" showErrorMessage="1" sqref="N11:O30 R11:T30" xr:uid="{18D75DBC-1E14-4074-8BD9-F65B7CE6CEC0}">
      <formula1>INDIRECT(L11)</formula1>
    </dataValidation>
    <dataValidation type="list" allowBlank="1" showInputMessage="1" showErrorMessage="1" sqref="Y11:AB30" xr:uid="{69AB44F6-03BC-4DE8-A053-6C3B4D3C9B4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90102-1A11-4BF0-AE35-73ED166E4E2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v>
      </c>
      <c r="AW5" s="656">
        <f>R7</f>
        <v>10.49</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4</v>
      </c>
      <c r="O7" s="674"/>
      <c r="P7" s="670" t="s">
        <v>866</v>
      </c>
      <c r="Q7" s="672"/>
      <c r="R7" s="675">
        <v>10.49</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62" priority="4">
      <formula>$AQ11=2</formula>
    </cfRule>
  </conditionalFormatting>
  <conditionalFormatting sqref="Y11:AF30">
    <cfRule type="expression" dxfId="461" priority="3">
      <formula>$AQ11=3</formula>
    </cfRule>
  </conditionalFormatting>
  <conditionalFormatting sqref="Y11:AJ30">
    <cfRule type="expression" dxfId="460" priority="1">
      <formula>$AQ11=4</formula>
    </cfRule>
  </conditionalFormatting>
  <conditionalFormatting sqref="AC11:AJ30">
    <cfRule type="expression" dxfId="459" priority="2">
      <formula>$AQ11=1</formula>
    </cfRule>
  </conditionalFormatting>
  <dataValidations count="2">
    <dataValidation type="list" allowBlank="1" showInputMessage="1" showErrorMessage="1" sqref="N11:O30 R11:T30" xr:uid="{8D49CEA8-9B86-4EE2-AE93-9A4BF59EDD66}">
      <formula1>INDIRECT(L11)</formula1>
    </dataValidation>
    <dataValidation type="list" allowBlank="1" showInputMessage="1" showErrorMessage="1" sqref="Y11:AB30" xr:uid="{C71BB5CE-0280-4668-A995-253D7877A07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33696-2F89-4467-8234-E4B61E59B84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v>
      </c>
      <c r="AW5" s="656">
        <f>R7</f>
        <v>10.45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5</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58" priority="4">
      <formula>$AQ11=2</formula>
    </cfRule>
  </conditionalFormatting>
  <conditionalFormatting sqref="Y11:AF30">
    <cfRule type="expression" dxfId="457" priority="3">
      <formula>$AQ11=3</formula>
    </cfRule>
  </conditionalFormatting>
  <conditionalFormatting sqref="Y11:AJ30">
    <cfRule type="expression" dxfId="456" priority="1">
      <formula>$AQ11=4</formula>
    </cfRule>
  </conditionalFormatting>
  <conditionalFormatting sqref="AC11:AJ30">
    <cfRule type="expression" dxfId="455" priority="2">
      <formula>$AQ11=1</formula>
    </cfRule>
  </conditionalFormatting>
  <dataValidations count="2">
    <dataValidation type="list" allowBlank="1" showInputMessage="1" showErrorMessage="1" sqref="N11:O30 R11:T30" xr:uid="{38167AA3-84DC-4B34-B0F2-E1E33A5EA9E6}">
      <formula1>INDIRECT(L11)</formula1>
    </dataValidation>
    <dataValidation type="list" allowBlank="1" showInputMessage="1" showErrorMessage="1" sqref="Y11:AB30" xr:uid="{F28883F0-E698-4B27-BA49-AB9B10A0540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CB90F-954C-4CDE-8F37-45BA7A3113A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v>
      </c>
      <c r="AW5" s="656">
        <f>R7</f>
        <v>10.43</v>
      </c>
      <c r="AX5" s="657">
        <f>+Y32</f>
        <v>0</v>
      </c>
      <c r="AY5" s="657">
        <f>+Z32</f>
        <v>0</v>
      </c>
      <c r="AZ5" s="657">
        <f>+AA32</f>
        <v>0</v>
      </c>
      <c r="BA5" s="657">
        <f t="shared" ref="BA5" si="0">+AB32</f>
        <v>0</v>
      </c>
      <c r="BB5" s="657">
        <f>+AC32</f>
        <v>0</v>
      </c>
      <c r="BC5" s="657">
        <f t="shared" ref="BC5:BI5" si="1">+AD32</f>
        <v>0</v>
      </c>
      <c r="BD5" s="657">
        <f t="shared" si="1"/>
        <v>0</v>
      </c>
      <c r="BE5" s="657">
        <f t="shared" si="1"/>
        <v>3</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2.1899999999999995</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6</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911</v>
      </c>
      <c r="O11" s="699"/>
      <c r="P11" s="698" t="s">
        <v>880</v>
      </c>
      <c r="Q11" s="699"/>
      <c r="R11" s="700" t="s">
        <v>913</v>
      </c>
      <c r="S11" s="700"/>
      <c r="T11" s="700"/>
      <c r="U11" s="698" t="s">
        <v>376</v>
      </c>
      <c r="V11" s="699"/>
      <c r="W11" s="698" t="s">
        <v>291</v>
      </c>
      <c r="X11" s="701"/>
      <c r="Y11" s="702"/>
      <c r="Z11" s="702"/>
      <c r="AA11" s="702"/>
      <c r="AB11" s="702"/>
      <c r="AC11" s="703"/>
      <c r="AD11" s="703"/>
      <c r="AE11" s="703"/>
      <c r="AF11" s="703">
        <v>2.15</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906</v>
      </c>
      <c r="O13" s="699"/>
      <c r="P13" s="698" t="s">
        <v>880</v>
      </c>
      <c r="Q13" s="699"/>
      <c r="R13" s="700" t="s">
        <v>881</v>
      </c>
      <c r="S13" s="700"/>
      <c r="T13" s="700"/>
      <c r="U13" s="698" t="s">
        <v>291</v>
      </c>
      <c r="V13" s="699"/>
      <c r="W13" s="698" t="s">
        <v>291</v>
      </c>
      <c r="X13" s="701"/>
      <c r="Y13" s="702"/>
      <c r="Z13" s="702"/>
      <c r="AA13" s="702"/>
      <c r="AB13" s="702"/>
      <c r="AC13" s="703"/>
      <c r="AD13" s="703"/>
      <c r="AE13" s="703"/>
      <c r="AF13" s="703">
        <v>0.03</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2.1899999999999995</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3</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54" priority="4">
      <formula>$AQ11=2</formula>
    </cfRule>
  </conditionalFormatting>
  <conditionalFormatting sqref="Y11:AF30">
    <cfRule type="expression" dxfId="453" priority="3">
      <formula>$AQ11=3</formula>
    </cfRule>
  </conditionalFormatting>
  <conditionalFormatting sqref="Y11:AJ30">
    <cfRule type="expression" dxfId="452" priority="1">
      <formula>$AQ11=4</formula>
    </cfRule>
  </conditionalFormatting>
  <conditionalFormatting sqref="AC11:AJ30">
    <cfRule type="expression" dxfId="451" priority="2">
      <formula>$AQ11=1</formula>
    </cfRule>
  </conditionalFormatting>
  <dataValidations count="2">
    <dataValidation type="list" allowBlank="1" showInputMessage="1" showErrorMessage="1" sqref="N11:O30 R11:T30" xr:uid="{489F90A8-EFB8-4918-B219-0FD69F8C71CD}">
      <formula1>INDIRECT(L11)</formula1>
    </dataValidation>
    <dataValidation type="list" allowBlank="1" showInputMessage="1" showErrorMessage="1" sqref="Y11:AB30" xr:uid="{4DC586F3-B8F2-491E-BC6A-60D1B1A23DB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CE6CF-3B99-42D2-9241-1BC5B5975F7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v>
      </c>
      <c r="AW5" s="656">
        <f>R7</f>
        <v>10.57</v>
      </c>
      <c r="AX5" s="657">
        <f>+Y32</f>
        <v>0</v>
      </c>
      <c r="AY5" s="657">
        <f>+Z32</f>
        <v>0</v>
      </c>
      <c r="AZ5" s="657">
        <f>+AA32</f>
        <v>0</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0.02</v>
      </c>
      <c r="CD5" s="660">
        <f t="shared" si="4"/>
        <v>0.02</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7</v>
      </c>
      <c r="O7" s="674"/>
      <c r="P7" s="670" t="s">
        <v>866</v>
      </c>
      <c r="Q7" s="672"/>
      <c r="R7" s="675">
        <v>10.57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881</v>
      </c>
      <c r="S11" s="700"/>
      <c r="T11" s="700"/>
      <c r="U11" s="698" t="s">
        <v>376</v>
      </c>
      <c r="V11" s="699"/>
      <c r="W11" s="698" t="s">
        <v>291</v>
      </c>
      <c r="X11" s="701"/>
      <c r="Y11" s="702"/>
      <c r="Z11" s="702"/>
      <c r="AA11" s="702"/>
      <c r="AB11" s="702"/>
      <c r="AC11" s="703"/>
      <c r="AD11" s="703"/>
      <c r="AE11" s="703">
        <v>0.02</v>
      </c>
      <c r="AF11" s="703"/>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912</v>
      </c>
      <c r="O13" s="699"/>
      <c r="P13" s="698" t="s">
        <v>880</v>
      </c>
      <c r="Q13" s="699"/>
      <c r="R13" s="700" t="s">
        <v>907</v>
      </c>
      <c r="S13" s="700"/>
      <c r="T13" s="700"/>
      <c r="U13" s="698" t="s">
        <v>291</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0.02</v>
      </c>
      <c r="AF31" s="709">
        <f t="shared" si="6"/>
        <v>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50" priority="4">
      <formula>$AQ11=2</formula>
    </cfRule>
  </conditionalFormatting>
  <conditionalFormatting sqref="Y11:AF30">
    <cfRule type="expression" dxfId="449" priority="3">
      <formula>$AQ11=3</formula>
    </cfRule>
  </conditionalFormatting>
  <conditionalFormatting sqref="Y11:AJ30">
    <cfRule type="expression" dxfId="448" priority="1">
      <formula>$AQ11=4</formula>
    </cfRule>
  </conditionalFormatting>
  <conditionalFormatting sqref="AC11:AJ30">
    <cfRule type="expression" dxfId="447" priority="2">
      <formula>$AQ11=1</formula>
    </cfRule>
  </conditionalFormatting>
  <dataValidations count="2">
    <dataValidation type="list" allowBlank="1" showInputMessage="1" showErrorMessage="1" sqref="N11:O30 R11:T30" xr:uid="{77D6BE21-512B-44B2-82D8-6909E97CD46B}">
      <formula1>INDIRECT(L11)</formula1>
    </dataValidation>
    <dataValidation type="list" allowBlank="1" showInputMessage="1" showErrorMessage="1" sqref="Y11:AB30" xr:uid="{FFCDA16B-539F-4952-9BD5-B7025F6F2E0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9E5CA-277A-470D-8A8C-9476CA15399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v>
      </c>
      <c r="AW5" s="656">
        <f>R7</f>
        <v>10.56</v>
      </c>
      <c r="AX5" s="657">
        <f>+Y32</f>
        <v>0</v>
      </c>
      <c r="AY5" s="657">
        <f>+Z32</f>
        <v>0</v>
      </c>
      <c r="AZ5" s="657">
        <f>+AA32</f>
        <v>0</v>
      </c>
      <c r="BA5" s="657">
        <f t="shared" ref="BA5" si="0">+AB32</f>
        <v>0</v>
      </c>
      <c r="BB5" s="657">
        <f>+AC32</f>
        <v>0</v>
      </c>
      <c r="BC5" s="657">
        <f t="shared" ref="BC5:BI5" si="1">+AD32</f>
        <v>0</v>
      </c>
      <c r="BD5" s="657">
        <f t="shared" si="1"/>
        <v>0</v>
      </c>
      <c r="BE5" s="657">
        <f t="shared" si="1"/>
        <v>3</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0.03</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8</v>
      </c>
      <c r="O7" s="674"/>
      <c r="P7" s="670" t="s">
        <v>866</v>
      </c>
      <c r="Q7" s="672"/>
      <c r="R7" s="675">
        <v>10.56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3</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46" priority="4">
      <formula>$AQ11=2</formula>
    </cfRule>
  </conditionalFormatting>
  <conditionalFormatting sqref="Y11:AF30">
    <cfRule type="expression" dxfId="445" priority="3">
      <formula>$AQ11=3</formula>
    </cfRule>
  </conditionalFormatting>
  <conditionalFormatting sqref="Y11:AJ30">
    <cfRule type="expression" dxfId="444" priority="1">
      <formula>$AQ11=4</formula>
    </cfRule>
  </conditionalFormatting>
  <conditionalFormatting sqref="AC11:AJ30">
    <cfRule type="expression" dxfId="443" priority="2">
      <formula>$AQ11=1</formula>
    </cfRule>
  </conditionalFormatting>
  <dataValidations count="2">
    <dataValidation type="list" allowBlank="1" showInputMessage="1" showErrorMessage="1" sqref="N11:O30 R11:T30" xr:uid="{783A7E10-BA6F-4BD5-8D16-FAEF498A1FBB}">
      <formula1>INDIRECT(L11)</formula1>
    </dataValidation>
    <dataValidation type="list" allowBlank="1" showInputMessage="1" showErrorMessage="1" sqref="Y11:AB30" xr:uid="{E33585FF-A36D-4C02-8430-E6060496FE2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64F62-7D84-4DA2-BA50-D6CF41EB796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v>
      </c>
      <c r="AW5" s="656">
        <f>R7</f>
        <v>10.56</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9</v>
      </c>
      <c r="O7" s="674"/>
      <c r="P7" s="670" t="s">
        <v>866</v>
      </c>
      <c r="Q7" s="672"/>
      <c r="R7" s="675">
        <v>10.56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42" priority="4">
      <formula>$AQ11=2</formula>
    </cfRule>
  </conditionalFormatting>
  <conditionalFormatting sqref="Y11:AF30">
    <cfRule type="expression" dxfId="441" priority="3">
      <formula>$AQ11=3</formula>
    </cfRule>
  </conditionalFormatting>
  <conditionalFormatting sqref="Y11:AJ30">
    <cfRule type="expression" dxfId="440" priority="1">
      <formula>$AQ11=4</formula>
    </cfRule>
  </conditionalFormatting>
  <conditionalFormatting sqref="AC11:AJ30">
    <cfRule type="expression" dxfId="439" priority="2">
      <formula>$AQ11=1</formula>
    </cfRule>
  </conditionalFormatting>
  <dataValidations count="2">
    <dataValidation type="list" allowBlank="1" showInputMessage="1" showErrorMessage="1" sqref="N11:O30 R11:T30" xr:uid="{7D792C0D-1A5D-4A46-8430-A606F4A3F4CC}">
      <formula1>INDIRECT(L11)</formula1>
    </dataValidation>
    <dataValidation type="list" allowBlank="1" showInputMessage="1" showErrorMessage="1" sqref="Y11:AB30" xr:uid="{E2B724E5-9F67-4822-8134-7757C9A96CD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9FA74-F938-4B07-9680-56E43195A84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v>
      </c>
      <c r="AW5" s="656">
        <f>R7</f>
        <v>10.58</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0.08</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10</v>
      </c>
      <c r="O7" s="674"/>
      <c r="P7" s="670" t="s">
        <v>866</v>
      </c>
      <c r="Q7" s="672"/>
      <c r="R7" s="675">
        <v>10.58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376</v>
      </c>
      <c r="V11" s="699"/>
      <c r="W11" s="698" t="s">
        <v>291</v>
      </c>
      <c r="X11" s="701"/>
      <c r="Y11" s="702"/>
      <c r="Z11" s="702"/>
      <c r="AA11" s="702"/>
      <c r="AB11" s="702"/>
      <c r="AC11" s="703"/>
      <c r="AD11" s="703"/>
      <c r="AE11" s="703"/>
      <c r="AF11" s="703">
        <v>0.08</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0.08</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38" priority="4">
      <formula>$AQ11=2</formula>
    </cfRule>
  </conditionalFormatting>
  <conditionalFormatting sqref="Y11:AF30">
    <cfRule type="expression" dxfId="437" priority="3">
      <formula>$AQ11=3</formula>
    </cfRule>
  </conditionalFormatting>
  <conditionalFormatting sqref="Y11:AJ30">
    <cfRule type="expression" dxfId="436" priority="1">
      <formula>$AQ11=4</formula>
    </cfRule>
  </conditionalFormatting>
  <conditionalFormatting sqref="AC11:AJ30">
    <cfRule type="expression" dxfId="435" priority="2">
      <formula>$AQ11=1</formula>
    </cfRule>
  </conditionalFormatting>
  <dataValidations count="2">
    <dataValidation type="list" allowBlank="1" showInputMessage="1" showErrorMessage="1" sqref="N11:O30 R11:T30" xr:uid="{7B0C015F-F082-412F-A1D8-E83D1F0603AF}">
      <formula1>INDIRECT(L11)</formula1>
    </dataValidation>
    <dataValidation type="list" allowBlank="1" showInputMessage="1" showErrorMessage="1" sqref="Y11:AB30" xr:uid="{7901BF82-C606-4D92-8591-DAA21A9A8A6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DCE69-719A-405A-9038-B9FA4F8EC9E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v>
      </c>
      <c r="AW5" s="656">
        <f>R7</f>
        <v>10.52</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11</v>
      </c>
      <c r="O7" s="674"/>
      <c r="P7" s="670" t="s">
        <v>866</v>
      </c>
      <c r="Q7" s="672"/>
      <c r="R7" s="675">
        <v>10.52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909</v>
      </c>
      <c r="O12" s="699"/>
      <c r="P12" s="698" t="s">
        <v>880</v>
      </c>
      <c r="Q12" s="699"/>
      <c r="R12" s="700" t="s">
        <v>881</v>
      </c>
      <c r="S12" s="700"/>
      <c r="T12" s="700"/>
      <c r="U12" s="698" t="s">
        <v>291</v>
      </c>
      <c r="V12" s="699"/>
      <c r="W12" s="698" t="s">
        <v>487</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34" priority="4">
      <formula>$AQ11=2</formula>
    </cfRule>
  </conditionalFormatting>
  <conditionalFormatting sqref="Y11:AF30">
    <cfRule type="expression" dxfId="433" priority="3">
      <formula>$AQ11=3</formula>
    </cfRule>
  </conditionalFormatting>
  <conditionalFormatting sqref="Y11:AJ30">
    <cfRule type="expression" dxfId="432" priority="1">
      <formula>$AQ11=4</formula>
    </cfRule>
  </conditionalFormatting>
  <conditionalFormatting sqref="AC11:AJ30">
    <cfRule type="expression" dxfId="431" priority="2">
      <formula>$AQ11=1</formula>
    </cfRule>
  </conditionalFormatting>
  <dataValidations count="2">
    <dataValidation type="list" allowBlank="1" showInputMessage="1" showErrorMessage="1" sqref="N11:O30 R11:T30" xr:uid="{1D488EA5-38DA-4671-AAD3-6038D0A5CD10}">
      <formula1>INDIRECT(L11)</formula1>
    </dataValidation>
    <dataValidation type="list" allowBlank="1" showInputMessage="1" showErrorMessage="1" sqref="Y11:AB30" xr:uid="{CEEA46A9-F713-4ADF-A24D-42A81C5A8F1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789E7-0E02-44E8-A1CA-F7A7C5A80DF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12</v>
      </c>
      <c r="AW5" s="656">
        <f>R7</f>
        <v>10.47</v>
      </c>
      <c r="AX5" s="657">
        <f>+Y32</f>
        <v>0</v>
      </c>
      <c r="AY5" s="657">
        <f>+Z32</f>
        <v>0</v>
      </c>
      <c r="AZ5" s="657">
        <f>+AA32</f>
        <v>0</v>
      </c>
      <c r="BA5" s="657">
        <f t="shared" ref="BA5" si="0">+AB32</f>
        <v>0</v>
      </c>
      <c r="BB5" s="657">
        <f>+AC32</f>
        <v>0</v>
      </c>
      <c r="BC5" s="657">
        <f t="shared" ref="BC5:BI5" si="1">+AD32</f>
        <v>0</v>
      </c>
      <c r="BD5" s="657">
        <f t="shared" si="1"/>
        <v>1</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0.08</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12</v>
      </c>
      <c r="O7" s="674"/>
      <c r="P7" s="670" t="s">
        <v>866</v>
      </c>
      <c r="Q7" s="672"/>
      <c r="R7" s="675">
        <v>10.47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376</v>
      </c>
      <c r="V11" s="699"/>
      <c r="W11" s="698" t="s">
        <v>291</v>
      </c>
      <c r="X11" s="701"/>
      <c r="Y11" s="702"/>
      <c r="Z11" s="702"/>
      <c r="AA11" s="702"/>
      <c r="AB11" s="702"/>
      <c r="AC11" s="703"/>
      <c r="AD11" s="703"/>
      <c r="AE11" s="703">
        <v>0.08</v>
      </c>
      <c r="AF11" s="703"/>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0.08</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30" priority="4">
      <formula>$AQ11=2</formula>
    </cfRule>
  </conditionalFormatting>
  <conditionalFormatting sqref="Y11:AF30">
    <cfRule type="expression" dxfId="429" priority="3">
      <formula>$AQ11=3</formula>
    </cfRule>
  </conditionalFormatting>
  <conditionalFormatting sqref="Y11:AJ30">
    <cfRule type="expression" dxfId="428" priority="1">
      <formula>$AQ11=4</formula>
    </cfRule>
  </conditionalFormatting>
  <conditionalFormatting sqref="AC11:AJ30">
    <cfRule type="expression" dxfId="427" priority="2">
      <formula>$AQ11=1</formula>
    </cfRule>
  </conditionalFormatting>
  <dataValidations count="2">
    <dataValidation type="list" allowBlank="1" showInputMessage="1" showErrorMessage="1" sqref="N11:O30 R11:T30" xr:uid="{5E809C8B-C77F-4C02-B135-0694B92E61D2}">
      <formula1>INDIRECT(L11)</formula1>
    </dataValidation>
    <dataValidation type="list" allowBlank="1" showInputMessage="1" showErrorMessage="1" sqref="Y11:AB30" xr:uid="{9FF4DE35-6ED4-46BC-82B3-693C050BCF1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D0086-4DE5-42C0-85EB-63EC1797B82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13</v>
      </c>
      <c r="AW5" s="656">
        <f>R7</f>
        <v>10.38</v>
      </c>
      <c r="AX5" s="657">
        <f>+Y32</f>
        <v>0</v>
      </c>
      <c r="AY5" s="657">
        <f>+Z32</f>
        <v>0</v>
      </c>
      <c r="AZ5" s="657">
        <f>+AA32</f>
        <v>0</v>
      </c>
      <c r="BA5" s="657">
        <f t="shared" ref="BA5" si="0">+AB32</f>
        <v>0</v>
      </c>
      <c r="BB5" s="657">
        <f>+AC32</f>
        <v>0</v>
      </c>
      <c r="BC5" s="657">
        <f t="shared" ref="BC5:BI5" si="1">+AD32</f>
        <v>1</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1</v>
      </c>
      <c r="BO5" s="657">
        <f t="shared" si="3"/>
        <v>1</v>
      </c>
      <c r="BP5" s="657">
        <f>+AG35</f>
        <v>0</v>
      </c>
      <c r="BQ5" s="657">
        <f>+AH35</f>
        <v>0</v>
      </c>
      <c r="BR5" s="657">
        <f>+AI35</f>
        <v>0</v>
      </c>
      <c r="BS5" s="646" t="str">
        <f>+Y36</f>
        <v>Ⅰ</v>
      </c>
      <c r="BT5" s="646" t="str">
        <f>+AC36</f>
        <v>Ⅲ</v>
      </c>
      <c r="BU5" s="646" t="str">
        <f>+AG36</f>
        <v>Ⅰ</v>
      </c>
      <c r="BV5" s="646" t="str">
        <f>+Y37</f>
        <v>Ⅲ</v>
      </c>
      <c r="BW5" s="658" t="str">
        <f>IF(Y32&gt;0,R7,"")</f>
        <v/>
      </c>
      <c r="BX5" s="659" t="str">
        <f>IF(Z32&gt;0,"",IF(AA32&gt;0,R7,""))</f>
        <v/>
      </c>
      <c r="BY5" s="659" t="str">
        <f>IF(Y32+Z32&gt;0,"",IF(AA32&gt;0,R7,""))</f>
        <v/>
      </c>
      <c r="BZ5" s="659" t="str">
        <f>IF(Y32+Z32+AA32&gt;0,"",IF(AB32&gt;0,R7,""))</f>
        <v/>
      </c>
      <c r="CA5" s="660">
        <f t="shared" ref="CA5:CH5" si="4">+AC31</f>
        <v>0</v>
      </c>
      <c r="CB5" s="660">
        <f t="shared" si="4"/>
        <v>0.08</v>
      </c>
      <c r="CC5" s="660">
        <f t="shared" si="4"/>
        <v>0</v>
      </c>
      <c r="CD5" s="660">
        <f t="shared" si="4"/>
        <v>7.11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13</v>
      </c>
      <c r="O7" s="674"/>
      <c r="P7" s="670" t="s">
        <v>866</v>
      </c>
      <c r="Q7" s="672"/>
      <c r="R7" s="675">
        <v>10.38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372</v>
      </c>
      <c r="V11" s="699"/>
      <c r="W11" s="698" t="s">
        <v>291</v>
      </c>
      <c r="X11" s="701"/>
      <c r="Y11" s="702"/>
      <c r="Z11" s="702"/>
      <c r="AA11" s="702"/>
      <c r="AB11" s="702"/>
      <c r="AC11" s="703"/>
      <c r="AD11" s="703">
        <v>0.08</v>
      </c>
      <c r="AE11" s="703"/>
      <c r="AF11" s="703"/>
      <c r="AG11" s="703"/>
      <c r="AH11" s="703"/>
      <c r="AI11" s="703"/>
      <c r="AJ11" s="703"/>
      <c r="AK11" s="704" t="s">
        <v>908</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911</v>
      </c>
      <c r="O12" s="699"/>
      <c r="P12" s="698" t="s">
        <v>880</v>
      </c>
      <c r="Q12" s="699"/>
      <c r="R12" s="700" t="s">
        <v>913</v>
      </c>
      <c r="S12" s="700"/>
      <c r="T12" s="700"/>
      <c r="U12" s="698" t="s">
        <v>372</v>
      </c>
      <c r="V12" s="699"/>
      <c r="W12" s="698" t="s">
        <v>291</v>
      </c>
      <c r="X12" s="701"/>
      <c r="Y12" s="702"/>
      <c r="Z12" s="702"/>
      <c r="AA12" s="702"/>
      <c r="AB12" s="702"/>
      <c r="AC12" s="703"/>
      <c r="AD12" s="703"/>
      <c r="AE12" s="703"/>
      <c r="AF12" s="703">
        <v>7.11</v>
      </c>
      <c r="AG12" s="703"/>
      <c r="AH12" s="703"/>
      <c r="AI12" s="703"/>
      <c r="AJ12" s="703"/>
      <c r="AK12" s="704" t="s">
        <v>908</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0.08</v>
      </c>
      <c r="AE31" s="709">
        <f t="shared" si="6"/>
        <v>0</v>
      </c>
      <c r="AF31" s="709">
        <f t="shared" si="6"/>
        <v>7.11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1</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Ⅲ</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1</v>
      </c>
      <c r="AE35" s="714">
        <f>AE32+AF32</f>
        <v>1</v>
      </c>
      <c r="AF35" s="716"/>
      <c r="AG35" s="710">
        <f>AG32</f>
        <v>0</v>
      </c>
      <c r="AH35" s="710">
        <f>AH32</f>
        <v>0</v>
      </c>
      <c r="AI35" s="714">
        <f>AI32+AJ32</f>
        <v>0</v>
      </c>
      <c r="AJ35" s="716"/>
      <c r="AK35" s="717"/>
      <c r="AL35" s="718"/>
      <c r="AM35" s="718"/>
      <c r="AN35" s="718"/>
      <c r="AO35" s="719"/>
      <c r="AP35" s="2"/>
      <c r="AQ35" s="657">
        <f>+Y32+AC35+AG35</f>
        <v>0</v>
      </c>
      <c r="AR35" s="657">
        <f>+Z32+AD35+AH35</f>
        <v>1</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Ⅲ</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Ⅲ</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Ⅲ</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26" priority="4">
      <formula>$AQ11=2</formula>
    </cfRule>
  </conditionalFormatting>
  <conditionalFormatting sqref="Y11:AF30">
    <cfRule type="expression" dxfId="425" priority="3">
      <formula>$AQ11=3</formula>
    </cfRule>
  </conditionalFormatting>
  <conditionalFormatting sqref="Y11:AJ30">
    <cfRule type="expression" dxfId="424" priority="1">
      <formula>$AQ11=4</formula>
    </cfRule>
  </conditionalFormatting>
  <conditionalFormatting sqref="AC11:AJ30">
    <cfRule type="expression" dxfId="423" priority="2">
      <formula>$AQ11=1</formula>
    </cfRule>
  </conditionalFormatting>
  <dataValidations count="2">
    <dataValidation type="list" allowBlank="1" showInputMessage="1" showErrorMessage="1" sqref="N11:O30 R11:T30" xr:uid="{1E614EE4-514A-4DA7-866A-0F845776B878}">
      <formula1>INDIRECT(L11)</formula1>
    </dataValidation>
    <dataValidation type="list" allowBlank="1" showInputMessage="1" showErrorMessage="1" sqref="Y11:AB30" xr:uid="{EAD27EF9-CE5B-4884-8090-D0784B54C6E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A1504-75AC-4429-9E15-DE6BDF088701}">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14</v>
      </c>
      <c r="AW5" s="656">
        <f>R7</f>
        <v>10.34</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14</v>
      </c>
      <c r="O7" s="674"/>
      <c r="P7" s="670" t="s">
        <v>866</v>
      </c>
      <c r="Q7" s="672"/>
      <c r="R7" s="675">
        <v>10.34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22" priority="4">
      <formula>$AQ11=2</formula>
    </cfRule>
  </conditionalFormatting>
  <conditionalFormatting sqref="Y11:AF30">
    <cfRule type="expression" dxfId="421" priority="3">
      <formula>$AQ11=3</formula>
    </cfRule>
  </conditionalFormatting>
  <conditionalFormatting sqref="Y11:AJ30">
    <cfRule type="expression" dxfId="420" priority="1">
      <formula>$AQ11=4</formula>
    </cfRule>
  </conditionalFormatting>
  <conditionalFormatting sqref="AC11:AJ30">
    <cfRule type="expression" dxfId="419" priority="2">
      <formula>$AQ11=1</formula>
    </cfRule>
  </conditionalFormatting>
  <dataValidations count="2">
    <dataValidation type="list" allowBlank="1" showInputMessage="1" showErrorMessage="1" sqref="N11:O30 R11:T30" xr:uid="{8B383037-2174-4EA8-9B8B-76095DDA2565}">
      <formula1>INDIRECT(L11)</formula1>
    </dataValidation>
    <dataValidation type="list" allowBlank="1" showInputMessage="1" showErrorMessage="1" sqref="Y11:AB30" xr:uid="{FB81F5D4-4B95-4597-98F8-6ACF22ADEEB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D5791-DDEB-43EB-B7FD-BC907A71A20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15</v>
      </c>
      <c r="AW5" s="656">
        <f>R7</f>
        <v>10.4</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0.03</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15</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906</v>
      </c>
      <c r="O12" s="699"/>
      <c r="P12" s="698" t="s">
        <v>880</v>
      </c>
      <c r="Q12" s="699"/>
      <c r="R12" s="700" t="s">
        <v>881</v>
      </c>
      <c r="S12" s="700"/>
      <c r="T12" s="700"/>
      <c r="U12" s="698" t="s">
        <v>376</v>
      </c>
      <c r="V12" s="699"/>
      <c r="W12" s="698" t="s">
        <v>291</v>
      </c>
      <c r="X12" s="701"/>
      <c r="Y12" s="702"/>
      <c r="Z12" s="702"/>
      <c r="AA12" s="702"/>
      <c r="AB12" s="702"/>
      <c r="AC12" s="703"/>
      <c r="AD12" s="703"/>
      <c r="AE12" s="703"/>
      <c r="AF12" s="703">
        <v>0.02</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18" priority="4">
      <formula>$AQ11=2</formula>
    </cfRule>
  </conditionalFormatting>
  <conditionalFormatting sqref="Y11:AF30">
    <cfRule type="expression" dxfId="417" priority="3">
      <formula>$AQ11=3</formula>
    </cfRule>
  </conditionalFormatting>
  <conditionalFormatting sqref="Y11:AJ30">
    <cfRule type="expression" dxfId="416" priority="1">
      <formula>$AQ11=4</formula>
    </cfRule>
  </conditionalFormatting>
  <conditionalFormatting sqref="AC11:AJ30">
    <cfRule type="expression" dxfId="415" priority="2">
      <formula>$AQ11=1</formula>
    </cfRule>
  </conditionalFormatting>
  <dataValidations count="2">
    <dataValidation type="list" allowBlank="1" showInputMessage="1" showErrorMessage="1" sqref="N11:O30 R11:T30" xr:uid="{4E130700-5F4B-43F5-B5A8-04298BBE10F0}">
      <formula1>INDIRECT(L11)</formula1>
    </dataValidation>
    <dataValidation type="list" allowBlank="1" showInputMessage="1" showErrorMessage="1" sqref="Y11:AB30" xr:uid="{71E0802E-A252-4E6C-A5D1-1D8E852D4AD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62F67-B0DD-4D55-8138-31224CD0765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16</v>
      </c>
      <c r="AW5" s="656">
        <f>R7</f>
        <v>10.37</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16</v>
      </c>
      <c r="O7" s="674"/>
      <c r="P7" s="670" t="s">
        <v>866</v>
      </c>
      <c r="Q7" s="672"/>
      <c r="R7" s="675">
        <v>10.37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291</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14" priority="4">
      <formula>$AQ11=2</formula>
    </cfRule>
  </conditionalFormatting>
  <conditionalFormatting sqref="Y11:AF30">
    <cfRule type="expression" dxfId="413" priority="3">
      <formula>$AQ11=3</formula>
    </cfRule>
  </conditionalFormatting>
  <conditionalFormatting sqref="Y11:AJ30">
    <cfRule type="expression" dxfId="412" priority="1">
      <formula>$AQ11=4</formula>
    </cfRule>
  </conditionalFormatting>
  <conditionalFormatting sqref="AC11:AJ30">
    <cfRule type="expression" dxfId="411" priority="2">
      <formula>$AQ11=1</formula>
    </cfRule>
  </conditionalFormatting>
  <dataValidations count="2">
    <dataValidation type="list" allowBlank="1" showInputMessage="1" showErrorMessage="1" sqref="N11:O30 R11:T30" xr:uid="{6F933BD7-7CE7-4F7C-B0F1-F8B906A20588}">
      <formula1>INDIRECT(L11)</formula1>
    </dataValidation>
    <dataValidation type="list" allowBlank="1" showInputMessage="1" showErrorMessage="1" sqref="Y11:AB30" xr:uid="{A05DF47D-D843-4637-8FD7-6184F094B2F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23D9-3D1D-488B-B893-314D9769B386}">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17</v>
      </c>
      <c r="AW5" s="656">
        <f>R7</f>
        <v>10.37</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17</v>
      </c>
      <c r="O7" s="674"/>
      <c r="P7" s="670" t="s">
        <v>866</v>
      </c>
      <c r="Q7" s="672"/>
      <c r="R7" s="675">
        <v>10.37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10" priority="4">
      <formula>$AQ11=2</formula>
    </cfRule>
  </conditionalFormatting>
  <conditionalFormatting sqref="Y11:AF30">
    <cfRule type="expression" dxfId="409" priority="3">
      <formula>$AQ11=3</formula>
    </cfRule>
  </conditionalFormatting>
  <conditionalFormatting sqref="Y11:AJ30">
    <cfRule type="expression" dxfId="408" priority="1">
      <formula>$AQ11=4</formula>
    </cfRule>
  </conditionalFormatting>
  <conditionalFormatting sqref="AC11:AJ30">
    <cfRule type="expression" dxfId="407" priority="2">
      <formula>$AQ11=1</formula>
    </cfRule>
  </conditionalFormatting>
  <dataValidations count="2">
    <dataValidation type="list" allowBlank="1" showInputMessage="1" showErrorMessage="1" sqref="N11:O30 R11:T30" xr:uid="{2766858D-1EF9-4952-9EE4-6FE76E35DE39}">
      <formula1>INDIRECT(L11)</formula1>
    </dataValidation>
    <dataValidation type="list" allowBlank="1" showInputMessage="1" showErrorMessage="1" sqref="Y11:AB30" xr:uid="{592223F1-4834-4CED-8E35-06C36A2CF49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C83AB-4CC3-4C93-B00D-96D7A80D763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18</v>
      </c>
      <c r="AW5" s="656">
        <f>R7</f>
        <v>10.38</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18</v>
      </c>
      <c r="O7" s="674"/>
      <c r="P7" s="670" t="s">
        <v>866</v>
      </c>
      <c r="Q7" s="672"/>
      <c r="R7" s="675">
        <v>10.38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06" priority="4">
      <formula>$AQ11=2</formula>
    </cfRule>
  </conditionalFormatting>
  <conditionalFormatting sqref="Y11:AF30">
    <cfRule type="expression" dxfId="405" priority="3">
      <formula>$AQ11=3</formula>
    </cfRule>
  </conditionalFormatting>
  <conditionalFormatting sqref="Y11:AJ30">
    <cfRule type="expression" dxfId="404" priority="1">
      <formula>$AQ11=4</formula>
    </cfRule>
  </conditionalFormatting>
  <conditionalFormatting sqref="AC11:AJ30">
    <cfRule type="expression" dxfId="403" priority="2">
      <formula>$AQ11=1</formula>
    </cfRule>
  </conditionalFormatting>
  <dataValidations count="2">
    <dataValidation type="list" allowBlank="1" showInputMessage="1" showErrorMessage="1" sqref="N11:O30 R11:T30" xr:uid="{E60C34F4-D308-429A-8EC8-244AC24303CD}">
      <formula1>INDIRECT(L11)</formula1>
    </dataValidation>
    <dataValidation type="list" allowBlank="1" showInputMessage="1" showErrorMessage="1" sqref="Y11:AB30" xr:uid="{ED932405-F86E-4DA2-AB3A-484299D1C83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174E0-0378-4BF7-B171-EA2773B2D95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19</v>
      </c>
      <c r="AW5" s="656">
        <f>R7</f>
        <v>10.37</v>
      </c>
      <c r="AX5" s="657">
        <f>+Y32</f>
        <v>0</v>
      </c>
      <c r="AY5" s="657">
        <f>+Z32</f>
        <v>0</v>
      </c>
      <c r="AZ5" s="657">
        <f>+AA32</f>
        <v>0</v>
      </c>
      <c r="BA5" s="657">
        <f t="shared" ref="BA5" si="0">+AB32</f>
        <v>0</v>
      </c>
      <c r="BB5" s="657">
        <f>+AC32</f>
        <v>0</v>
      </c>
      <c r="BC5" s="657">
        <f t="shared" ref="BC5:BI5" si="1">+AD32</f>
        <v>0</v>
      </c>
      <c r="BD5" s="657">
        <f t="shared" si="1"/>
        <v>2</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0.12000000000000001</v>
      </c>
      <c r="CD5" s="660">
        <f t="shared" si="4"/>
        <v>2.11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19</v>
      </c>
      <c r="O7" s="674"/>
      <c r="P7" s="670" t="s">
        <v>866</v>
      </c>
      <c r="Q7" s="672"/>
      <c r="R7" s="675">
        <v>10.37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2.11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372</v>
      </c>
      <c r="V12" s="699"/>
      <c r="W12" s="698" t="s">
        <v>291</v>
      </c>
      <c r="X12" s="701"/>
      <c r="Y12" s="702"/>
      <c r="Z12" s="702"/>
      <c r="AA12" s="702"/>
      <c r="AB12" s="702"/>
      <c r="AC12" s="703"/>
      <c r="AD12" s="703"/>
      <c r="AE12" s="703">
        <v>0.02</v>
      </c>
      <c r="AF12" s="703"/>
      <c r="AG12" s="703"/>
      <c r="AH12" s="703"/>
      <c r="AI12" s="703"/>
      <c r="AJ12" s="703"/>
      <c r="AK12" s="704" t="s">
        <v>908</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906</v>
      </c>
      <c r="O13" s="699"/>
      <c r="P13" s="698" t="s">
        <v>880</v>
      </c>
      <c r="Q13" s="699"/>
      <c r="R13" s="700" t="s">
        <v>881</v>
      </c>
      <c r="S13" s="700"/>
      <c r="T13" s="700"/>
      <c r="U13" s="698" t="s">
        <v>376</v>
      </c>
      <c r="V13" s="699"/>
      <c r="W13" s="698" t="s">
        <v>291</v>
      </c>
      <c r="X13" s="701"/>
      <c r="Y13" s="702"/>
      <c r="Z13" s="702"/>
      <c r="AA13" s="702"/>
      <c r="AB13" s="702"/>
      <c r="AC13" s="703"/>
      <c r="AD13" s="703"/>
      <c r="AE13" s="703">
        <v>0.1</v>
      </c>
      <c r="AF13" s="703"/>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0.12000000000000001</v>
      </c>
      <c r="AF31" s="709">
        <f t="shared" si="6"/>
        <v>2.11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2</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02" priority="4">
      <formula>$AQ11=2</formula>
    </cfRule>
  </conditionalFormatting>
  <conditionalFormatting sqref="Y11:AF30">
    <cfRule type="expression" dxfId="401" priority="3">
      <formula>$AQ11=3</formula>
    </cfRule>
  </conditionalFormatting>
  <conditionalFormatting sqref="Y11:AJ30">
    <cfRule type="expression" dxfId="400" priority="1">
      <formula>$AQ11=4</formula>
    </cfRule>
  </conditionalFormatting>
  <conditionalFormatting sqref="AC11:AJ30">
    <cfRule type="expression" dxfId="399" priority="2">
      <formula>$AQ11=1</formula>
    </cfRule>
  </conditionalFormatting>
  <dataValidations count="2">
    <dataValidation type="list" allowBlank="1" showInputMessage="1" showErrorMessage="1" sqref="N11:O30 R11:T30" xr:uid="{442E2683-A725-4B69-8BCB-2D9FFF261416}">
      <formula1>INDIRECT(L11)</formula1>
    </dataValidation>
    <dataValidation type="list" allowBlank="1" showInputMessage="1" showErrorMessage="1" sqref="Y11:AB30" xr:uid="{F1EB03D0-F348-4C08-BBE0-2E6C551DADC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A9BE9-B927-4866-B86F-7D1DCE073C7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20</v>
      </c>
      <c r="AW5" s="656">
        <f>R7</f>
        <v>10.37</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20</v>
      </c>
      <c r="O7" s="674"/>
      <c r="P7" s="670" t="s">
        <v>866</v>
      </c>
      <c r="Q7" s="672"/>
      <c r="R7" s="675">
        <v>10.37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98" priority="4">
      <formula>$AQ11=2</formula>
    </cfRule>
  </conditionalFormatting>
  <conditionalFormatting sqref="Y11:AF30">
    <cfRule type="expression" dxfId="397" priority="3">
      <formula>$AQ11=3</formula>
    </cfRule>
  </conditionalFormatting>
  <conditionalFormatting sqref="Y11:AJ30">
    <cfRule type="expression" dxfId="396" priority="1">
      <formula>$AQ11=4</formula>
    </cfRule>
  </conditionalFormatting>
  <conditionalFormatting sqref="AC11:AJ30">
    <cfRule type="expression" dxfId="395" priority="2">
      <formula>$AQ11=1</formula>
    </cfRule>
  </conditionalFormatting>
  <dataValidations count="2">
    <dataValidation type="list" allowBlank="1" showInputMessage="1" showErrorMessage="1" sqref="N11:O30 R11:T30" xr:uid="{744921F0-A44C-4878-A65C-7B86C32E93E8}">
      <formula1>INDIRECT(L11)</formula1>
    </dataValidation>
    <dataValidation type="list" allowBlank="1" showInputMessage="1" showErrorMessage="1" sqref="Y11:AB30" xr:uid="{0417C9F5-A7FE-4112-BD9C-B32DE373EB3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D344C-B4F5-4A11-88BC-1E8DC1ACE71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21</v>
      </c>
      <c r="AW5" s="656">
        <f>R7</f>
        <v>10.38</v>
      </c>
      <c r="AX5" s="657">
        <f>+Y32</f>
        <v>0</v>
      </c>
      <c r="AY5" s="657">
        <f>+Z32</f>
        <v>0</v>
      </c>
      <c r="AZ5" s="657">
        <f>+AA32</f>
        <v>0</v>
      </c>
      <c r="BA5" s="657">
        <f t="shared" ref="BA5" si="0">+AB32</f>
        <v>0</v>
      </c>
      <c r="BB5" s="657">
        <f>+AC32</f>
        <v>0</v>
      </c>
      <c r="BC5" s="657">
        <f t="shared" ref="BC5:BI5" si="1">+AD32</f>
        <v>0</v>
      </c>
      <c r="BD5" s="657">
        <f t="shared" si="1"/>
        <v>0</v>
      </c>
      <c r="BE5" s="657">
        <f t="shared" si="1"/>
        <v>3</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2.04</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21</v>
      </c>
      <c r="O7" s="674"/>
      <c r="P7" s="670" t="s">
        <v>866</v>
      </c>
      <c r="Q7" s="672"/>
      <c r="R7" s="675">
        <v>10.38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910</v>
      </c>
      <c r="O12" s="699"/>
      <c r="P12" s="698" t="s">
        <v>880</v>
      </c>
      <c r="Q12" s="699"/>
      <c r="R12" s="700" t="s">
        <v>916</v>
      </c>
      <c r="S12" s="700"/>
      <c r="T12" s="700"/>
      <c r="U12" s="698" t="s">
        <v>372</v>
      </c>
      <c r="V12" s="699"/>
      <c r="W12" s="698" t="s">
        <v>291</v>
      </c>
      <c r="X12" s="701"/>
      <c r="Y12" s="702"/>
      <c r="Z12" s="702"/>
      <c r="AA12" s="702"/>
      <c r="AB12" s="702"/>
      <c r="AC12" s="703"/>
      <c r="AD12" s="703"/>
      <c r="AE12" s="703"/>
      <c r="AF12" s="703">
        <v>1.28</v>
      </c>
      <c r="AG12" s="703"/>
      <c r="AH12" s="703"/>
      <c r="AI12" s="703"/>
      <c r="AJ12" s="703"/>
      <c r="AK12" s="704" t="s">
        <v>908</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910</v>
      </c>
      <c r="O13" s="699"/>
      <c r="P13" s="698" t="s">
        <v>880</v>
      </c>
      <c r="Q13" s="699"/>
      <c r="R13" s="700" t="s">
        <v>916</v>
      </c>
      <c r="S13" s="700"/>
      <c r="T13" s="700"/>
      <c r="U13" s="698" t="s">
        <v>291</v>
      </c>
      <c r="V13" s="699"/>
      <c r="W13" s="698" t="s">
        <v>291</v>
      </c>
      <c r="X13" s="701"/>
      <c r="Y13" s="702"/>
      <c r="Z13" s="702"/>
      <c r="AA13" s="702"/>
      <c r="AB13" s="702"/>
      <c r="AC13" s="703"/>
      <c r="AD13" s="703"/>
      <c r="AE13" s="703"/>
      <c r="AF13" s="703">
        <v>0.75</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2.04</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3</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94" priority="4">
      <formula>$AQ11=2</formula>
    </cfRule>
  </conditionalFormatting>
  <conditionalFormatting sqref="Y11:AF30">
    <cfRule type="expression" dxfId="393" priority="3">
      <formula>$AQ11=3</formula>
    </cfRule>
  </conditionalFormatting>
  <conditionalFormatting sqref="Y11:AJ30">
    <cfRule type="expression" dxfId="392" priority="1">
      <formula>$AQ11=4</formula>
    </cfRule>
  </conditionalFormatting>
  <conditionalFormatting sqref="AC11:AJ30">
    <cfRule type="expression" dxfId="391" priority="2">
      <formula>$AQ11=1</formula>
    </cfRule>
  </conditionalFormatting>
  <dataValidations count="2">
    <dataValidation type="list" allowBlank="1" showInputMessage="1" showErrorMessage="1" sqref="N11:O30 R11:T30" xr:uid="{E9E6BCE4-0F07-43FC-ACCF-CD7BD05546E2}">
      <formula1>INDIRECT(L11)</formula1>
    </dataValidation>
    <dataValidation type="list" allowBlank="1" showInputMessage="1" showErrorMessage="1" sqref="Y11:AB30" xr:uid="{4487664C-CD40-4A9C-953F-ABB2E35775D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F8F1C-98C4-47D9-A034-E4DCB8AA520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22</v>
      </c>
      <c r="AW5" s="656">
        <f>R7</f>
        <v>10.37</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22</v>
      </c>
      <c r="O7" s="674"/>
      <c r="P7" s="670" t="s">
        <v>866</v>
      </c>
      <c r="Q7" s="672"/>
      <c r="R7" s="675">
        <v>10.37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90" priority="4">
      <formula>$AQ11=2</formula>
    </cfRule>
  </conditionalFormatting>
  <conditionalFormatting sqref="Y11:AF30">
    <cfRule type="expression" dxfId="389" priority="3">
      <formula>$AQ11=3</formula>
    </cfRule>
  </conditionalFormatting>
  <conditionalFormatting sqref="Y11:AJ30">
    <cfRule type="expression" dxfId="388" priority="1">
      <formula>$AQ11=4</formula>
    </cfRule>
  </conditionalFormatting>
  <conditionalFormatting sqref="AC11:AJ30">
    <cfRule type="expression" dxfId="387" priority="2">
      <formula>$AQ11=1</formula>
    </cfRule>
  </conditionalFormatting>
  <dataValidations count="2">
    <dataValidation type="list" allowBlank="1" showInputMessage="1" showErrorMessage="1" sqref="N11:O30 R11:T30" xr:uid="{05E0AD96-3250-488D-BB91-A3B1FF6801D7}">
      <formula1>INDIRECT(L11)</formula1>
    </dataValidation>
    <dataValidation type="list" allowBlank="1" showInputMessage="1" showErrorMessage="1" sqref="Y11:AB30" xr:uid="{257B3541-3B56-411D-8CB6-8FCC55EE4A5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B23B3-8772-44A4-8672-E884C37B1D3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23</v>
      </c>
      <c r="AW5" s="656">
        <f>R7</f>
        <v>10.36</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23</v>
      </c>
      <c r="O7" s="674"/>
      <c r="P7" s="670" t="s">
        <v>866</v>
      </c>
      <c r="Q7" s="672"/>
      <c r="R7" s="675">
        <v>10.36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909</v>
      </c>
      <c r="O11" s="699"/>
      <c r="P11" s="698" t="s">
        <v>880</v>
      </c>
      <c r="Q11" s="699"/>
      <c r="R11" s="700" t="s">
        <v>881</v>
      </c>
      <c r="S11" s="700"/>
      <c r="T11" s="700"/>
      <c r="U11" s="698" t="s">
        <v>291</v>
      </c>
      <c r="V11" s="699"/>
      <c r="W11" s="698" t="s">
        <v>487</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86" priority="4">
      <formula>$AQ11=2</formula>
    </cfRule>
  </conditionalFormatting>
  <conditionalFormatting sqref="Y11:AF30">
    <cfRule type="expression" dxfId="385" priority="3">
      <formula>$AQ11=3</formula>
    </cfRule>
  </conditionalFormatting>
  <conditionalFormatting sqref="Y11:AJ30">
    <cfRule type="expression" dxfId="384" priority="1">
      <formula>$AQ11=4</formula>
    </cfRule>
  </conditionalFormatting>
  <conditionalFormatting sqref="AC11:AJ30">
    <cfRule type="expression" dxfId="383" priority="2">
      <formula>$AQ11=1</formula>
    </cfRule>
  </conditionalFormatting>
  <dataValidations count="2">
    <dataValidation type="list" allowBlank="1" showInputMessage="1" showErrorMessage="1" sqref="N11:O30 R11:T30" xr:uid="{E1521CC4-0B2A-49DA-8E08-11E45155E1CA}">
      <formula1>INDIRECT(L11)</formula1>
    </dataValidation>
    <dataValidation type="list" allowBlank="1" showInputMessage="1" showErrorMessage="1" sqref="Y11:AB30" xr:uid="{883CE865-0BD5-4B75-9BF7-FF8E37391F5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90E0E-DA4F-4DE3-96D4-D62E517431E9}">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24</v>
      </c>
      <c r="AW5" s="656">
        <f>R7</f>
        <v>10.41</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24</v>
      </c>
      <c r="O7" s="674"/>
      <c r="P7" s="670" t="s">
        <v>866</v>
      </c>
      <c r="Q7" s="672"/>
      <c r="R7" s="675">
        <v>10.41</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881</v>
      </c>
      <c r="S11" s="700"/>
      <c r="T11" s="700"/>
      <c r="U11" s="698" t="s">
        <v>376</v>
      </c>
      <c r="V11" s="699"/>
      <c r="W11" s="698" t="s">
        <v>291</v>
      </c>
      <c r="X11" s="701"/>
      <c r="Y11" s="702"/>
      <c r="Z11" s="702"/>
      <c r="AA11" s="702"/>
      <c r="AB11" s="702"/>
      <c r="AC11" s="703"/>
      <c r="AD11" s="703"/>
      <c r="AE11" s="703"/>
      <c r="AF11" s="703">
        <v>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82" priority="4">
      <formula>$AQ11=2</formula>
    </cfRule>
  </conditionalFormatting>
  <conditionalFormatting sqref="Y11:AF30">
    <cfRule type="expression" dxfId="381" priority="3">
      <formula>$AQ11=3</formula>
    </cfRule>
  </conditionalFormatting>
  <conditionalFormatting sqref="Y11:AJ30">
    <cfRule type="expression" dxfId="380" priority="1">
      <formula>$AQ11=4</formula>
    </cfRule>
  </conditionalFormatting>
  <conditionalFormatting sqref="AC11:AJ30">
    <cfRule type="expression" dxfId="379" priority="2">
      <formula>$AQ11=1</formula>
    </cfRule>
  </conditionalFormatting>
  <dataValidations count="2">
    <dataValidation type="list" allowBlank="1" showInputMessage="1" showErrorMessage="1" sqref="N11:O30 R11:T30" xr:uid="{956AA7A6-9992-475C-A869-3ED43A6BC581}">
      <formula1>INDIRECT(L11)</formula1>
    </dataValidation>
    <dataValidation type="list" allowBlank="1" showInputMessage="1" showErrorMessage="1" sqref="Y11:AB30" xr:uid="{0DD42691-71B2-463B-A3BF-0040171F777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CD7EE-7F99-4F16-9F6C-A4E4A67BB44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25</v>
      </c>
      <c r="AW5" s="656">
        <f>R7</f>
        <v>10.36</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25</v>
      </c>
      <c r="O7" s="674"/>
      <c r="P7" s="670" t="s">
        <v>866</v>
      </c>
      <c r="Q7" s="672"/>
      <c r="R7" s="675">
        <v>10.36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78" priority="4">
      <formula>$AQ11=2</formula>
    </cfRule>
  </conditionalFormatting>
  <conditionalFormatting sqref="Y11:AF30">
    <cfRule type="expression" dxfId="377" priority="3">
      <formula>$AQ11=3</formula>
    </cfRule>
  </conditionalFormatting>
  <conditionalFormatting sqref="Y11:AJ30">
    <cfRule type="expression" dxfId="376" priority="1">
      <formula>$AQ11=4</formula>
    </cfRule>
  </conditionalFormatting>
  <conditionalFormatting sqref="AC11:AJ30">
    <cfRule type="expression" dxfId="375" priority="2">
      <formula>$AQ11=1</formula>
    </cfRule>
  </conditionalFormatting>
  <dataValidations count="2">
    <dataValidation type="list" allowBlank="1" showInputMessage="1" showErrorMessage="1" sqref="N11:O30 R11:T30" xr:uid="{6AD768F8-5C1E-4F6A-8155-E899EDD402C0}">
      <formula1>INDIRECT(L11)</formula1>
    </dataValidation>
    <dataValidation type="list" allowBlank="1" showInputMessage="1" showErrorMessage="1" sqref="Y11:AB30" xr:uid="{BBA3B122-840E-4E31-99AE-3CFF4989214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D023-B660-4E46-80AC-5A55DD3D6C59}">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26</v>
      </c>
      <c r="AW5" s="656">
        <f>R7</f>
        <v>10.45</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0.02</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26</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74" priority="4">
      <formula>$AQ11=2</formula>
    </cfRule>
  </conditionalFormatting>
  <conditionalFormatting sqref="Y11:AF30">
    <cfRule type="expression" dxfId="373" priority="3">
      <formula>$AQ11=3</formula>
    </cfRule>
  </conditionalFormatting>
  <conditionalFormatting sqref="Y11:AJ30">
    <cfRule type="expression" dxfId="372" priority="1">
      <formula>$AQ11=4</formula>
    </cfRule>
  </conditionalFormatting>
  <conditionalFormatting sqref="AC11:AJ30">
    <cfRule type="expression" dxfId="371" priority="2">
      <formula>$AQ11=1</formula>
    </cfRule>
  </conditionalFormatting>
  <dataValidations count="2">
    <dataValidation type="list" allowBlank="1" showInputMessage="1" showErrorMessage="1" sqref="N11:O30 R11:T30" xr:uid="{23B3FFBD-48A1-49B4-810D-F0AE270462CA}">
      <formula1>INDIRECT(L11)</formula1>
    </dataValidation>
    <dataValidation type="list" allowBlank="1" showInputMessage="1" showErrorMessage="1" sqref="Y11:AB30" xr:uid="{C1CC24E3-D271-40B6-8F24-013BEE47658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8C0E4-239D-4E88-8D3D-5156A7499F61}">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27</v>
      </c>
      <c r="AW5" s="656">
        <f>R7</f>
        <v>10.43</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2.2400000000000002</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27</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911</v>
      </c>
      <c r="O11" s="699"/>
      <c r="P11" s="698" t="s">
        <v>880</v>
      </c>
      <c r="Q11" s="699"/>
      <c r="R11" s="700" t="s">
        <v>913</v>
      </c>
      <c r="S11" s="700"/>
      <c r="T11" s="700"/>
      <c r="U11" s="698" t="s">
        <v>372</v>
      </c>
      <c r="V11" s="699"/>
      <c r="W11" s="698" t="s">
        <v>291</v>
      </c>
      <c r="X11" s="701"/>
      <c r="Y11" s="702"/>
      <c r="Z11" s="702"/>
      <c r="AA11" s="702"/>
      <c r="AB11" s="702"/>
      <c r="AC11" s="703"/>
      <c r="AD11" s="703"/>
      <c r="AE11" s="703"/>
      <c r="AF11" s="703">
        <v>2.2400000000000002</v>
      </c>
      <c r="AG11" s="703"/>
      <c r="AH11" s="703"/>
      <c r="AI11" s="703"/>
      <c r="AJ11" s="703"/>
      <c r="AK11" s="704" t="s">
        <v>908</v>
      </c>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2.2400000000000002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70" priority="4">
      <formula>$AQ11=2</formula>
    </cfRule>
  </conditionalFormatting>
  <conditionalFormatting sqref="Y11:AF30">
    <cfRule type="expression" dxfId="369" priority="3">
      <formula>$AQ11=3</formula>
    </cfRule>
  </conditionalFormatting>
  <conditionalFormatting sqref="Y11:AJ30">
    <cfRule type="expression" dxfId="368" priority="1">
      <formula>$AQ11=4</formula>
    </cfRule>
  </conditionalFormatting>
  <conditionalFormatting sqref="AC11:AJ30">
    <cfRule type="expression" dxfId="367" priority="2">
      <formula>$AQ11=1</formula>
    </cfRule>
  </conditionalFormatting>
  <dataValidations count="2">
    <dataValidation type="list" allowBlank="1" showInputMessage="1" showErrorMessage="1" sqref="N11:O30 R11:T30" xr:uid="{CBD37B8C-799A-4800-B5F8-74CED671719C}">
      <formula1>INDIRECT(L11)</formula1>
    </dataValidation>
    <dataValidation type="list" allowBlank="1" showInputMessage="1" showErrorMessage="1" sqref="Y11:AB30" xr:uid="{43D8A6FE-A535-49B6-97B8-A049425E36B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C32F9-9666-4A9C-8F3A-ED9F28C246A2}">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28</v>
      </c>
      <c r="AW5" s="656">
        <f>R7</f>
        <v>10.35</v>
      </c>
      <c r="AX5" s="657">
        <f>+Y32</f>
        <v>0</v>
      </c>
      <c r="AY5" s="657">
        <f>+Z32</f>
        <v>0</v>
      </c>
      <c r="AZ5" s="657">
        <f>+AA32</f>
        <v>0</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0.03</v>
      </c>
      <c r="CD5" s="660">
        <f t="shared" si="4"/>
        <v>0.04</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28</v>
      </c>
      <c r="O7" s="674"/>
      <c r="P7" s="670" t="s">
        <v>866</v>
      </c>
      <c r="Q7" s="672"/>
      <c r="R7" s="675">
        <v>10.35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c r="AF12" s="703">
        <v>0.03</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376</v>
      </c>
      <c r="V13" s="699"/>
      <c r="W13" s="698" t="s">
        <v>291</v>
      </c>
      <c r="X13" s="701"/>
      <c r="Y13" s="702"/>
      <c r="Z13" s="702"/>
      <c r="AA13" s="702"/>
      <c r="AB13" s="702"/>
      <c r="AC13" s="703"/>
      <c r="AD13" s="703"/>
      <c r="AE13" s="703">
        <v>0.03</v>
      </c>
      <c r="AF13" s="703"/>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0.03</v>
      </c>
      <c r="AF31" s="709">
        <f t="shared" si="6"/>
        <v>0.04</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66" priority="4">
      <formula>$AQ11=2</formula>
    </cfRule>
  </conditionalFormatting>
  <conditionalFormatting sqref="Y11:AF30">
    <cfRule type="expression" dxfId="365" priority="3">
      <formula>$AQ11=3</formula>
    </cfRule>
  </conditionalFormatting>
  <conditionalFormatting sqref="Y11:AJ30">
    <cfRule type="expression" dxfId="364" priority="1">
      <formula>$AQ11=4</formula>
    </cfRule>
  </conditionalFormatting>
  <conditionalFormatting sqref="AC11:AJ30">
    <cfRule type="expression" dxfId="363" priority="2">
      <formula>$AQ11=1</formula>
    </cfRule>
  </conditionalFormatting>
  <dataValidations count="2">
    <dataValidation type="list" allowBlank="1" showInputMessage="1" showErrorMessage="1" sqref="N11:O30 R11:T30" xr:uid="{6AEE5EAC-9EF8-45F2-80BB-8E6783F0A6BF}">
      <formula1>INDIRECT(L11)</formula1>
    </dataValidation>
    <dataValidation type="list" allowBlank="1" showInputMessage="1" showErrorMessage="1" sqref="Y11:AB30" xr:uid="{DF1B9E50-A1D8-4CFD-A009-4EED3B58838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14EA8-B41F-4BCA-ABFF-BD461F26963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29</v>
      </c>
      <c r="AW5" s="656">
        <f>R7</f>
        <v>10.48</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2.35</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29</v>
      </c>
      <c r="O7" s="674"/>
      <c r="P7" s="670" t="s">
        <v>866</v>
      </c>
      <c r="Q7" s="672"/>
      <c r="R7" s="675">
        <v>10.48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2.35</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2.35</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62" priority="4">
      <formula>$AQ11=2</formula>
    </cfRule>
  </conditionalFormatting>
  <conditionalFormatting sqref="Y11:AF30">
    <cfRule type="expression" dxfId="361" priority="3">
      <formula>$AQ11=3</formula>
    </cfRule>
  </conditionalFormatting>
  <conditionalFormatting sqref="Y11:AJ30">
    <cfRule type="expression" dxfId="360" priority="1">
      <formula>$AQ11=4</formula>
    </cfRule>
  </conditionalFormatting>
  <conditionalFormatting sqref="AC11:AJ30">
    <cfRule type="expression" dxfId="359" priority="2">
      <formula>$AQ11=1</formula>
    </cfRule>
  </conditionalFormatting>
  <dataValidations count="2">
    <dataValidation type="list" allowBlank="1" showInputMessage="1" showErrorMessage="1" sqref="N11:O30 R11:T30" xr:uid="{6F8BE91C-0B84-4C49-ABDD-52F36A2620A1}">
      <formula1>INDIRECT(L11)</formula1>
    </dataValidation>
    <dataValidation type="list" allowBlank="1" showInputMessage="1" showErrorMessage="1" sqref="Y11:AB30" xr:uid="{BC8AFEE3-F362-4813-A7DF-B7196140968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AB668-12AB-4C02-AFDF-ED07DABD42C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30</v>
      </c>
      <c r="AW5" s="656">
        <f>R7</f>
        <v>10.37</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30</v>
      </c>
      <c r="O7" s="674"/>
      <c r="P7" s="670" t="s">
        <v>866</v>
      </c>
      <c r="Q7" s="672"/>
      <c r="R7" s="675">
        <v>10.37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58" priority="4">
      <formula>$AQ11=2</formula>
    </cfRule>
  </conditionalFormatting>
  <conditionalFormatting sqref="Y11:AF30">
    <cfRule type="expression" dxfId="357" priority="3">
      <formula>$AQ11=3</formula>
    </cfRule>
  </conditionalFormatting>
  <conditionalFormatting sqref="Y11:AJ30">
    <cfRule type="expression" dxfId="356" priority="1">
      <formula>$AQ11=4</formula>
    </cfRule>
  </conditionalFormatting>
  <conditionalFormatting sqref="AC11:AJ30">
    <cfRule type="expression" dxfId="355" priority="2">
      <formula>$AQ11=1</formula>
    </cfRule>
  </conditionalFormatting>
  <dataValidations count="2">
    <dataValidation type="list" allowBlank="1" showInputMessage="1" showErrorMessage="1" sqref="N11:O30 R11:T30" xr:uid="{82DED94A-849E-48F3-8DA2-538209B9A4AA}">
      <formula1>INDIRECT(L11)</formula1>
    </dataValidation>
    <dataValidation type="list" allowBlank="1" showInputMessage="1" showErrorMessage="1" sqref="Y11:AB30" xr:uid="{A848FF5C-7F14-4FCF-BBD6-3A43FC08081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47017-C5AF-4565-A3EC-BB65C5BA7A80}">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31</v>
      </c>
      <c r="AW5" s="656">
        <f>R7</f>
        <v>10.43</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31</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54" priority="4">
      <formula>$AQ11=2</formula>
    </cfRule>
  </conditionalFormatting>
  <conditionalFormatting sqref="Y11:AF30">
    <cfRule type="expression" dxfId="353" priority="3">
      <formula>$AQ11=3</formula>
    </cfRule>
  </conditionalFormatting>
  <conditionalFormatting sqref="Y11:AJ30">
    <cfRule type="expression" dxfId="352" priority="1">
      <formula>$AQ11=4</formula>
    </cfRule>
  </conditionalFormatting>
  <conditionalFormatting sqref="AC11:AJ30">
    <cfRule type="expression" dxfId="351" priority="2">
      <formula>$AQ11=1</formula>
    </cfRule>
  </conditionalFormatting>
  <dataValidations count="2">
    <dataValidation type="list" allowBlank="1" showInputMessage="1" showErrorMessage="1" sqref="N11:O30 R11:T30" xr:uid="{486589A4-4089-4770-98E0-822D9B99BB29}">
      <formula1>INDIRECT(L11)</formula1>
    </dataValidation>
    <dataValidation type="list" allowBlank="1" showInputMessage="1" showErrorMessage="1" sqref="Y11:AB30" xr:uid="{19031746-8D5E-4575-BA8E-D0EA1CF2182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A14F0-DD02-40F0-8AD6-D17DDD03923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32</v>
      </c>
      <c r="AW5" s="656">
        <f>R7</f>
        <v>10.38</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32</v>
      </c>
      <c r="O7" s="674"/>
      <c r="P7" s="670" t="s">
        <v>866</v>
      </c>
      <c r="Q7" s="672"/>
      <c r="R7" s="675">
        <v>10.38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50" priority="4">
      <formula>$AQ11=2</formula>
    </cfRule>
  </conditionalFormatting>
  <conditionalFormatting sqref="Y11:AF30">
    <cfRule type="expression" dxfId="349" priority="3">
      <formula>$AQ11=3</formula>
    </cfRule>
  </conditionalFormatting>
  <conditionalFormatting sqref="Y11:AJ30">
    <cfRule type="expression" dxfId="348" priority="1">
      <formula>$AQ11=4</formula>
    </cfRule>
  </conditionalFormatting>
  <conditionalFormatting sqref="AC11:AJ30">
    <cfRule type="expression" dxfId="347" priority="2">
      <formula>$AQ11=1</formula>
    </cfRule>
  </conditionalFormatting>
  <dataValidations count="2">
    <dataValidation type="list" allowBlank="1" showInputMessage="1" showErrorMessage="1" sqref="N11:O30 R11:T30" xr:uid="{7F61D401-7EDC-483D-8171-89808CE69D34}">
      <formula1>INDIRECT(L11)</formula1>
    </dataValidation>
    <dataValidation type="list" allowBlank="1" showInputMessage="1" showErrorMessage="1" sqref="Y11:AB30" xr:uid="{7DDAF73F-CCCD-452B-82BF-422BD20C12F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BF8EF-D04F-49E8-B769-513608019C9C}">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33</v>
      </c>
      <c r="AW5" s="656">
        <f>R7</f>
        <v>10.45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33</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46" priority="4">
      <formula>$AQ11=2</formula>
    </cfRule>
  </conditionalFormatting>
  <conditionalFormatting sqref="Y11:AF30">
    <cfRule type="expression" dxfId="345" priority="3">
      <formula>$AQ11=3</formula>
    </cfRule>
  </conditionalFormatting>
  <conditionalFormatting sqref="Y11:AJ30">
    <cfRule type="expression" dxfId="344" priority="1">
      <formula>$AQ11=4</formula>
    </cfRule>
  </conditionalFormatting>
  <conditionalFormatting sqref="AC11:AJ30">
    <cfRule type="expression" dxfId="343" priority="2">
      <formula>$AQ11=1</formula>
    </cfRule>
  </conditionalFormatting>
  <dataValidations count="2">
    <dataValidation type="list" allowBlank="1" showInputMessage="1" showErrorMessage="1" sqref="N11:O30 R11:T30" xr:uid="{AAE9752D-98AE-46D4-8257-2BD0A5FA0407}">
      <formula1>INDIRECT(L11)</formula1>
    </dataValidation>
    <dataValidation type="list" allowBlank="1" showInputMessage="1" showErrorMessage="1" sqref="Y11:AB30" xr:uid="{4CEEC980-F63A-449A-9161-8147CBFD6CB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613A-325A-4B04-AFFE-EB70297BB31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34</v>
      </c>
      <c r="AW5" s="656">
        <f>R7</f>
        <v>10.43</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2.91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34</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2.91</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2.91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42" priority="4">
      <formula>$AQ11=2</formula>
    </cfRule>
  </conditionalFormatting>
  <conditionalFormatting sqref="Y11:AF30">
    <cfRule type="expression" dxfId="341" priority="3">
      <formula>$AQ11=3</formula>
    </cfRule>
  </conditionalFormatting>
  <conditionalFormatting sqref="Y11:AJ30">
    <cfRule type="expression" dxfId="340" priority="1">
      <formula>$AQ11=4</formula>
    </cfRule>
  </conditionalFormatting>
  <conditionalFormatting sqref="AC11:AJ30">
    <cfRule type="expression" dxfId="339" priority="2">
      <formula>$AQ11=1</formula>
    </cfRule>
  </conditionalFormatting>
  <dataValidations count="2">
    <dataValidation type="list" allowBlank="1" showInputMessage="1" showErrorMessage="1" sqref="N11:O30 R11:T30" xr:uid="{771504D4-16CE-4555-AEA3-56427DED96B9}">
      <formula1>INDIRECT(L11)</formula1>
    </dataValidation>
    <dataValidation type="list" allowBlank="1" showInputMessage="1" showErrorMessage="1" sqref="Y11:AB30" xr:uid="{25B8276C-E871-4FD5-8142-8D3B4E5BE39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5B20E-8904-4E78-925D-4BC35D64AF5D}">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35</v>
      </c>
      <c r="AW5" s="656">
        <f>R7</f>
        <v>10.4</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35</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38" priority="4">
      <formula>$AQ11=2</formula>
    </cfRule>
  </conditionalFormatting>
  <conditionalFormatting sqref="Y11:AF30">
    <cfRule type="expression" dxfId="337" priority="3">
      <formula>$AQ11=3</formula>
    </cfRule>
  </conditionalFormatting>
  <conditionalFormatting sqref="Y11:AJ30">
    <cfRule type="expression" dxfId="336" priority="1">
      <formula>$AQ11=4</formula>
    </cfRule>
  </conditionalFormatting>
  <conditionalFormatting sqref="AC11:AJ30">
    <cfRule type="expression" dxfId="335" priority="2">
      <formula>$AQ11=1</formula>
    </cfRule>
  </conditionalFormatting>
  <dataValidations count="2">
    <dataValidation type="list" allowBlank="1" showInputMessage="1" showErrorMessage="1" sqref="N11:O30 R11:T30" xr:uid="{70DC9679-22A1-49CA-B263-BD3E85E00369}">
      <formula1>INDIRECT(L11)</formula1>
    </dataValidation>
    <dataValidation type="list" allowBlank="1" showInputMessage="1" showErrorMessage="1" sqref="Y11:AB30" xr:uid="{AF8505E2-CED1-415F-B09D-F28B3573C12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EE574-5923-4F3A-B92D-82A20C91B78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36</v>
      </c>
      <c r="AW5" s="656">
        <f>R7</f>
        <v>10.42</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0.19</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36</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0.19</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0.19</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34" priority="4">
      <formula>$AQ11=2</formula>
    </cfRule>
  </conditionalFormatting>
  <conditionalFormatting sqref="Y11:AF30">
    <cfRule type="expression" dxfId="333" priority="3">
      <formula>$AQ11=3</formula>
    </cfRule>
  </conditionalFormatting>
  <conditionalFormatting sqref="Y11:AJ30">
    <cfRule type="expression" dxfId="332" priority="1">
      <formula>$AQ11=4</formula>
    </cfRule>
  </conditionalFormatting>
  <conditionalFormatting sqref="AC11:AJ30">
    <cfRule type="expression" dxfId="331" priority="2">
      <formula>$AQ11=1</formula>
    </cfRule>
  </conditionalFormatting>
  <dataValidations count="2">
    <dataValidation type="list" allowBlank="1" showInputMessage="1" showErrorMessage="1" sqref="N11:O30 R11:T30" xr:uid="{EC00DBC5-798C-4F90-8555-6776A5708D36}">
      <formula1>INDIRECT(L11)</formula1>
    </dataValidation>
    <dataValidation type="list" allowBlank="1" showInputMessage="1" showErrorMessage="1" sqref="Y11:AB30" xr:uid="{F0F7CF87-3C5E-4C92-BD23-E0070686464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72D5-2F90-4053-AF90-332199973EA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37</v>
      </c>
      <c r="AW5" s="656">
        <f>R7</f>
        <v>10.41</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37</v>
      </c>
      <c r="O7" s="674"/>
      <c r="P7" s="670" t="s">
        <v>866</v>
      </c>
      <c r="Q7" s="672"/>
      <c r="R7" s="675">
        <v>10.41</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30" priority="4">
      <formula>$AQ11=2</formula>
    </cfRule>
  </conditionalFormatting>
  <conditionalFormatting sqref="Y11:AF30">
    <cfRule type="expression" dxfId="329" priority="3">
      <formula>$AQ11=3</formula>
    </cfRule>
  </conditionalFormatting>
  <conditionalFormatting sqref="Y11:AJ30">
    <cfRule type="expression" dxfId="328" priority="1">
      <formula>$AQ11=4</formula>
    </cfRule>
  </conditionalFormatting>
  <conditionalFormatting sqref="AC11:AJ30">
    <cfRule type="expression" dxfId="327" priority="2">
      <formula>$AQ11=1</formula>
    </cfRule>
  </conditionalFormatting>
  <dataValidations count="2">
    <dataValidation type="list" allowBlank="1" showInputMessage="1" showErrorMessage="1" sqref="N11:O30 R11:T30" xr:uid="{3C5524F6-01EB-49D4-BB70-038574AABE17}">
      <formula1>INDIRECT(L11)</formula1>
    </dataValidation>
    <dataValidation type="list" allowBlank="1" showInputMessage="1" showErrorMessage="1" sqref="Y11:AB30" xr:uid="{45D16DF0-8A25-4AEC-9C82-24F9E68ED6B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44891-4A5C-42AB-A83F-B72D92A3DF8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38</v>
      </c>
      <c r="AW5" s="656">
        <f>R7</f>
        <v>10.38</v>
      </c>
      <c r="AX5" s="657">
        <f>+Y32</f>
        <v>0</v>
      </c>
      <c r="AY5" s="657">
        <f>+Z32</f>
        <v>0</v>
      </c>
      <c r="AZ5" s="657">
        <f>+AA32</f>
        <v>0</v>
      </c>
      <c r="BA5" s="657">
        <f t="shared" ref="BA5" si="0">+AB32</f>
        <v>0</v>
      </c>
      <c r="BB5" s="657">
        <f>+AC32</f>
        <v>0</v>
      </c>
      <c r="BC5" s="657">
        <f t="shared" ref="BC5:BI5" si="1">+AD32</f>
        <v>0</v>
      </c>
      <c r="BD5" s="657">
        <f t="shared" si="1"/>
        <v>0</v>
      </c>
      <c r="BE5" s="657">
        <f t="shared" si="1"/>
        <v>3</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0.08</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38</v>
      </c>
      <c r="O7" s="674"/>
      <c r="P7" s="670" t="s">
        <v>866</v>
      </c>
      <c r="Q7" s="672"/>
      <c r="R7" s="675">
        <v>10.38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0.02</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906</v>
      </c>
      <c r="O12" s="699"/>
      <c r="P12" s="698" t="s">
        <v>880</v>
      </c>
      <c r="Q12" s="699"/>
      <c r="R12" s="700" t="s">
        <v>881</v>
      </c>
      <c r="S12" s="700"/>
      <c r="T12" s="700"/>
      <c r="U12" s="698" t="s">
        <v>376</v>
      </c>
      <c r="V12" s="699"/>
      <c r="W12" s="698" t="s">
        <v>291</v>
      </c>
      <c r="X12" s="701"/>
      <c r="Y12" s="702"/>
      <c r="Z12" s="702"/>
      <c r="AA12" s="702"/>
      <c r="AB12" s="702"/>
      <c r="AC12" s="703"/>
      <c r="AD12" s="703"/>
      <c r="AE12" s="703"/>
      <c r="AF12" s="703">
        <v>0.05</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0.08</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3</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26" priority="4">
      <formula>$AQ11=2</formula>
    </cfRule>
  </conditionalFormatting>
  <conditionalFormatting sqref="Y11:AF30">
    <cfRule type="expression" dxfId="325" priority="3">
      <formula>$AQ11=3</formula>
    </cfRule>
  </conditionalFormatting>
  <conditionalFormatting sqref="Y11:AJ30">
    <cfRule type="expression" dxfId="324" priority="1">
      <formula>$AQ11=4</formula>
    </cfRule>
  </conditionalFormatting>
  <conditionalFormatting sqref="AC11:AJ30">
    <cfRule type="expression" dxfId="323" priority="2">
      <formula>$AQ11=1</formula>
    </cfRule>
  </conditionalFormatting>
  <dataValidations count="2">
    <dataValidation type="list" allowBlank="1" showInputMessage="1" showErrorMessage="1" sqref="N11:O30 R11:T30" xr:uid="{A1554BE7-F52E-4FB9-8078-4111F40FCDEA}">
      <formula1>INDIRECT(L11)</formula1>
    </dataValidation>
    <dataValidation type="list" allowBlank="1" showInputMessage="1" showErrorMessage="1" sqref="Y11:AB30" xr:uid="{F49DE375-808E-4A03-BAAF-14CE1605967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AABFB-A3EB-4DC4-A199-66855DC6BE6D}">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39</v>
      </c>
      <c r="AW5" s="656">
        <f>R7</f>
        <v>10.41</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1</v>
      </c>
      <c r="BJ5" s="657">
        <f>+Y35</f>
        <v>0</v>
      </c>
      <c r="BK5" s="657">
        <f t="shared" ref="BK5" si="2">+Z35</f>
        <v>0</v>
      </c>
      <c r="BL5" s="657">
        <f>+AA35</f>
        <v>0</v>
      </c>
      <c r="BM5" s="657">
        <f>+AC35</f>
        <v>0</v>
      </c>
      <c r="BN5" s="657">
        <f t="shared" ref="BN5:BO5" si="3">+AD35</f>
        <v>0</v>
      </c>
      <c r="BO5" s="657">
        <f t="shared" si="3"/>
        <v>2</v>
      </c>
      <c r="BP5" s="657">
        <f>+AG35</f>
        <v>0</v>
      </c>
      <c r="BQ5" s="657">
        <f>+AH35</f>
        <v>0</v>
      </c>
      <c r="BR5" s="657">
        <f>+AI35</f>
        <v>1</v>
      </c>
      <c r="BS5" s="646" t="str">
        <f>+Y36</f>
        <v>Ⅰ</v>
      </c>
      <c r="BT5" s="646" t="str">
        <f>+AC36</f>
        <v>Ⅱ</v>
      </c>
      <c r="BU5" s="646" t="str">
        <f>+AG36</f>
        <v>Ⅱ</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0.02</v>
      </c>
      <c r="CE5" s="660">
        <f t="shared" si="4"/>
        <v>0</v>
      </c>
      <c r="CF5" s="660">
        <f t="shared" si="4"/>
        <v>0</v>
      </c>
      <c r="CG5" s="660">
        <f t="shared" si="4"/>
        <v>0</v>
      </c>
      <c r="CH5" s="660">
        <f t="shared" si="4"/>
        <v>3.26</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39</v>
      </c>
      <c r="O7" s="674"/>
      <c r="P7" s="670" t="s">
        <v>866</v>
      </c>
      <c r="Q7" s="672"/>
      <c r="R7" s="675">
        <v>10.41</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909</v>
      </c>
      <c r="O13" s="699"/>
      <c r="P13" s="698" t="s">
        <v>532</v>
      </c>
      <c r="Q13" s="699"/>
      <c r="R13" s="700" t="s">
        <v>532</v>
      </c>
      <c r="S13" s="700"/>
      <c r="T13" s="700"/>
      <c r="U13" s="698" t="s">
        <v>291</v>
      </c>
      <c r="V13" s="699"/>
      <c r="W13" s="698" t="s">
        <v>291</v>
      </c>
      <c r="X13" s="701"/>
      <c r="Y13" s="702"/>
      <c r="Z13" s="702"/>
      <c r="AA13" s="702"/>
      <c r="AB13" s="702"/>
      <c r="AC13" s="703"/>
      <c r="AD13" s="703"/>
      <c r="AE13" s="703"/>
      <c r="AF13" s="703"/>
      <c r="AG13" s="703"/>
      <c r="AH13" s="703"/>
      <c r="AI13" s="703"/>
      <c r="AJ13" s="703">
        <v>3.26</v>
      </c>
      <c r="AK13" s="704"/>
      <c r="AL13" s="705"/>
      <c r="AM13" s="705"/>
      <c r="AN13" s="706"/>
      <c r="AO13" s="707"/>
      <c r="AP13" s="2"/>
      <c r="AQ13" s="708">
        <f t="shared" si="5"/>
        <v>3</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0.02</v>
      </c>
      <c r="AG31" s="709">
        <f t="shared" si="6"/>
        <v>0</v>
      </c>
      <c r="AH31" s="709">
        <f t="shared" si="6"/>
        <v>0</v>
      </c>
      <c r="AI31" s="709">
        <f t="shared" si="6"/>
        <v>0</v>
      </c>
      <c r="AJ31" s="709">
        <f t="shared" si="6"/>
        <v>3.26</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22" priority="4">
      <formula>$AQ11=2</formula>
    </cfRule>
  </conditionalFormatting>
  <conditionalFormatting sqref="Y11:AF30">
    <cfRule type="expression" dxfId="321" priority="3">
      <formula>$AQ11=3</formula>
    </cfRule>
  </conditionalFormatting>
  <conditionalFormatting sqref="Y11:AJ30">
    <cfRule type="expression" dxfId="320" priority="1">
      <formula>$AQ11=4</formula>
    </cfRule>
  </conditionalFormatting>
  <conditionalFormatting sqref="AC11:AJ30">
    <cfRule type="expression" dxfId="319" priority="2">
      <formula>$AQ11=1</formula>
    </cfRule>
  </conditionalFormatting>
  <dataValidations count="2">
    <dataValidation type="list" allowBlank="1" showInputMessage="1" showErrorMessage="1" sqref="N11:O30 R11:T30" xr:uid="{FF768544-4E26-45B2-A2B2-5120AFF1C34C}">
      <formula1>INDIRECT(L11)</formula1>
    </dataValidation>
    <dataValidation type="list" allowBlank="1" showInputMessage="1" showErrorMessage="1" sqref="Y11:AB30" xr:uid="{E86CD95B-1A79-43C4-8B59-298040A6C39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1AA0F-BD07-4412-994E-F5030403FE2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40</v>
      </c>
      <c r="AW5" s="656">
        <f>R7</f>
        <v>10.43</v>
      </c>
      <c r="AX5" s="657">
        <f>+Y32</f>
        <v>0</v>
      </c>
      <c r="AY5" s="657">
        <f>+Z32</f>
        <v>0</v>
      </c>
      <c r="AZ5" s="657">
        <f>+AA32</f>
        <v>2</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1</v>
      </c>
      <c r="BJ5" s="657">
        <f>IF(Y35="",0,Y35)</f>
        <v>0</v>
      </c>
      <c r="BK5" s="657">
        <f>IF(Z35="",0,Z35)</f>
        <v>0</v>
      </c>
      <c r="BL5" s="657">
        <f>IF(AA35="",0,AA35)</f>
        <v>1</v>
      </c>
      <c r="BM5" s="657">
        <f>+AC35</f>
        <v>0</v>
      </c>
      <c r="BN5" s="657">
        <f t="shared" ref="BN5:BO5" si="2">+AD35</f>
        <v>0</v>
      </c>
      <c r="BO5" s="657">
        <f t="shared" si="2"/>
        <v>3</v>
      </c>
      <c r="BP5" s="657">
        <f>+AG35</f>
        <v>0</v>
      </c>
      <c r="BQ5" s="657">
        <f>+AH35</f>
        <v>0</v>
      </c>
      <c r="BR5" s="657">
        <f>+AI35</f>
        <v>1</v>
      </c>
      <c r="BS5" s="646" t="str">
        <f>+Y36</f>
        <v>Ⅱ</v>
      </c>
      <c r="BT5" s="646" t="str">
        <f>+AC36</f>
        <v>Ⅱ</v>
      </c>
      <c r="BU5" s="646" t="str">
        <f>+AG36</f>
        <v>Ⅱ</v>
      </c>
      <c r="BV5" s="646" t="str">
        <f>+Y37</f>
        <v>Ⅱ</v>
      </c>
      <c r="BW5" s="658" t="str">
        <f>IF(Y32&gt;0,R7,"")</f>
        <v/>
      </c>
      <c r="BX5" s="659">
        <f>IF(Z32&gt;0,"",IF(AA32&gt;0,R7,""))</f>
        <v>10.43</v>
      </c>
      <c r="BY5" s="659">
        <f>IF(Y32+Z32&gt;0,"",IF(AA32&gt;0,R7,""))</f>
        <v>10.43</v>
      </c>
      <c r="BZ5" s="659" t="str">
        <f>IF(Y32+Z32+AA32&gt;0,"",IF(AB32&gt;0,R7,""))</f>
        <v/>
      </c>
      <c r="CA5" s="660">
        <f t="shared" ref="CA5:CH5" si="3">+AC31</f>
        <v>0</v>
      </c>
      <c r="CB5" s="660">
        <f t="shared" si="3"/>
        <v>0</v>
      </c>
      <c r="CC5" s="660">
        <f t="shared" si="3"/>
        <v>0.03</v>
      </c>
      <c r="CD5" s="660">
        <f t="shared" si="3"/>
        <v>2.2999999999999998</v>
      </c>
      <c r="CE5" s="660">
        <f t="shared" si="3"/>
        <v>0</v>
      </c>
      <c r="CF5" s="660">
        <f t="shared" si="3"/>
        <v>0</v>
      </c>
      <c r="CG5" s="660">
        <f t="shared" si="3"/>
        <v>0</v>
      </c>
      <c r="CH5" s="660">
        <f t="shared" si="3"/>
        <v>5.76</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40</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918</v>
      </c>
      <c r="Q11" s="699"/>
      <c r="R11" s="700" t="s">
        <v>913</v>
      </c>
      <c r="S11" s="700"/>
      <c r="T11" s="700"/>
      <c r="U11" s="698" t="s">
        <v>376</v>
      </c>
      <c r="V11" s="699"/>
      <c r="W11" s="698" t="s">
        <v>291</v>
      </c>
      <c r="X11" s="701"/>
      <c r="Y11" s="702"/>
      <c r="Z11" s="702"/>
      <c r="AA11" s="702" t="s">
        <v>919</v>
      </c>
      <c r="AB11" s="702"/>
      <c r="AC11" s="703"/>
      <c r="AD11" s="703"/>
      <c r="AE11" s="703"/>
      <c r="AF11" s="703"/>
      <c r="AG11" s="703"/>
      <c r="AH11" s="703"/>
      <c r="AI11" s="703"/>
      <c r="AJ11" s="703"/>
      <c r="AK11" s="704" t="s">
        <v>920</v>
      </c>
      <c r="AL11" s="705"/>
      <c r="AM11" s="705"/>
      <c r="AN11" s="706"/>
      <c r="AO11" s="707"/>
      <c r="AP11" s="2"/>
      <c r="AQ11" s="708">
        <f>IF(P11="外力",1,IF(P11="材質劣化",2,IF(P11="漏水",3,4)))</f>
        <v>1</v>
      </c>
    </row>
    <row r="12" spans="2:86" ht="12" customHeight="1" x14ac:dyDescent="0.15">
      <c r="B12" s="385"/>
      <c r="C12" s="669"/>
      <c r="D12" s="664"/>
      <c r="E12" s="664"/>
      <c r="F12" s="664"/>
      <c r="G12" s="664"/>
      <c r="H12" s="664"/>
      <c r="I12" s="664"/>
      <c r="J12" s="665"/>
      <c r="K12" s="697">
        <v>2</v>
      </c>
      <c r="L12" s="698" t="s">
        <v>530</v>
      </c>
      <c r="M12" s="699"/>
      <c r="N12" s="698" t="s">
        <v>906</v>
      </c>
      <c r="O12" s="699"/>
      <c r="P12" s="698" t="s">
        <v>880</v>
      </c>
      <c r="Q12" s="699"/>
      <c r="R12" s="700" t="s">
        <v>881</v>
      </c>
      <c r="S12" s="700"/>
      <c r="T12" s="700"/>
      <c r="U12" s="698" t="s">
        <v>376</v>
      </c>
      <c r="V12" s="699"/>
      <c r="W12" s="698" t="s">
        <v>291</v>
      </c>
      <c r="X12" s="701"/>
      <c r="Y12" s="702"/>
      <c r="Z12" s="702"/>
      <c r="AA12" s="702"/>
      <c r="AB12" s="702"/>
      <c r="AC12" s="703"/>
      <c r="AD12" s="703"/>
      <c r="AE12" s="703">
        <v>0.03</v>
      </c>
      <c r="AF12" s="703"/>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910</v>
      </c>
      <c r="O13" s="699"/>
      <c r="P13" s="698" t="s">
        <v>880</v>
      </c>
      <c r="Q13" s="699"/>
      <c r="R13" s="700" t="s">
        <v>913</v>
      </c>
      <c r="S13" s="700"/>
      <c r="T13" s="700"/>
      <c r="U13" s="698" t="s">
        <v>376</v>
      </c>
      <c r="V13" s="699"/>
      <c r="W13" s="698" t="s">
        <v>291</v>
      </c>
      <c r="X13" s="701"/>
      <c r="Y13" s="702"/>
      <c r="Z13" s="702"/>
      <c r="AA13" s="702"/>
      <c r="AB13" s="702"/>
      <c r="AC13" s="703"/>
      <c r="AD13" s="703"/>
      <c r="AE13" s="703"/>
      <c r="AF13" s="703">
        <v>2.29</v>
      </c>
      <c r="AG13" s="703"/>
      <c r="AH13" s="703"/>
      <c r="AI13" s="703"/>
      <c r="AJ13" s="703"/>
      <c r="AK13" s="704"/>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910</v>
      </c>
      <c r="O14" s="699"/>
      <c r="P14" s="698" t="s">
        <v>880</v>
      </c>
      <c r="Q14" s="699"/>
      <c r="R14" s="700" t="s">
        <v>907</v>
      </c>
      <c r="S14" s="700"/>
      <c r="T14" s="700"/>
      <c r="U14" s="698" t="s">
        <v>376</v>
      </c>
      <c r="V14" s="699"/>
      <c r="W14" s="698" t="s">
        <v>291</v>
      </c>
      <c r="X14" s="701"/>
      <c r="Y14" s="702"/>
      <c r="Z14" s="702"/>
      <c r="AA14" s="702"/>
      <c r="AB14" s="702"/>
      <c r="AC14" s="703"/>
      <c r="AD14" s="703"/>
      <c r="AE14" s="703"/>
      <c r="AF14" s="703">
        <v>0.01</v>
      </c>
      <c r="AG14" s="703"/>
      <c r="AH14" s="703"/>
      <c r="AI14" s="703"/>
      <c r="AJ14" s="703"/>
      <c r="AK14" s="704"/>
      <c r="AL14" s="705"/>
      <c r="AM14" s="705"/>
      <c r="AN14" s="706"/>
      <c r="AO14" s="707"/>
      <c r="AP14" s="2"/>
      <c r="AQ14" s="708">
        <f t="shared" si="4"/>
        <v>2</v>
      </c>
    </row>
    <row r="15" spans="2:86" ht="12" customHeight="1" x14ac:dyDescent="0.15">
      <c r="B15" s="385"/>
      <c r="C15" s="669"/>
      <c r="D15" s="664"/>
      <c r="E15" s="664"/>
      <c r="F15" s="664"/>
      <c r="G15" s="664"/>
      <c r="H15" s="664"/>
      <c r="I15" s="664"/>
      <c r="J15" s="665"/>
      <c r="K15" s="697">
        <v>5</v>
      </c>
      <c r="L15" s="698" t="s">
        <v>530</v>
      </c>
      <c r="M15" s="699"/>
      <c r="N15" s="698" t="s">
        <v>909</v>
      </c>
      <c r="O15" s="699"/>
      <c r="P15" s="698" t="s">
        <v>532</v>
      </c>
      <c r="Q15" s="699"/>
      <c r="R15" s="700" t="s">
        <v>532</v>
      </c>
      <c r="S15" s="700"/>
      <c r="T15" s="700"/>
      <c r="U15" s="698" t="s">
        <v>376</v>
      </c>
      <c r="V15" s="699"/>
      <c r="W15" s="698" t="s">
        <v>291</v>
      </c>
      <c r="X15" s="701"/>
      <c r="Y15" s="702"/>
      <c r="Z15" s="702"/>
      <c r="AA15" s="702"/>
      <c r="AB15" s="702"/>
      <c r="AC15" s="703"/>
      <c r="AD15" s="703"/>
      <c r="AE15" s="703"/>
      <c r="AF15" s="703"/>
      <c r="AG15" s="703"/>
      <c r="AH15" s="703"/>
      <c r="AI15" s="703"/>
      <c r="AJ15" s="703">
        <v>5.76</v>
      </c>
      <c r="AK15" s="704"/>
      <c r="AL15" s="705"/>
      <c r="AM15" s="705"/>
      <c r="AN15" s="706"/>
      <c r="AO15" s="707"/>
      <c r="AP15" s="2"/>
      <c r="AQ15" s="708">
        <f t="shared" si="4"/>
        <v>3</v>
      </c>
    </row>
    <row r="16" spans="2:86" ht="12" customHeight="1" x14ac:dyDescent="0.15">
      <c r="B16" s="385"/>
      <c r="C16" s="669"/>
      <c r="D16" s="664"/>
      <c r="E16" s="664"/>
      <c r="F16" s="664"/>
      <c r="G16" s="664"/>
      <c r="H16" s="664"/>
      <c r="I16" s="664"/>
      <c r="J16" s="665"/>
      <c r="K16" s="697">
        <v>6</v>
      </c>
      <c r="L16" s="698" t="s">
        <v>530</v>
      </c>
      <c r="M16" s="699"/>
      <c r="N16" s="698" t="s">
        <v>921</v>
      </c>
      <c r="O16" s="699"/>
      <c r="P16" s="698" t="s">
        <v>918</v>
      </c>
      <c r="Q16" s="699"/>
      <c r="R16" s="700" t="s">
        <v>913</v>
      </c>
      <c r="S16" s="700"/>
      <c r="T16" s="700"/>
      <c r="U16" s="698" t="s">
        <v>372</v>
      </c>
      <c r="V16" s="699"/>
      <c r="W16" s="698" t="s">
        <v>291</v>
      </c>
      <c r="X16" s="701"/>
      <c r="Y16" s="702"/>
      <c r="Z16" s="702"/>
      <c r="AA16" s="702" t="s">
        <v>919</v>
      </c>
      <c r="AB16" s="702"/>
      <c r="AC16" s="703"/>
      <c r="AD16" s="703"/>
      <c r="AE16" s="703"/>
      <c r="AF16" s="703"/>
      <c r="AG16" s="703"/>
      <c r="AH16" s="703"/>
      <c r="AI16" s="703"/>
      <c r="AJ16" s="703"/>
      <c r="AK16" s="704" t="s">
        <v>922</v>
      </c>
      <c r="AL16" s="705"/>
      <c r="AM16" s="705"/>
      <c r="AN16" s="706"/>
      <c r="AO16" s="707"/>
      <c r="AP16" s="2"/>
      <c r="AQ16" s="708">
        <f t="shared" si="4"/>
        <v>1</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0.03</v>
      </c>
      <c r="AF31" s="709">
        <f t="shared" si="5"/>
        <v>2.2999999999999998</v>
      </c>
      <c r="AG31" s="709">
        <f t="shared" si="5"/>
        <v>0</v>
      </c>
      <c r="AH31" s="709">
        <f t="shared" si="5"/>
        <v>0</v>
      </c>
      <c r="AI31" s="709">
        <f t="shared" si="5"/>
        <v>0</v>
      </c>
      <c r="AJ31" s="709">
        <f t="shared" si="5"/>
        <v>5.76</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2</v>
      </c>
      <c r="AB32" s="710">
        <f>COUNTIF(AB11:AB30,"〇")</f>
        <v>0</v>
      </c>
      <c r="AC32" s="710">
        <f t="shared" ref="AC32:AJ32" si="6">COUNT(AC11:AC30)</f>
        <v>0</v>
      </c>
      <c r="AD32" s="710">
        <f t="shared" si="6"/>
        <v>0</v>
      </c>
      <c r="AE32" s="710">
        <f t="shared" si="6"/>
        <v>1</v>
      </c>
      <c r="AF32" s="710">
        <f t="shared" si="6"/>
        <v>2</v>
      </c>
      <c r="AG32" s="710">
        <f t="shared" si="6"/>
        <v>0</v>
      </c>
      <c r="AH32" s="710">
        <f t="shared" si="6"/>
        <v>0</v>
      </c>
      <c r="AI32" s="710">
        <f t="shared" si="6"/>
        <v>0</v>
      </c>
      <c r="AJ32" s="710">
        <f t="shared" si="6"/>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Ⅱa</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3</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6</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18" priority="4">
      <formula>$AQ11=2</formula>
    </cfRule>
  </conditionalFormatting>
  <conditionalFormatting sqref="Y11:AF30">
    <cfRule type="expression" dxfId="317" priority="3">
      <formula>$AQ11=3</formula>
    </cfRule>
  </conditionalFormatting>
  <conditionalFormatting sqref="Y11:AJ30">
    <cfRule type="expression" dxfId="316" priority="1">
      <formula>$AQ11=4</formula>
    </cfRule>
  </conditionalFormatting>
  <conditionalFormatting sqref="AC11:AJ30">
    <cfRule type="expression" dxfId="315" priority="2">
      <formula>$AQ11=1</formula>
    </cfRule>
  </conditionalFormatting>
  <dataValidations count="2">
    <dataValidation type="list" allowBlank="1" showInputMessage="1" showErrorMessage="1" sqref="N11:O30 R11:T30" xr:uid="{74BD7F7B-8D92-46FD-8A5C-2331A45D4D5F}">
      <formula1>INDIRECT(L11)</formula1>
    </dataValidation>
    <dataValidation type="list" allowBlank="1" showInputMessage="1" showErrorMessage="1" sqref="Y11:AB30" xr:uid="{89DC7123-099A-47B2-8C9D-E8BF45DF982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D5B1F-1F67-4CFF-9EF2-E9DB54E07B9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41</v>
      </c>
      <c r="AW5" s="656">
        <f>R7</f>
        <v>10.45</v>
      </c>
      <c r="AX5" s="657">
        <f>+Y32</f>
        <v>0</v>
      </c>
      <c r="AY5" s="657">
        <f>+Z32</f>
        <v>0</v>
      </c>
      <c r="AZ5" s="657">
        <f>+AA32</f>
        <v>1</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2</v>
      </c>
      <c r="BJ5" s="657">
        <f>IF(Y35="",0,Y35)</f>
        <v>0</v>
      </c>
      <c r="BK5" s="657">
        <f>IF(Z35="",0,Z35)</f>
        <v>0</v>
      </c>
      <c r="BL5" s="657">
        <f>IF(AA35="",0,AA35)</f>
        <v>1</v>
      </c>
      <c r="BM5" s="657">
        <f>+AC35</f>
        <v>0</v>
      </c>
      <c r="BN5" s="657">
        <f t="shared" ref="BN5:BO5" si="2">+AD35</f>
        <v>0</v>
      </c>
      <c r="BO5" s="657">
        <f t="shared" si="2"/>
        <v>0</v>
      </c>
      <c r="BP5" s="657">
        <f>+AG35</f>
        <v>0</v>
      </c>
      <c r="BQ5" s="657">
        <f>+AH35</f>
        <v>0</v>
      </c>
      <c r="BR5" s="657">
        <f>+AI35</f>
        <v>2</v>
      </c>
      <c r="BS5" s="646" t="str">
        <f>+Y36</f>
        <v>Ⅱ</v>
      </c>
      <c r="BT5" s="646" t="str">
        <f>+AC36</f>
        <v>Ⅰ</v>
      </c>
      <c r="BU5" s="646" t="str">
        <f>+AG36</f>
        <v>Ⅱ</v>
      </c>
      <c r="BV5" s="646" t="str">
        <f>+Y37</f>
        <v>Ⅱ</v>
      </c>
      <c r="BW5" s="658" t="str">
        <f>IF(Y32&gt;0,R7,"")</f>
        <v/>
      </c>
      <c r="BX5" s="659">
        <f>IF(Z32&gt;0,"",IF(AA32&gt;0,R7,""))</f>
        <v>10.45</v>
      </c>
      <c r="BY5" s="659">
        <f>IF(Y32+Z32&gt;0,"",IF(AA32&gt;0,R7,""))</f>
        <v>10.45</v>
      </c>
      <c r="BZ5" s="659" t="str">
        <f>IF(Y32+Z32+AA32&gt;0,"",IF(AB32&gt;0,R7,""))</f>
        <v/>
      </c>
      <c r="CA5" s="660">
        <f t="shared" ref="CA5:CH5" si="3">+AC31</f>
        <v>0</v>
      </c>
      <c r="CB5" s="660">
        <f t="shared" si="3"/>
        <v>0</v>
      </c>
      <c r="CC5" s="660">
        <f t="shared" si="3"/>
        <v>0</v>
      </c>
      <c r="CD5" s="660">
        <f t="shared" si="3"/>
        <v>0</v>
      </c>
      <c r="CE5" s="660">
        <f t="shared" si="3"/>
        <v>0</v>
      </c>
      <c r="CF5" s="660">
        <f t="shared" si="3"/>
        <v>0</v>
      </c>
      <c r="CG5" s="660">
        <f t="shared" si="3"/>
        <v>0</v>
      </c>
      <c r="CH5" s="660">
        <f t="shared" si="3"/>
        <v>15.260000000000002</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41</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917</v>
      </c>
      <c r="O11" s="699"/>
      <c r="P11" s="698" t="s">
        <v>918</v>
      </c>
      <c r="Q11" s="699"/>
      <c r="R11" s="700" t="s">
        <v>913</v>
      </c>
      <c r="S11" s="700"/>
      <c r="T11" s="700"/>
      <c r="U11" s="698" t="s">
        <v>376</v>
      </c>
      <c r="V11" s="699"/>
      <c r="W11" s="698" t="s">
        <v>291</v>
      </c>
      <c r="X11" s="701"/>
      <c r="Y11" s="702"/>
      <c r="Z11" s="702"/>
      <c r="AA11" s="702" t="s">
        <v>919</v>
      </c>
      <c r="AB11" s="702"/>
      <c r="AC11" s="703"/>
      <c r="AD11" s="703"/>
      <c r="AE11" s="703"/>
      <c r="AF11" s="703"/>
      <c r="AG11" s="703"/>
      <c r="AH11" s="703"/>
      <c r="AI11" s="703"/>
      <c r="AJ11" s="703"/>
      <c r="AK11" s="704" t="s">
        <v>923</v>
      </c>
      <c r="AL11" s="705"/>
      <c r="AM11" s="705"/>
      <c r="AN11" s="706"/>
      <c r="AO11" s="707"/>
      <c r="AP11" s="2"/>
      <c r="AQ11" s="708">
        <f>IF(P11="外力",1,IF(P11="材質劣化",2,IF(P11="漏水",3,4)))</f>
        <v>1</v>
      </c>
    </row>
    <row r="12" spans="1:111" ht="12" customHeight="1" x14ac:dyDescent="0.15">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8.3000000000000007</v>
      </c>
      <c r="AK12" s="704"/>
      <c r="AL12" s="705"/>
      <c r="AM12" s="705"/>
      <c r="AN12" s="706"/>
      <c r="AO12" s="707"/>
      <c r="AP12" s="2"/>
      <c r="AQ12" s="708">
        <f t="shared" ref="AQ12:AQ30" si="4">IF(P12="外力",1,IF(P12="材質劣化",2,IF(P12="漏水",3,4)))</f>
        <v>3</v>
      </c>
    </row>
    <row r="13" spans="1:111" s="625" customFormat="1" ht="12" customHeight="1" x14ac:dyDescent="0.15">
      <c r="A13" s="2"/>
      <c r="B13" s="385"/>
      <c r="C13" s="669"/>
      <c r="D13" s="664"/>
      <c r="E13" s="664"/>
      <c r="F13" s="664"/>
      <c r="G13" s="664"/>
      <c r="H13" s="664"/>
      <c r="I13" s="664"/>
      <c r="J13" s="665"/>
      <c r="K13" s="697">
        <v>3</v>
      </c>
      <c r="L13" s="698" t="s">
        <v>530</v>
      </c>
      <c r="M13" s="699"/>
      <c r="N13" s="698" t="s">
        <v>921</v>
      </c>
      <c r="O13" s="699"/>
      <c r="P13" s="698" t="s">
        <v>918</v>
      </c>
      <c r="Q13" s="699"/>
      <c r="R13" s="700" t="s">
        <v>913</v>
      </c>
      <c r="S13" s="700"/>
      <c r="T13" s="700"/>
      <c r="U13" s="698" t="s">
        <v>372</v>
      </c>
      <c r="V13" s="699"/>
      <c r="W13" s="698" t="s">
        <v>291</v>
      </c>
      <c r="X13" s="701"/>
      <c r="Y13" s="702"/>
      <c r="Z13" s="702"/>
      <c r="AA13" s="702"/>
      <c r="AB13" s="702" t="s">
        <v>919</v>
      </c>
      <c r="AC13" s="703"/>
      <c r="AD13" s="703"/>
      <c r="AE13" s="703"/>
      <c r="AF13" s="703"/>
      <c r="AG13" s="703"/>
      <c r="AH13" s="703"/>
      <c r="AI13" s="703"/>
      <c r="AJ13" s="703"/>
      <c r="AK13" s="704" t="s">
        <v>924</v>
      </c>
      <c r="AL13" s="705"/>
      <c r="AM13" s="705"/>
      <c r="AN13" s="706"/>
      <c r="AO13" s="707"/>
      <c r="AP13" s="2"/>
      <c r="AQ13" s="708">
        <f t="shared" si="4"/>
        <v>1</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909</v>
      </c>
      <c r="O14" s="699"/>
      <c r="P14" s="698" t="s">
        <v>532</v>
      </c>
      <c r="Q14" s="699"/>
      <c r="R14" s="700" t="s">
        <v>532</v>
      </c>
      <c r="S14" s="700"/>
      <c r="T14" s="700"/>
      <c r="U14" s="698" t="s">
        <v>376</v>
      </c>
      <c r="V14" s="699"/>
      <c r="W14" s="698" t="s">
        <v>291</v>
      </c>
      <c r="X14" s="701"/>
      <c r="Y14" s="702"/>
      <c r="Z14" s="702"/>
      <c r="AA14" s="702"/>
      <c r="AB14" s="702"/>
      <c r="AC14" s="703"/>
      <c r="AD14" s="703"/>
      <c r="AE14" s="703"/>
      <c r="AF14" s="703"/>
      <c r="AG14" s="703"/>
      <c r="AH14" s="703"/>
      <c r="AI14" s="703"/>
      <c r="AJ14" s="703">
        <v>6.96</v>
      </c>
      <c r="AK14" s="704"/>
      <c r="AL14" s="705"/>
      <c r="AM14" s="705"/>
      <c r="AN14" s="706"/>
      <c r="AO14" s="707"/>
      <c r="AP14" s="2"/>
      <c r="AQ14" s="708">
        <f t="shared" si="4"/>
        <v>3</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15.260000000000002</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14" priority="4">
      <formula>$AQ11=2</formula>
    </cfRule>
  </conditionalFormatting>
  <conditionalFormatting sqref="Y11:AF30">
    <cfRule type="expression" dxfId="313" priority="3">
      <formula>$AQ11=3</formula>
    </cfRule>
  </conditionalFormatting>
  <conditionalFormatting sqref="Y11:AJ30">
    <cfRule type="expression" dxfId="312" priority="1">
      <formula>$AQ11=4</formula>
    </cfRule>
  </conditionalFormatting>
  <conditionalFormatting sqref="AC11:AJ30">
    <cfRule type="expression" dxfId="311" priority="2">
      <formula>$AQ11=1</formula>
    </cfRule>
  </conditionalFormatting>
  <dataValidations count="2">
    <dataValidation type="list" allowBlank="1" showInputMessage="1" showErrorMessage="1" sqref="N11:O30 R11:T30" xr:uid="{57FA7A42-6AE0-4F0C-8796-BC87D17A39E4}">
      <formula1>INDIRECT(L11)</formula1>
    </dataValidation>
    <dataValidation type="list" allowBlank="1" showInputMessage="1" showErrorMessage="1" sqref="Y11:AB30" xr:uid="{14013884-7580-4EAC-9653-7A8B3380E44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34D0A-FA63-4D4A-88BE-B2550607817F}">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42</v>
      </c>
      <c r="AW5" s="656">
        <f>R7</f>
        <v>10.43</v>
      </c>
      <c r="AX5" s="657">
        <f>+Y32</f>
        <v>0</v>
      </c>
      <c r="AY5" s="657">
        <f>+Z32</f>
        <v>0</v>
      </c>
      <c r="AZ5" s="657">
        <f>+AA32</f>
        <v>1</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2</v>
      </c>
      <c r="BJ5" s="657">
        <f>IF(Y35="",0,Y35)</f>
        <v>0</v>
      </c>
      <c r="BK5" s="657">
        <f>IF(Z35="",0,Z35)</f>
        <v>0</v>
      </c>
      <c r="BL5" s="657">
        <f>IF(AA35="",0,AA35)</f>
        <v>1</v>
      </c>
      <c r="BM5" s="657">
        <f>+AC35</f>
        <v>0</v>
      </c>
      <c r="BN5" s="657">
        <f t="shared" ref="BN5:BO5" si="2">+AD35</f>
        <v>0</v>
      </c>
      <c r="BO5" s="657">
        <f t="shared" si="2"/>
        <v>0</v>
      </c>
      <c r="BP5" s="657">
        <f>+AG35</f>
        <v>0</v>
      </c>
      <c r="BQ5" s="657">
        <f>+AH35</f>
        <v>0</v>
      </c>
      <c r="BR5" s="657">
        <f>+AI35</f>
        <v>2</v>
      </c>
      <c r="BS5" s="646" t="str">
        <f>+Y36</f>
        <v>Ⅱ</v>
      </c>
      <c r="BT5" s="646" t="str">
        <f>+AC36</f>
        <v>Ⅰ</v>
      </c>
      <c r="BU5" s="646" t="str">
        <f>+AG36</f>
        <v>Ⅱ</v>
      </c>
      <c r="BV5" s="646" t="str">
        <f>+Y37</f>
        <v>Ⅱ</v>
      </c>
      <c r="BW5" s="658" t="str">
        <f>IF(Y32&gt;0,R7,"")</f>
        <v/>
      </c>
      <c r="BX5" s="659">
        <f>IF(Z32&gt;0,"",IF(AA32&gt;0,R7,""))</f>
        <v>10.43</v>
      </c>
      <c r="BY5" s="659">
        <f>IF(Y32+Z32&gt;0,"",IF(AA32&gt;0,R7,""))</f>
        <v>10.43</v>
      </c>
      <c r="BZ5" s="659" t="str">
        <f>IF(Y32+Z32+AA32&gt;0,"",IF(AB32&gt;0,R7,""))</f>
        <v/>
      </c>
      <c r="CA5" s="660">
        <f t="shared" ref="CA5:CH5" si="3">+AC31</f>
        <v>0</v>
      </c>
      <c r="CB5" s="660">
        <f t="shared" si="3"/>
        <v>0</v>
      </c>
      <c r="CC5" s="660">
        <f t="shared" si="3"/>
        <v>0</v>
      </c>
      <c r="CD5" s="660">
        <f t="shared" si="3"/>
        <v>0</v>
      </c>
      <c r="CE5" s="660">
        <f t="shared" si="3"/>
        <v>0</v>
      </c>
      <c r="CF5" s="660">
        <f t="shared" si="3"/>
        <v>0</v>
      </c>
      <c r="CG5" s="660">
        <f t="shared" si="3"/>
        <v>0</v>
      </c>
      <c r="CH5" s="660">
        <f t="shared" si="3"/>
        <v>7.93</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42</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917</v>
      </c>
      <c r="O11" s="699"/>
      <c r="P11" s="698" t="s">
        <v>918</v>
      </c>
      <c r="Q11" s="699"/>
      <c r="R11" s="700" t="s">
        <v>913</v>
      </c>
      <c r="S11" s="700"/>
      <c r="T11" s="700"/>
      <c r="U11" s="698" t="s">
        <v>376</v>
      </c>
      <c r="V11" s="699"/>
      <c r="W11" s="698" t="s">
        <v>291</v>
      </c>
      <c r="X11" s="701"/>
      <c r="Y11" s="702"/>
      <c r="Z11" s="702"/>
      <c r="AA11" s="702" t="s">
        <v>919</v>
      </c>
      <c r="AB11" s="702"/>
      <c r="AC11" s="703"/>
      <c r="AD11" s="703"/>
      <c r="AE11" s="703"/>
      <c r="AF11" s="703"/>
      <c r="AG11" s="703"/>
      <c r="AH11" s="703"/>
      <c r="AI11" s="703"/>
      <c r="AJ11" s="703"/>
      <c r="AK11" s="704" t="s">
        <v>925</v>
      </c>
      <c r="AL11" s="705"/>
      <c r="AM11" s="705"/>
      <c r="AN11" s="706"/>
      <c r="AO11" s="707"/>
      <c r="AP11" s="2"/>
      <c r="AQ11" s="708">
        <f>IF(P11="外力",1,IF(P11="材質劣化",2,IF(P11="漏水",3,4)))</f>
        <v>1</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0.55000000000000004</v>
      </c>
      <c r="AK12" s="704" t="s">
        <v>908</v>
      </c>
      <c r="AL12" s="705"/>
      <c r="AM12" s="705"/>
      <c r="AN12" s="706"/>
      <c r="AO12" s="707"/>
      <c r="AP12" s="2"/>
      <c r="AQ12" s="708">
        <f t="shared" ref="AQ12:AQ30" si="4">IF(P12="外力",1,IF(P12="材質劣化",2,IF(P12="漏水",3,4)))</f>
        <v>3</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921</v>
      </c>
      <c r="O13" s="699"/>
      <c r="P13" s="698" t="s">
        <v>918</v>
      </c>
      <c r="Q13" s="699"/>
      <c r="R13" s="700" t="s">
        <v>913</v>
      </c>
      <c r="S13" s="700"/>
      <c r="T13" s="700"/>
      <c r="U13" s="698" t="s">
        <v>372</v>
      </c>
      <c r="V13" s="699"/>
      <c r="W13" s="698" t="s">
        <v>291</v>
      </c>
      <c r="X13" s="701"/>
      <c r="Y13" s="702"/>
      <c r="Z13" s="702"/>
      <c r="AA13" s="702"/>
      <c r="AB13" s="702" t="s">
        <v>919</v>
      </c>
      <c r="AC13" s="703"/>
      <c r="AD13" s="703"/>
      <c r="AE13" s="703"/>
      <c r="AF13" s="703"/>
      <c r="AG13" s="703"/>
      <c r="AH13" s="703"/>
      <c r="AI13" s="703"/>
      <c r="AJ13" s="703"/>
      <c r="AK13" s="704" t="s">
        <v>926</v>
      </c>
      <c r="AL13" s="705"/>
      <c r="AM13" s="705"/>
      <c r="AN13" s="706"/>
      <c r="AO13" s="707"/>
      <c r="AP13" s="2"/>
      <c r="AQ13" s="708">
        <f t="shared" si="4"/>
        <v>1</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909</v>
      </c>
      <c r="O14" s="699"/>
      <c r="P14" s="698" t="s">
        <v>532</v>
      </c>
      <c r="Q14" s="699"/>
      <c r="R14" s="700" t="s">
        <v>532</v>
      </c>
      <c r="S14" s="700"/>
      <c r="T14" s="700"/>
      <c r="U14" s="698" t="s">
        <v>291</v>
      </c>
      <c r="V14" s="699"/>
      <c r="W14" s="698" t="s">
        <v>291</v>
      </c>
      <c r="X14" s="701"/>
      <c r="Y14" s="702"/>
      <c r="Z14" s="702"/>
      <c r="AA14" s="702"/>
      <c r="AB14" s="702"/>
      <c r="AC14" s="703"/>
      <c r="AD14" s="703"/>
      <c r="AE14" s="703"/>
      <c r="AF14" s="703"/>
      <c r="AG14" s="703"/>
      <c r="AH14" s="703"/>
      <c r="AI14" s="703"/>
      <c r="AJ14" s="703">
        <v>7.38</v>
      </c>
      <c r="AK14" s="704"/>
      <c r="AL14" s="705"/>
      <c r="AM14" s="705"/>
      <c r="AN14" s="706"/>
      <c r="AO14" s="707"/>
      <c r="AP14" s="2"/>
      <c r="AQ14" s="708">
        <f t="shared" si="4"/>
        <v>3</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7.93</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10" priority="4">
      <formula>$AQ11=2</formula>
    </cfRule>
  </conditionalFormatting>
  <conditionalFormatting sqref="Y11:AF30">
    <cfRule type="expression" dxfId="309" priority="3">
      <formula>$AQ11=3</formula>
    </cfRule>
  </conditionalFormatting>
  <conditionalFormatting sqref="Y11:AJ30">
    <cfRule type="expression" dxfId="308" priority="1">
      <formula>$AQ11=4</formula>
    </cfRule>
  </conditionalFormatting>
  <conditionalFormatting sqref="AC11:AJ30">
    <cfRule type="expression" dxfId="307" priority="2">
      <formula>$AQ11=1</formula>
    </cfRule>
  </conditionalFormatting>
  <dataValidations count="2">
    <dataValidation type="list" allowBlank="1" showInputMessage="1" showErrorMessage="1" sqref="N11:O30 R11:T30" xr:uid="{AC3A55E6-35E5-4CF8-AE1F-BC5152961D30}">
      <formula1>INDIRECT(L11)</formula1>
    </dataValidation>
    <dataValidation type="list" allowBlank="1" showInputMessage="1" showErrorMessage="1" sqref="Y11:AB30" xr:uid="{066B35BE-0F6C-4F32-85A5-52B20D22E24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C6B60-6580-4CCB-A7B9-DCD12B48656D}">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43</v>
      </c>
      <c r="AW5" s="656">
        <f>R7</f>
        <v>10.42</v>
      </c>
      <c r="AX5" s="657">
        <f>+Y32</f>
        <v>0</v>
      </c>
      <c r="AY5" s="657">
        <f>+Z32</f>
        <v>0</v>
      </c>
      <c r="AZ5" s="657">
        <f>+AA32</f>
        <v>1</v>
      </c>
      <c r="BA5" s="657">
        <f t="shared" ref="BA5" si="0">+AB32</f>
        <v>1</v>
      </c>
      <c r="BB5" s="657">
        <f>+AC32</f>
        <v>0</v>
      </c>
      <c r="BC5" s="657">
        <f t="shared" ref="BC5:BI5" si="1">+AD32</f>
        <v>0</v>
      </c>
      <c r="BD5" s="657">
        <f t="shared" si="1"/>
        <v>0</v>
      </c>
      <c r="BE5" s="657">
        <f t="shared" si="1"/>
        <v>1</v>
      </c>
      <c r="BF5" s="657">
        <f t="shared" si="1"/>
        <v>0</v>
      </c>
      <c r="BG5" s="657">
        <f t="shared" si="1"/>
        <v>0</v>
      </c>
      <c r="BH5" s="657">
        <f t="shared" si="1"/>
        <v>0</v>
      </c>
      <c r="BI5" s="657">
        <f t="shared" si="1"/>
        <v>1</v>
      </c>
      <c r="BJ5" s="657">
        <f>IF(Y35="",0,Y35)</f>
        <v>0</v>
      </c>
      <c r="BK5" s="657">
        <f>IF(Z35="",0,Z35)</f>
        <v>0</v>
      </c>
      <c r="BL5" s="657">
        <f>IF(AA35="",0,AA35)</f>
        <v>1</v>
      </c>
      <c r="BM5" s="657">
        <f>+AC35</f>
        <v>0</v>
      </c>
      <c r="BN5" s="657">
        <f t="shared" ref="BN5:BO5" si="2">+AD35</f>
        <v>0</v>
      </c>
      <c r="BO5" s="657">
        <f t="shared" si="2"/>
        <v>1</v>
      </c>
      <c r="BP5" s="657">
        <f>+AG35</f>
        <v>0</v>
      </c>
      <c r="BQ5" s="657">
        <f>+AH35</f>
        <v>0</v>
      </c>
      <c r="BR5" s="657">
        <f>+AI35</f>
        <v>1</v>
      </c>
      <c r="BS5" s="646" t="str">
        <f>+Y36</f>
        <v>Ⅱ</v>
      </c>
      <c r="BT5" s="646" t="str">
        <f>+AC36</f>
        <v>Ⅱ</v>
      </c>
      <c r="BU5" s="646" t="str">
        <f>+AG36</f>
        <v>Ⅱ</v>
      </c>
      <c r="BV5" s="646" t="str">
        <f>+Y37</f>
        <v>Ⅱ</v>
      </c>
      <c r="BW5" s="658" t="str">
        <f>IF(Y32&gt;0,R7,"")</f>
        <v/>
      </c>
      <c r="BX5" s="659">
        <f>IF(Z32&gt;0,"",IF(AA32&gt;0,R7,""))</f>
        <v>10.42</v>
      </c>
      <c r="BY5" s="659">
        <f>IF(Y32+Z32&gt;0,"",IF(AA32&gt;0,R7,""))</f>
        <v>10.42</v>
      </c>
      <c r="BZ5" s="659" t="str">
        <f>IF(Y32+Z32+AA32&gt;0,"",IF(AB32&gt;0,R7,""))</f>
        <v/>
      </c>
      <c r="CA5" s="660">
        <f t="shared" ref="CA5:CH5" si="3">+AC31</f>
        <v>0</v>
      </c>
      <c r="CB5" s="660">
        <f t="shared" si="3"/>
        <v>0</v>
      </c>
      <c r="CC5" s="660">
        <f t="shared" si="3"/>
        <v>0</v>
      </c>
      <c r="CD5" s="660">
        <f t="shared" si="3"/>
        <v>2.98</v>
      </c>
      <c r="CE5" s="660">
        <f t="shared" si="3"/>
        <v>0</v>
      </c>
      <c r="CF5" s="660">
        <f t="shared" si="3"/>
        <v>0</v>
      </c>
      <c r="CG5" s="660">
        <f t="shared" si="3"/>
        <v>0</v>
      </c>
      <c r="CH5" s="660">
        <f t="shared" si="3"/>
        <v>24.34</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43</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532</v>
      </c>
      <c r="Q11" s="699"/>
      <c r="R11" s="700" t="s">
        <v>532</v>
      </c>
      <c r="S11" s="700"/>
      <c r="T11" s="700"/>
      <c r="U11" s="698" t="s">
        <v>376</v>
      </c>
      <c r="V11" s="699"/>
      <c r="W11" s="698" t="s">
        <v>291</v>
      </c>
      <c r="X11" s="701"/>
      <c r="Y11" s="702"/>
      <c r="Z11" s="702"/>
      <c r="AA11" s="702"/>
      <c r="AB11" s="702"/>
      <c r="AC11" s="703"/>
      <c r="AD11" s="703"/>
      <c r="AE11" s="703"/>
      <c r="AF11" s="703"/>
      <c r="AG11" s="703"/>
      <c r="AH11" s="703"/>
      <c r="AI11" s="703"/>
      <c r="AJ11" s="703">
        <v>24.34</v>
      </c>
      <c r="AK11" s="704"/>
      <c r="AL11" s="705"/>
      <c r="AM11" s="705"/>
      <c r="AN11" s="706"/>
      <c r="AO11" s="707"/>
      <c r="AP11" s="2"/>
      <c r="AQ11" s="708">
        <f>IF(P11="外力",1,IF(P11="材質劣化",2,IF(P11="漏水",3,4)))</f>
        <v>3</v>
      </c>
    </row>
    <row r="12" spans="2:86" ht="12" customHeight="1" x14ac:dyDescent="0.15">
      <c r="B12" s="385"/>
      <c r="C12" s="669"/>
      <c r="D12" s="664"/>
      <c r="E12" s="664"/>
      <c r="F12" s="664"/>
      <c r="G12" s="664"/>
      <c r="H12" s="664"/>
      <c r="I12" s="664"/>
      <c r="J12" s="665"/>
      <c r="K12" s="697">
        <v>2</v>
      </c>
      <c r="L12" s="698" t="s">
        <v>530</v>
      </c>
      <c r="M12" s="699"/>
      <c r="N12" s="698" t="s">
        <v>917</v>
      </c>
      <c r="O12" s="699"/>
      <c r="P12" s="698" t="s">
        <v>918</v>
      </c>
      <c r="Q12" s="699"/>
      <c r="R12" s="700" t="s">
        <v>913</v>
      </c>
      <c r="S12" s="700"/>
      <c r="T12" s="700"/>
      <c r="U12" s="698" t="s">
        <v>372</v>
      </c>
      <c r="V12" s="699"/>
      <c r="W12" s="698" t="s">
        <v>291</v>
      </c>
      <c r="X12" s="701"/>
      <c r="Y12" s="702"/>
      <c r="Z12" s="702"/>
      <c r="AA12" s="702" t="s">
        <v>919</v>
      </c>
      <c r="AB12" s="702"/>
      <c r="AC12" s="703"/>
      <c r="AD12" s="703"/>
      <c r="AE12" s="703"/>
      <c r="AF12" s="703"/>
      <c r="AG12" s="703"/>
      <c r="AH12" s="703"/>
      <c r="AI12" s="703"/>
      <c r="AJ12" s="703"/>
      <c r="AK12" s="704" t="s">
        <v>927</v>
      </c>
      <c r="AL12" s="705"/>
      <c r="AM12" s="705"/>
      <c r="AN12" s="706"/>
      <c r="AO12" s="707"/>
      <c r="AP12" s="2"/>
      <c r="AQ12" s="708">
        <f t="shared" ref="AQ12:AQ30" si="4">IF(P12="外力",1,IF(P12="材質劣化",2,IF(P12="漏水",3,4)))</f>
        <v>1</v>
      </c>
    </row>
    <row r="13" spans="2:86" ht="12" customHeight="1" x14ac:dyDescent="0.15">
      <c r="B13" s="385"/>
      <c r="C13" s="669"/>
      <c r="D13" s="664"/>
      <c r="E13" s="664"/>
      <c r="F13" s="664"/>
      <c r="G13" s="664"/>
      <c r="H13" s="664"/>
      <c r="I13" s="664"/>
      <c r="J13" s="665"/>
      <c r="K13" s="697">
        <v>3</v>
      </c>
      <c r="L13" s="698" t="s">
        <v>530</v>
      </c>
      <c r="M13" s="699"/>
      <c r="N13" s="698" t="s">
        <v>910</v>
      </c>
      <c r="O13" s="699"/>
      <c r="P13" s="698" t="s">
        <v>880</v>
      </c>
      <c r="Q13" s="699"/>
      <c r="R13" s="700" t="s">
        <v>913</v>
      </c>
      <c r="S13" s="700"/>
      <c r="T13" s="700"/>
      <c r="U13" s="698" t="s">
        <v>372</v>
      </c>
      <c r="V13" s="699"/>
      <c r="W13" s="698" t="s">
        <v>291</v>
      </c>
      <c r="X13" s="701"/>
      <c r="Y13" s="702"/>
      <c r="Z13" s="702"/>
      <c r="AA13" s="702"/>
      <c r="AB13" s="702"/>
      <c r="AC13" s="703"/>
      <c r="AD13" s="703"/>
      <c r="AE13" s="703"/>
      <c r="AF13" s="703">
        <v>2.98</v>
      </c>
      <c r="AG13" s="703"/>
      <c r="AH13" s="703"/>
      <c r="AI13" s="703"/>
      <c r="AJ13" s="703"/>
      <c r="AK13" s="704" t="s">
        <v>908</v>
      </c>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921</v>
      </c>
      <c r="O14" s="699"/>
      <c r="P14" s="698" t="s">
        <v>880</v>
      </c>
      <c r="Q14" s="699"/>
      <c r="R14" s="700" t="s">
        <v>881</v>
      </c>
      <c r="S14" s="700"/>
      <c r="T14" s="700"/>
      <c r="U14" s="698" t="s">
        <v>291</v>
      </c>
      <c r="V14" s="699"/>
      <c r="W14" s="698" t="s">
        <v>496</v>
      </c>
      <c r="X14" s="701"/>
      <c r="Y14" s="702"/>
      <c r="Z14" s="702"/>
      <c r="AA14" s="702"/>
      <c r="AB14" s="702"/>
      <c r="AC14" s="703"/>
      <c r="AD14" s="703"/>
      <c r="AE14" s="703"/>
      <c r="AF14" s="703"/>
      <c r="AG14" s="703"/>
      <c r="AH14" s="703"/>
      <c r="AI14" s="703"/>
      <c r="AJ14" s="703"/>
      <c r="AK14" s="704" t="s">
        <v>915</v>
      </c>
      <c r="AL14" s="705"/>
      <c r="AM14" s="705"/>
      <c r="AN14" s="706"/>
      <c r="AO14" s="707"/>
      <c r="AP14" s="2"/>
      <c r="AQ14" s="708">
        <f t="shared" si="4"/>
        <v>2</v>
      </c>
    </row>
    <row r="15" spans="2:86" ht="12" customHeight="1" x14ac:dyDescent="0.15">
      <c r="B15" s="385"/>
      <c r="C15" s="669"/>
      <c r="D15" s="664"/>
      <c r="E15" s="664"/>
      <c r="F15" s="664"/>
      <c r="G15" s="664"/>
      <c r="H15" s="664"/>
      <c r="I15" s="664"/>
      <c r="J15" s="665"/>
      <c r="K15" s="697">
        <v>5</v>
      </c>
      <c r="L15" s="698" t="s">
        <v>530</v>
      </c>
      <c r="M15" s="699"/>
      <c r="N15" s="698" t="s">
        <v>921</v>
      </c>
      <c r="O15" s="699"/>
      <c r="P15" s="698" t="s">
        <v>918</v>
      </c>
      <c r="Q15" s="699"/>
      <c r="R15" s="700" t="s">
        <v>913</v>
      </c>
      <c r="S15" s="700"/>
      <c r="T15" s="700"/>
      <c r="U15" s="698" t="s">
        <v>372</v>
      </c>
      <c r="V15" s="699"/>
      <c r="W15" s="698" t="s">
        <v>291</v>
      </c>
      <c r="X15" s="701"/>
      <c r="Y15" s="702"/>
      <c r="Z15" s="702"/>
      <c r="AA15" s="702"/>
      <c r="AB15" s="702" t="s">
        <v>919</v>
      </c>
      <c r="AC15" s="703"/>
      <c r="AD15" s="703"/>
      <c r="AE15" s="703"/>
      <c r="AF15" s="703"/>
      <c r="AG15" s="703"/>
      <c r="AH15" s="703"/>
      <c r="AI15" s="703"/>
      <c r="AJ15" s="703"/>
      <c r="AK15" s="704" t="s">
        <v>923</v>
      </c>
      <c r="AL15" s="705"/>
      <c r="AM15" s="705"/>
      <c r="AN15" s="706"/>
      <c r="AO15" s="707"/>
      <c r="AP15" s="2"/>
      <c r="AQ15" s="708">
        <f t="shared" si="4"/>
        <v>1</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2.98</v>
      </c>
      <c r="AG31" s="709">
        <f t="shared" si="5"/>
        <v>0</v>
      </c>
      <c r="AH31" s="709">
        <f t="shared" si="5"/>
        <v>0</v>
      </c>
      <c r="AI31" s="709">
        <f t="shared" si="5"/>
        <v>0</v>
      </c>
      <c r="AJ31" s="709">
        <f t="shared" si="5"/>
        <v>24.34</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1</v>
      </c>
      <c r="AC32" s="710">
        <f t="shared" ref="AC32:AJ32" si="6">COUNT(AC11:AC30)</f>
        <v>0</v>
      </c>
      <c r="AD32" s="710">
        <f t="shared" si="6"/>
        <v>0</v>
      </c>
      <c r="AE32" s="710">
        <f t="shared" si="6"/>
        <v>0</v>
      </c>
      <c r="AF32" s="710">
        <f t="shared" si="6"/>
        <v>1</v>
      </c>
      <c r="AG32" s="710">
        <f t="shared" si="6"/>
        <v>0</v>
      </c>
      <c r="AH32" s="710">
        <f t="shared" si="6"/>
        <v>0</v>
      </c>
      <c r="AI32" s="710">
        <f t="shared" si="6"/>
        <v>0</v>
      </c>
      <c r="AJ32" s="710">
        <f t="shared" si="6"/>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Ⅱb</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1</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06" priority="4">
      <formula>$AQ11=2</formula>
    </cfRule>
  </conditionalFormatting>
  <conditionalFormatting sqref="Y11:AF30">
    <cfRule type="expression" dxfId="305" priority="3">
      <formula>$AQ11=3</formula>
    </cfRule>
  </conditionalFormatting>
  <conditionalFormatting sqref="Y11:AJ30">
    <cfRule type="expression" dxfId="304" priority="1">
      <formula>$AQ11=4</formula>
    </cfRule>
  </conditionalFormatting>
  <conditionalFormatting sqref="AC11:AJ30">
    <cfRule type="expression" dxfId="303" priority="2">
      <formula>$AQ11=1</formula>
    </cfRule>
  </conditionalFormatting>
  <dataValidations count="2">
    <dataValidation type="list" allowBlank="1" showInputMessage="1" showErrorMessage="1" sqref="N11:O30 R11:T30" xr:uid="{A97F0770-54A6-4144-B813-C69B74380F38}">
      <formula1>INDIRECT(L11)</formula1>
    </dataValidation>
    <dataValidation type="list" allowBlank="1" showInputMessage="1" showErrorMessage="1" sqref="Y11:AB30" xr:uid="{D4B81457-3514-41F3-A3F3-8274E33DE3A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D5861-28AA-40A6-A9A1-9F670F633BA0}">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44</v>
      </c>
      <c r="AW5" s="656">
        <f>R7</f>
        <v>10.42</v>
      </c>
      <c r="AX5" s="657">
        <f>+Y32</f>
        <v>0</v>
      </c>
      <c r="AY5" s="657">
        <f>+Z32</f>
        <v>0</v>
      </c>
      <c r="AZ5" s="657">
        <f>+AA32</f>
        <v>2</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2</v>
      </c>
      <c r="BJ5" s="657">
        <f>IF(Y35="",0,Y35)</f>
        <v>0</v>
      </c>
      <c r="BK5" s="657">
        <f>IF(Z35="",0,Z35)</f>
        <v>0</v>
      </c>
      <c r="BL5" s="657">
        <f>IF(AA35="",0,AA35)</f>
        <v>1</v>
      </c>
      <c r="BM5" s="657">
        <f>+AC35</f>
        <v>0</v>
      </c>
      <c r="BN5" s="657">
        <f t="shared" ref="BN5:BO5" si="2">+AD35</f>
        <v>0</v>
      </c>
      <c r="BO5" s="657">
        <f t="shared" si="2"/>
        <v>0</v>
      </c>
      <c r="BP5" s="657">
        <f>+AG35</f>
        <v>0</v>
      </c>
      <c r="BQ5" s="657">
        <f>+AH35</f>
        <v>0</v>
      </c>
      <c r="BR5" s="657">
        <f>+AI35</f>
        <v>2</v>
      </c>
      <c r="BS5" s="646" t="str">
        <f>+Y36</f>
        <v>Ⅱ</v>
      </c>
      <c r="BT5" s="646" t="str">
        <f>+AC36</f>
        <v>Ⅰ</v>
      </c>
      <c r="BU5" s="646" t="str">
        <f>+AG36</f>
        <v>Ⅱ</v>
      </c>
      <c r="BV5" s="646" t="str">
        <f>+Y37</f>
        <v>Ⅱ</v>
      </c>
      <c r="BW5" s="658" t="str">
        <f>IF(Y32&gt;0,R7,"")</f>
        <v/>
      </c>
      <c r="BX5" s="659">
        <f>IF(Z32&gt;0,"",IF(AA32&gt;0,R7,""))</f>
        <v>10.42</v>
      </c>
      <c r="BY5" s="659">
        <f>IF(Y32+Z32&gt;0,"",IF(AA32&gt;0,R7,""))</f>
        <v>10.42</v>
      </c>
      <c r="BZ5" s="659" t="str">
        <f>IF(Y32+Z32+AA32&gt;0,"",IF(AB32&gt;0,R7,""))</f>
        <v/>
      </c>
      <c r="CA5" s="660">
        <f t="shared" ref="CA5:CH5" si="3">+AC31</f>
        <v>0</v>
      </c>
      <c r="CB5" s="660">
        <f t="shared" si="3"/>
        <v>0</v>
      </c>
      <c r="CC5" s="660">
        <f t="shared" si="3"/>
        <v>0</v>
      </c>
      <c r="CD5" s="660">
        <f t="shared" si="3"/>
        <v>0</v>
      </c>
      <c r="CE5" s="660">
        <f t="shared" si="3"/>
        <v>0</v>
      </c>
      <c r="CF5" s="660">
        <f t="shared" si="3"/>
        <v>0</v>
      </c>
      <c r="CG5" s="660">
        <f t="shared" si="3"/>
        <v>0</v>
      </c>
      <c r="CH5" s="660">
        <f t="shared" si="3"/>
        <v>27.5</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44</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532</v>
      </c>
      <c r="Q11" s="699"/>
      <c r="R11" s="700" t="s">
        <v>532</v>
      </c>
      <c r="S11" s="700"/>
      <c r="T11" s="700"/>
      <c r="U11" s="698" t="s">
        <v>376</v>
      </c>
      <c r="V11" s="699"/>
      <c r="W11" s="698" t="s">
        <v>291</v>
      </c>
      <c r="X11" s="701"/>
      <c r="Y11" s="702"/>
      <c r="Z11" s="702"/>
      <c r="AA11" s="702"/>
      <c r="AB11" s="702"/>
      <c r="AC11" s="703"/>
      <c r="AD11" s="703"/>
      <c r="AE11" s="703"/>
      <c r="AF11" s="703"/>
      <c r="AG11" s="703"/>
      <c r="AH11" s="703"/>
      <c r="AI11" s="703"/>
      <c r="AJ11" s="703">
        <v>17.82</v>
      </c>
      <c r="AK11" s="704"/>
      <c r="AL11" s="705"/>
      <c r="AM11" s="705"/>
      <c r="AN11" s="706"/>
      <c r="AO11" s="707"/>
      <c r="AP11" s="2"/>
      <c r="AQ11" s="708">
        <f>IF(P11="外力",1,IF(P11="材質劣化",2,IF(P11="漏水",3,4)))</f>
        <v>3</v>
      </c>
    </row>
    <row r="12" spans="2:86" ht="12" customHeight="1" x14ac:dyDescent="0.15">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9.68</v>
      </c>
      <c r="AK12" s="704"/>
      <c r="AL12" s="705"/>
      <c r="AM12" s="705"/>
      <c r="AN12" s="706"/>
      <c r="AO12" s="707"/>
      <c r="AP12" s="2"/>
      <c r="AQ12" s="708">
        <f t="shared" ref="AQ12:AQ30" si="4">IF(P12="外力",1,IF(P12="材質劣化",2,IF(P12="漏水",3,4)))</f>
        <v>3</v>
      </c>
    </row>
    <row r="13" spans="2:86" ht="12" customHeight="1" x14ac:dyDescent="0.15">
      <c r="B13" s="385"/>
      <c r="C13" s="669"/>
      <c r="D13" s="664"/>
      <c r="E13" s="664"/>
      <c r="F13" s="664"/>
      <c r="G13" s="664"/>
      <c r="H13" s="664"/>
      <c r="I13" s="664"/>
      <c r="J13" s="665"/>
      <c r="K13" s="697">
        <v>3</v>
      </c>
      <c r="L13" s="698" t="s">
        <v>530</v>
      </c>
      <c r="M13" s="699"/>
      <c r="N13" s="698" t="s">
        <v>921</v>
      </c>
      <c r="O13" s="699"/>
      <c r="P13" s="698" t="s">
        <v>918</v>
      </c>
      <c r="Q13" s="699"/>
      <c r="R13" s="700" t="s">
        <v>913</v>
      </c>
      <c r="S13" s="700"/>
      <c r="T13" s="700"/>
      <c r="U13" s="698" t="s">
        <v>376</v>
      </c>
      <c r="V13" s="699"/>
      <c r="W13" s="698" t="s">
        <v>291</v>
      </c>
      <c r="X13" s="701"/>
      <c r="Y13" s="702"/>
      <c r="Z13" s="702"/>
      <c r="AA13" s="702" t="s">
        <v>919</v>
      </c>
      <c r="AB13" s="702"/>
      <c r="AC13" s="703"/>
      <c r="AD13" s="703"/>
      <c r="AE13" s="703"/>
      <c r="AF13" s="703"/>
      <c r="AG13" s="703"/>
      <c r="AH13" s="703"/>
      <c r="AI13" s="703"/>
      <c r="AJ13" s="703"/>
      <c r="AK13" s="704" t="s">
        <v>928</v>
      </c>
      <c r="AL13" s="705"/>
      <c r="AM13" s="705"/>
      <c r="AN13" s="706"/>
      <c r="AO13" s="707"/>
      <c r="AP13" s="2"/>
      <c r="AQ13" s="708">
        <f t="shared" si="4"/>
        <v>1</v>
      </c>
    </row>
    <row r="14" spans="2:86" ht="12" customHeight="1" x14ac:dyDescent="0.15">
      <c r="B14" s="385"/>
      <c r="C14" s="669"/>
      <c r="D14" s="664"/>
      <c r="E14" s="664"/>
      <c r="F14" s="664"/>
      <c r="G14" s="664"/>
      <c r="H14" s="664"/>
      <c r="I14" s="664"/>
      <c r="J14" s="665"/>
      <c r="K14" s="697">
        <v>4</v>
      </c>
      <c r="L14" s="698" t="s">
        <v>530</v>
      </c>
      <c r="M14" s="699"/>
      <c r="N14" s="698" t="s">
        <v>917</v>
      </c>
      <c r="O14" s="699"/>
      <c r="P14" s="698" t="s">
        <v>918</v>
      </c>
      <c r="Q14" s="699"/>
      <c r="R14" s="700" t="s">
        <v>913</v>
      </c>
      <c r="S14" s="700"/>
      <c r="T14" s="700"/>
      <c r="U14" s="698" t="s">
        <v>372</v>
      </c>
      <c r="V14" s="699"/>
      <c r="W14" s="698" t="s">
        <v>291</v>
      </c>
      <c r="X14" s="701"/>
      <c r="Y14" s="702"/>
      <c r="Z14" s="702"/>
      <c r="AA14" s="702" t="s">
        <v>919</v>
      </c>
      <c r="AB14" s="702"/>
      <c r="AC14" s="703"/>
      <c r="AD14" s="703"/>
      <c r="AE14" s="703"/>
      <c r="AF14" s="703"/>
      <c r="AG14" s="703"/>
      <c r="AH14" s="703"/>
      <c r="AI14" s="703"/>
      <c r="AJ14" s="703"/>
      <c r="AK14" s="704" t="s">
        <v>929</v>
      </c>
      <c r="AL14" s="705"/>
      <c r="AM14" s="705"/>
      <c r="AN14" s="706"/>
      <c r="AO14" s="707"/>
      <c r="AP14" s="2"/>
      <c r="AQ14" s="708">
        <f t="shared" si="4"/>
        <v>1</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27.5</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2</v>
      </c>
      <c r="AB32" s="710">
        <f>COUNTIF(AB11:AB30,"〇")</f>
        <v>0</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4</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02" priority="4">
      <formula>$AQ11=2</formula>
    </cfRule>
  </conditionalFormatting>
  <conditionalFormatting sqref="Y11:AF30">
    <cfRule type="expression" dxfId="301" priority="3">
      <formula>$AQ11=3</formula>
    </cfRule>
  </conditionalFormatting>
  <conditionalFormatting sqref="Y11:AJ30">
    <cfRule type="expression" dxfId="300" priority="1">
      <formula>$AQ11=4</formula>
    </cfRule>
  </conditionalFormatting>
  <conditionalFormatting sqref="AC11:AJ30">
    <cfRule type="expression" dxfId="299" priority="2">
      <formula>$AQ11=1</formula>
    </cfRule>
  </conditionalFormatting>
  <dataValidations count="2">
    <dataValidation type="list" allowBlank="1" showInputMessage="1" showErrorMessage="1" sqref="N11:O30 R11:T30" xr:uid="{2CB043BA-CCA2-4934-A73C-EB0C68AF23C5}">
      <formula1>INDIRECT(L11)</formula1>
    </dataValidation>
    <dataValidation type="list" allowBlank="1" showInputMessage="1" showErrorMessage="1" sqref="Y11:AB30" xr:uid="{837089C1-B326-4C6D-9C1A-C31ED23E9E0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F4D4C-A5C2-4ADC-A383-1EE2572D372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45</v>
      </c>
      <c r="AW5" s="656">
        <f>R7</f>
        <v>10.4</v>
      </c>
      <c r="AX5" s="657">
        <f>+Y32</f>
        <v>0</v>
      </c>
      <c r="AY5" s="657">
        <f>+Z32</f>
        <v>0</v>
      </c>
      <c r="AZ5" s="657">
        <f>+AA32</f>
        <v>1</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3</v>
      </c>
      <c r="BJ5" s="657">
        <f>IF(Y35="",0,Y35)</f>
        <v>0</v>
      </c>
      <c r="BK5" s="657">
        <f>IF(Z35="",0,Z35)</f>
        <v>0</v>
      </c>
      <c r="BL5" s="657">
        <f>IF(AA35="",0,AA35)</f>
        <v>1</v>
      </c>
      <c r="BM5" s="657">
        <f>+AC35</f>
        <v>0</v>
      </c>
      <c r="BN5" s="657">
        <f t="shared" ref="BN5:BO5" si="2">+AD35</f>
        <v>0</v>
      </c>
      <c r="BO5" s="657">
        <f t="shared" si="2"/>
        <v>0</v>
      </c>
      <c r="BP5" s="657">
        <f>+AG35</f>
        <v>0</v>
      </c>
      <c r="BQ5" s="657">
        <f>+AH35</f>
        <v>0</v>
      </c>
      <c r="BR5" s="657">
        <f>+AI35</f>
        <v>3</v>
      </c>
      <c r="BS5" s="646" t="str">
        <f>+Y36</f>
        <v>Ⅱ</v>
      </c>
      <c r="BT5" s="646" t="str">
        <f>+AC36</f>
        <v>Ⅰ</v>
      </c>
      <c r="BU5" s="646" t="str">
        <f>+AG36</f>
        <v>Ⅱ</v>
      </c>
      <c r="BV5" s="646" t="str">
        <f>+Y37</f>
        <v>Ⅱ</v>
      </c>
      <c r="BW5" s="658" t="str">
        <f>IF(Y32&gt;0,R7,"")</f>
        <v/>
      </c>
      <c r="BX5" s="659">
        <f>IF(Z32&gt;0,"",IF(AA32&gt;0,R7,""))</f>
        <v>10.4</v>
      </c>
      <c r="BY5" s="659">
        <f>IF(Y32+Z32&gt;0,"",IF(AA32&gt;0,R7,""))</f>
        <v>10.4</v>
      </c>
      <c r="BZ5" s="659" t="str">
        <f>IF(Y32+Z32+AA32&gt;0,"",IF(AB32&gt;0,R7,""))</f>
        <v/>
      </c>
      <c r="CA5" s="660">
        <f t="shared" ref="CA5:CH5" si="3">+AC31</f>
        <v>0</v>
      </c>
      <c r="CB5" s="660">
        <f t="shared" si="3"/>
        <v>0</v>
      </c>
      <c r="CC5" s="660">
        <f t="shared" si="3"/>
        <v>0</v>
      </c>
      <c r="CD5" s="660">
        <f t="shared" si="3"/>
        <v>0</v>
      </c>
      <c r="CE5" s="660">
        <f t="shared" si="3"/>
        <v>0</v>
      </c>
      <c r="CF5" s="660">
        <f t="shared" si="3"/>
        <v>0</v>
      </c>
      <c r="CG5" s="660">
        <f t="shared" si="3"/>
        <v>0</v>
      </c>
      <c r="CH5" s="660">
        <f t="shared" si="3"/>
        <v>31.68</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45</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917</v>
      </c>
      <c r="O11" s="699"/>
      <c r="P11" s="698" t="s">
        <v>532</v>
      </c>
      <c r="Q11" s="699"/>
      <c r="R11" s="700" t="s">
        <v>532</v>
      </c>
      <c r="S11" s="700"/>
      <c r="T11" s="700"/>
      <c r="U11" s="698" t="s">
        <v>376</v>
      </c>
      <c r="V11" s="699"/>
      <c r="W11" s="698" t="s">
        <v>291</v>
      </c>
      <c r="X11" s="701"/>
      <c r="Y11" s="702"/>
      <c r="Z11" s="702"/>
      <c r="AA11" s="702"/>
      <c r="AB11" s="702"/>
      <c r="AC11" s="703"/>
      <c r="AD11" s="703"/>
      <c r="AE11" s="703"/>
      <c r="AF11" s="703"/>
      <c r="AG11" s="703"/>
      <c r="AH11" s="703"/>
      <c r="AI11" s="703"/>
      <c r="AJ11" s="703">
        <v>24.36</v>
      </c>
      <c r="AK11" s="704"/>
      <c r="AL11" s="705"/>
      <c r="AM11" s="705"/>
      <c r="AN11" s="706"/>
      <c r="AO11" s="707"/>
      <c r="AP11" s="2"/>
      <c r="AQ11" s="708">
        <f>IF(P11="外力",1,IF(P11="材質劣化",2,IF(P11="漏水",3,4)))</f>
        <v>3</v>
      </c>
    </row>
    <row r="12" spans="1:111" ht="12" customHeight="1" x14ac:dyDescent="0.15">
      <c r="B12" s="385"/>
      <c r="C12" s="669"/>
      <c r="D12" s="664"/>
      <c r="E12" s="664"/>
      <c r="F12" s="664"/>
      <c r="G12" s="664"/>
      <c r="H12" s="664"/>
      <c r="I12" s="664"/>
      <c r="J12" s="665"/>
      <c r="K12" s="697">
        <v>2</v>
      </c>
      <c r="L12" s="698" t="s">
        <v>530</v>
      </c>
      <c r="M12" s="699"/>
      <c r="N12" s="698" t="s">
        <v>917</v>
      </c>
      <c r="O12" s="699"/>
      <c r="P12" s="698" t="s">
        <v>918</v>
      </c>
      <c r="Q12" s="699"/>
      <c r="R12" s="700" t="s">
        <v>913</v>
      </c>
      <c r="S12" s="700"/>
      <c r="T12" s="700"/>
      <c r="U12" s="698" t="s">
        <v>376</v>
      </c>
      <c r="V12" s="699"/>
      <c r="W12" s="698" t="s">
        <v>291</v>
      </c>
      <c r="X12" s="701"/>
      <c r="Y12" s="702"/>
      <c r="Z12" s="702"/>
      <c r="AA12" s="702" t="s">
        <v>919</v>
      </c>
      <c r="AB12" s="702"/>
      <c r="AC12" s="703"/>
      <c r="AD12" s="703"/>
      <c r="AE12" s="703"/>
      <c r="AF12" s="703"/>
      <c r="AG12" s="703"/>
      <c r="AH12" s="703"/>
      <c r="AI12" s="703"/>
      <c r="AJ12" s="703"/>
      <c r="AK12" s="704" t="s">
        <v>930</v>
      </c>
      <c r="AL12" s="705"/>
      <c r="AM12" s="705"/>
      <c r="AN12" s="706"/>
      <c r="AO12" s="707"/>
      <c r="AP12" s="2"/>
      <c r="AQ12" s="708">
        <f t="shared" ref="AQ12:AQ30" si="4">IF(P12="外力",1,IF(P12="材質劣化",2,IF(P12="漏水",3,4)))</f>
        <v>1</v>
      </c>
    </row>
    <row r="13" spans="1:111" s="625" customFormat="1" ht="12" customHeight="1" x14ac:dyDescent="0.15">
      <c r="A13" s="2"/>
      <c r="B13" s="385"/>
      <c r="C13" s="669"/>
      <c r="D13" s="664"/>
      <c r="E13" s="664"/>
      <c r="F13" s="664"/>
      <c r="G13" s="664"/>
      <c r="H13" s="664"/>
      <c r="I13" s="664"/>
      <c r="J13" s="665"/>
      <c r="K13" s="697">
        <v>3</v>
      </c>
      <c r="L13" s="698" t="s">
        <v>530</v>
      </c>
      <c r="M13" s="699"/>
      <c r="N13" s="698" t="s">
        <v>531</v>
      </c>
      <c r="O13" s="699"/>
      <c r="P13" s="698" t="s">
        <v>532</v>
      </c>
      <c r="Q13" s="699"/>
      <c r="R13" s="700" t="s">
        <v>532</v>
      </c>
      <c r="S13" s="700"/>
      <c r="T13" s="700"/>
      <c r="U13" s="698" t="s">
        <v>376</v>
      </c>
      <c r="V13" s="699"/>
      <c r="W13" s="698" t="s">
        <v>291</v>
      </c>
      <c r="X13" s="701"/>
      <c r="Y13" s="702"/>
      <c r="Z13" s="702"/>
      <c r="AA13" s="702"/>
      <c r="AB13" s="702"/>
      <c r="AC13" s="703"/>
      <c r="AD13" s="703"/>
      <c r="AE13" s="703"/>
      <c r="AF13" s="703"/>
      <c r="AG13" s="703"/>
      <c r="AH13" s="703"/>
      <c r="AI13" s="703"/>
      <c r="AJ13" s="703">
        <v>5.74</v>
      </c>
      <c r="AK13" s="704"/>
      <c r="AL13" s="705"/>
      <c r="AM13" s="705"/>
      <c r="AN13" s="706"/>
      <c r="AO13" s="707"/>
      <c r="AP13" s="2"/>
      <c r="AQ13" s="708">
        <f t="shared" si="4"/>
        <v>3</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921</v>
      </c>
      <c r="O14" s="699"/>
      <c r="P14" s="698" t="s">
        <v>918</v>
      </c>
      <c r="Q14" s="699"/>
      <c r="R14" s="700" t="s">
        <v>913</v>
      </c>
      <c r="S14" s="700"/>
      <c r="T14" s="700"/>
      <c r="U14" s="698" t="s">
        <v>372</v>
      </c>
      <c r="V14" s="699"/>
      <c r="W14" s="698" t="s">
        <v>291</v>
      </c>
      <c r="X14" s="701"/>
      <c r="Y14" s="702"/>
      <c r="Z14" s="702"/>
      <c r="AA14" s="702"/>
      <c r="AB14" s="702" t="s">
        <v>919</v>
      </c>
      <c r="AC14" s="703"/>
      <c r="AD14" s="703"/>
      <c r="AE14" s="703"/>
      <c r="AF14" s="703"/>
      <c r="AG14" s="703"/>
      <c r="AH14" s="703"/>
      <c r="AI14" s="703"/>
      <c r="AJ14" s="703"/>
      <c r="AK14" s="704" t="s">
        <v>931</v>
      </c>
      <c r="AL14" s="705"/>
      <c r="AM14" s="705"/>
      <c r="AN14" s="706"/>
      <c r="AO14" s="707"/>
      <c r="AP14" s="2"/>
      <c r="AQ14" s="708">
        <f t="shared" si="4"/>
        <v>1</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v>5</v>
      </c>
      <c r="L15" s="698" t="s">
        <v>530</v>
      </c>
      <c r="M15" s="699"/>
      <c r="N15" s="698" t="s">
        <v>909</v>
      </c>
      <c r="O15" s="699"/>
      <c r="P15" s="698" t="s">
        <v>532</v>
      </c>
      <c r="Q15" s="699"/>
      <c r="R15" s="700" t="s">
        <v>532</v>
      </c>
      <c r="S15" s="700"/>
      <c r="T15" s="700"/>
      <c r="U15" s="698" t="s">
        <v>291</v>
      </c>
      <c r="V15" s="699"/>
      <c r="W15" s="698" t="s">
        <v>291</v>
      </c>
      <c r="X15" s="701"/>
      <c r="Y15" s="702"/>
      <c r="Z15" s="702"/>
      <c r="AA15" s="702"/>
      <c r="AB15" s="702"/>
      <c r="AC15" s="703"/>
      <c r="AD15" s="703"/>
      <c r="AE15" s="703"/>
      <c r="AF15" s="703"/>
      <c r="AG15" s="703"/>
      <c r="AH15" s="703"/>
      <c r="AI15" s="703"/>
      <c r="AJ15" s="703">
        <v>1.58</v>
      </c>
      <c r="AK15" s="704"/>
      <c r="AL15" s="705"/>
      <c r="AM15" s="705"/>
      <c r="AN15" s="706"/>
      <c r="AO15" s="707"/>
      <c r="AP15" s="2"/>
      <c r="AQ15" s="708">
        <f t="shared" si="4"/>
        <v>3</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31.68</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3</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3</v>
      </c>
      <c r="AJ35" s="716"/>
      <c r="AK35" s="717"/>
      <c r="AL35" s="718"/>
      <c r="AM35" s="718"/>
      <c r="AN35" s="718"/>
      <c r="AO35" s="719"/>
      <c r="AP35" s="2"/>
      <c r="AQ35" s="657">
        <f>+Y32+AC35+AG35</f>
        <v>0</v>
      </c>
      <c r="AR35" s="657">
        <f>+Z32+AD35+AH35</f>
        <v>0</v>
      </c>
      <c r="AS35" s="723">
        <f>+AS34+AE35+AI35</f>
        <v>5</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98" priority="4">
      <formula>$AQ11=2</formula>
    </cfRule>
  </conditionalFormatting>
  <conditionalFormatting sqref="Y11:AF30">
    <cfRule type="expression" dxfId="297" priority="3">
      <formula>$AQ11=3</formula>
    </cfRule>
  </conditionalFormatting>
  <conditionalFormatting sqref="Y11:AJ30">
    <cfRule type="expression" dxfId="296" priority="1">
      <formula>$AQ11=4</formula>
    </cfRule>
  </conditionalFormatting>
  <conditionalFormatting sqref="AC11:AJ30">
    <cfRule type="expression" dxfId="295" priority="2">
      <formula>$AQ11=1</formula>
    </cfRule>
  </conditionalFormatting>
  <dataValidations count="2">
    <dataValidation type="list" allowBlank="1" showInputMessage="1" showErrorMessage="1" sqref="N11:O30 R11:T30" xr:uid="{F264DDD6-89F4-4417-BD6B-8F7FDBCC0A2A}">
      <formula1>INDIRECT(L11)</formula1>
    </dataValidation>
    <dataValidation type="list" allowBlank="1" showInputMessage="1" showErrorMessage="1" sqref="Y11:AB30" xr:uid="{457F330E-BD1D-4349-80DE-0B3E6CA1581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0F05C-ED1C-4A7A-B9F0-5825667DB0B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46</v>
      </c>
      <c r="AW5" s="656">
        <f>R7</f>
        <v>10.54</v>
      </c>
      <c r="AX5" s="657">
        <f>+Y32</f>
        <v>0</v>
      </c>
      <c r="AY5" s="657">
        <f>+Z32</f>
        <v>0</v>
      </c>
      <c r="AZ5" s="657">
        <f>+AA32</f>
        <v>1</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0</v>
      </c>
      <c r="BP5" s="657">
        <f>+AG35</f>
        <v>0</v>
      </c>
      <c r="BQ5" s="657">
        <f>+AH35</f>
        <v>0</v>
      </c>
      <c r="BR5" s="657">
        <f>+AI35</f>
        <v>0</v>
      </c>
      <c r="BS5" s="646" t="str">
        <f>+Y36</f>
        <v>Ⅱ</v>
      </c>
      <c r="BT5" s="646" t="str">
        <f>+AC36</f>
        <v>Ⅰ</v>
      </c>
      <c r="BU5" s="646" t="str">
        <f>+AG36</f>
        <v>Ⅰ</v>
      </c>
      <c r="BV5" s="646" t="str">
        <f>+Y37</f>
        <v>Ⅱ</v>
      </c>
      <c r="BW5" s="658" t="str">
        <f>IF(Y32&gt;0,R7,"")</f>
        <v/>
      </c>
      <c r="BX5" s="659">
        <f>IF(Z32&gt;0,"",IF(AA32&gt;0,R7,""))</f>
        <v>10.54</v>
      </c>
      <c r="BY5" s="659">
        <f>IF(Y32+Z32&gt;0,"",IF(AA32&gt;0,R7,""))</f>
        <v>10.54</v>
      </c>
      <c r="BZ5" s="659" t="str">
        <f>IF(Y32+Z32+AA32&gt;0,"",IF(AB32&gt;0,R7,""))</f>
        <v/>
      </c>
      <c r="CA5" s="660">
        <f t="shared" ref="CA5:CH5" si="3">+AC31</f>
        <v>0</v>
      </c>
      <c r="CB5" s="660">
        <f t="shared" si="3"/>
        <v>0</v>
      </c>
      <c r="CC5" s="660">
        <f t="shared" si="3"/>
        <v>0</v>
      </c>
      <c r="CD5" s="660">
        <f t="shared" si="3"/>
        <v>0</v>
      </c>
      <c r="CE5" s="660">
        <f t="shared" si="3"/>
        <v>0</v>
      </c>
      <c r="CF5" s="660">
        <f t="shared" si="3"/>
        <v>0</v>
      </c>
      <c r="CG5" s="660">
        <f t="shared" si="3"/>
        <v>0</v>
      </c>
      <c r="CH5" s="660">
        <f t="shared" si="3"/>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46</v>
      </c>
      <c r="O7" s="674"/>
      <c r="P7" s="670" t="s">
        <v>866</v>
      </c>
      <c r="Q7" s="672"/>
      <c r="R7" s="675">
        <v>10.54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917</v>
      </c>
      <c r="O11" s="699"/>
      <c r="P11" s="698" t="s">
        <v>918</v>
      </c>
      <c r="Q11" s="699"/>
      <c r="R11" s="700" t="s">
        <v>913</v>
      </c>
      <c r="S11" s="700"/>
      <c r="T11" s="700"/>
      <c r="U11" s="698" t="s">
        <v>376</v>
      </c>
      <c r="V11" s="699"/>
      <c r="W11" s="698" t="s">
        <v>291</v>
      </c>
      <c r="X11" s="701"/>
      <c r="Y11" s="702"/>
      <c r="Z11" s="702"/>
      <c r="AA11" s="702" t="s">
        <v>919</v>
      </c>
      <c r="AB11" s="702"/>
      <c r="AC11" s="703"/>
      <c r="AD11" s="703"/>
      <c r="AE11" s="703"/>
      <c r="AF11" s="703"/>
      <c r="AG11" s="703"/>
      <c r="AH11" s="703"/>
      <c r="AI11" s="703"/>
      <c r="AJ11" s="703"/>
      <c r="AK11" s="704" t="s">
        <v>932</v>
      </c>
      <c r="AL11" s="705"/>
      <c r="AM11" s="705"/>
      <c r="AN11" s="706"/>
      <c r="AO11" s="707"/>
      <c r="AP11" s="2"/>
      <c r="AQ11" s="708">
        <f>IF(P11="外力",1,IF(P11="材質劣化",2,IF(P11="漏水",3,4)))</f>
        <v>1</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921</v>
      </c>
      <c r="O12" s="699"/>
      <c r="P12" s="698" t="s">
        <v>918</v>
      </c>
      <c r="Q12" s="699"/>
      <c r="R12" s="700" t="s">
        <v>913</v>
      </c>
      <c r="S12" s="700"/>
      <c r="T12" s="700"/>
      <c r="U12" s="698" t="s">
        <v>372</v>
      </c>
      <c r="V12" s="699"/>
      <c r="W12" s="698" t="s">
        <v>291</v>
      </c>
      <c r="X12" s="701"/>
      <c r="Y12" s="702"/>
      <c r="Z12" s="702"/>
      <c r="AA12" s="702"/>
      <c r="AB12" s="702" t="s">
        <v>919</v>
      </c>
      <c r="AC12" s="703"/>
      <c r="AD12" s="703"/>
      <c r="AE12" s="703"/>
      <c r="AF12" s="703"/>
      <c r="AG12" s="703"/>
      <c r="AH12" s="703"/>
      <c r="AI12" s="703"/>
      <c r="AJ12" s="703"/>
      <c r="AK12" s="704" t="s">
        <v>931</v>
      </c>
      <c r="AL12" s="705"/>
      <c r="AM12" s="705"/>
      <c r="AN12" s="706"/>
      <c r="AO12" s="707"/>
      <c r="AP12" s="2"/>
      <c r="AQ12" s="708">
        <f t="shared" ref="AQ12:AQ30" si="4">IF(P12="外力",1,IF(P12="材質劣化",2,IF(P12="漏水",3,4)))</f>
        <v>1</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2</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94" priority="4">
      <formula>$AQ11=2</formula>
    </cfRule>
  </conditionalFormatting>
  <conditionalFormatting sqref="Y11:AF30">
    <cfRule type="expression" dxfId="293" priority="3">
      <formula>$AQ11=3</formula>
    </cfRule>
  </conditionalFormatting>
  <conditionalFormatting sqref="Y11:AJ30">
    <cfRule type="expression" dxfId="292" priority="1">
      <formula>$AQ11=4</formula>
    </cfRule>
  </conditionalFormatting>
  <conditionalFormatting sqref="AC11:AJ30">
    <cfRule type="expression" dxfId="291" priority="2">
      <formula>$AQ11=1</formula>
    </cfRule>
  </conditionalFormatting>
  <dataValidations count="2">
    <dataValidation type="list" allowBlank="1" showInputMessage="1" showErrorMessage="1" sqref="N11:O30 R11:T30" xr:uid="{BB9EF670-45CA-4DFF-BCF8-3BCB9494BE45}">
      <formula1>INDIRECT(L11)</formula1>
    </dataValidation>
    <dataValidation type="list" allowBlank="1" showInputMessage="1" showErrorMessage="1" sqref="Y11:AB30" xr:uid="{93EC0042-64EF-4D9B-B452-2E3E992FCFE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D85E8-2B88-4993-B421-B409EC20084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47</v>
      </c>
      <c r="AW5" s="656">
        <f>R7</f>
        <v>10.56</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2</v>
      </c>
      <c r="BJ5" s="657">
        <f>IF(Y35="",0,Y35)</f>
        <v>0</v>
      </c>
      <c r="BK5" s="657">
        <f>IF(Z35="",0,Z35)</f>
        <v>0</v>
      </c>
      <c r="BL5" s="657">
        <f>IF(AA35="",0,AA35)</f>
        <v>0</v>
      </c>
      <c r="BM5" s="657">
        <f>+AC35</f>
        <v>0</v>
      </c>
      <c r="BN5" s="657">
        <f t="shared" ref="BN5:BO5" si="2">+AD35</f>
        <v>0</v>
      </c>
      <c r="BO5" s="657">
        <f t="shared" si="2"/>
        <v>1</v>
      </c>
      <c r="BP5" s="657">
        <f>+AG35</f>
        <v>0</v>
      </c>
      <c r="BQ5" s="657">
        <f>+AH35</f>
        <v>0</v>
      </c>
      <c r="BR5" s="657">
        <f>+AI35</f>
        <v>2</v>
      </c>
      <c r="BS5" s="646" t="str">
        <f>+Y36</f>
        <v>Ⅰ</v>
      </c>
      <c r="BT5" s="646" t="str">
        <f>+AC36</f>
        <v>Ⅱ</v>
      </c>
      <c r="BU5" s="646" t="str">
        <f>+AG36</f>
        <v>Ⅱ</v>
      </c>
      <c r="BV5" s="646" t="str">
        <f>+Y37</f>
        <v>Ⅱ</v>
      </c>
      <c r="BW5" s="658" t="str">
        <f>IF(Y32&gt;0,R7,"")</f>
        <v/>
      </c>
      <c r="BX5" s="659" t="str">
        <f>IF(Z32&gt;0,"",IF(AA32&gt;0,R7,""))</f>
        <v/>
      </c>
      <c r="BY5" s="659" t="str">
        <f>IF(Y32+Z32&gt;0,"",IF(AA32&gt;0,R7,""))</f>
        <v/>
      </c>
      <c r="BZ5" s="659" t="str">
        <f>IF(Y32+Z32+AA32&gt;0,"",IF(AB32&gt;0,R7,""))</f>
        <v/>
      </c>
      <c r="CA5" s="660">
        <f t="shared" ref="CA5:CH5" si="3">+AC31</f>
        <v>0</v>
      </c>
      <c r="CB5" s="660">
        <f t="shared" si="3"/>
        <v>0</v>
      </c>
      <c r="CC5" s="660">
        <f t="shared" si="3"/>
        <v>0</v>
      </c>
      <c r="CD5" s="660">
        <f t="shared" si="3"/>
        <v>3.02</v>
      </c>
      <c r="CE5" s="660">
        <f t="shared" si="3"/>
        <v>0</v>
      </c>
      <c r="CF5" s="660">
        <f t="shared" si="3"/>
        <v>0</v>
      </c>
      <c r="CG5" s="660">
        <f t="shared" si="3"/>
        <v>0</v>
      </c>
      <c r="CH5" s="660">
        <f t="shared" si="3"/>
        <v>4.91</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47</v>
      </c>
      <c r="O7" s="674"/>
      <c r="P7" s="670" t="s">
        <v>866</v>
      </c>
      <c r="Q7" s="672"/>
      <c r="R7" s="675">
        <v>10.56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3.02</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1.35</v>
      </c>
      <c r="AK12" s="704" t="s">
        <v>908</v>
      </c>
      <c r="AL12" s="705"/>
      <c r="AM12" s="705"/>
      <c r="AN12" s="706"/>
      <c r="AO12" s="707"/>
      <c r="AP12" s="2"/>
      <c r="AQ12" s="708">
        <f t="shared" ref="AQ12:AQ30" si="4">IF(P12="外力",1,IF(P12="材質劣化",2,IF(P12="漏水",3,4)))</f>
        <v>3</v>
      </c>
    </row>
    <row r="13" spans="2:86" ht="12" customHeight="1" x14ac:dyDescent="0.15">
      <c r="B13" s="385"/>
      <c r="C13" s="669"/>
      <c r="D13" s="664"/>
      <c r="E13" s="664"/>
      <c r="F13" s="664"/>
      <c r="G13" s="664"/>
      <c r="H13" s="664"/>
      <c r="I13" s="664"/>
      <c r="J13" s="665"/>
      <c r="K13" s="697">
        <v>3</v>
      </c>
      <c r="L13" s="698" t="s">
        <v>530</v>
      </c>
      <c r="M13" s="699"/>
      <c r="N13" s="698" t="s">
        <v>531</v>
      </c>
      <c r="O13" s="699"/>
      <c r="P13" s="698" t="s">
        <v>532</v>
      </c>
      <c r="Q13" s="699"/>
      <c r="R13" s="700" t="s">
        <v>532</v>
      </c>
      <c r="S13" s="700"/>
      <c r="T13" s="700"/>
      <c r="U13" s="698" t="s">
        <v>291</v>
      </c>
      <c r="V13" s="699"/>
      <c r="W13" s="698" t="s">
        <v>291</v>
      </c>
      <c r="X13" s="701"/>
      <c r="Y13" s="702"/>
      <c r="Z13" s="702"/>
      <c r="AA13" s="702"/>
      <c r="AB13" s="702"/>
      <c r="AC13" s="703"/>
      <c r="AD13" s="703"/>
      <c r="AE13" s="703"/>
      <c r="AF13" s="703"/>
      <c r="AG13" s="703"/>
      <c r="AH13" s="703"/>
      <c r="AI13" s="703"/>
      <c r="AJ13" s="703">
        <v>3.56</v>
      </c>
      <c r="AK13" s="704"/>
      <c r="AL13" s="705"/>
      <c r="AM13" s="705"/>
      <c r="AN13" s="706"/>
      <c r="AO13" s="707"/>
      <c r="AP13" s="2"/>
      <c r="AQ13" s="708">
        <f t="shared" si="4"/>
        <v>3</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3.02</v>
      </c>
      <c r="AG31" s="709">
        <f t="shared" si="5"/>
        <v>0</v>
      </c>
      <c r="AH31" s="709">
        <f t="shared" si="5"/>
        <v>0</v>
      </c>
      <c r="AI31" s="709">
        <f t="shared" si="5"/>
        <v>0</v>
      </c>
      <c r="AJ31" s="709">
        <f t="shared" si="5"/>
        <v>4.91</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6">COUNT(AC11:AC30)</f>
        <v>0</v>
      </c>
      <c r="AD32" s="710">
        <f t="shared" si="6"/>
        <v>0</v>
      </c>
      <c r="AE32" s="710">
        <f t="shared" si="6"/>
        <v>0</v>
      </c>
      <c r="AF32" s="710">
        <f t="shared" si="6"/>
        <v>1</v>
      </c>
      <c r="AG32" s="710">
        <f t="shared" si="6"/>
        <v>0</v>
      </c>
      <c r="AH32" s="710">
        <f t="shared" si="6"/>
        <v>0</v>
      </c>
      <c r="AI32" s="710">
        <f t="shared" si="6"/>
        <v>0</v>
      </c>
      <c r="AJ32" s="710">
        <f t="shared" si="6"/>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90" priority="4">
      <formula>$AQ11=2</formula>
    </cfRule>
  </conditionalFormatting>
  <conditionalFormatting sqref="Y11:AF30">
    <cfRule type="expression" dxfId="289" priority="3">
      <formula>$AQ11=3</formula>
    </cfRule>
  </conditionalFormatting>
  <conditionalFormatting sqref="Y11:AJ30">
    <cfRule type="expression" dxfId="288" priority="1">
      <formula>$AQ11=4</formula>
    </cfRule>
  </conditionalFormatting>
  <conditionalFormatting sqref="AC11:AJ30">
    <cfRule type="expression" dxfId="287" priority="2">
      <formula>$AQ11=1</formula>
    </cfRule>
  </conditionalFormatting>
  <dataValidations count="2">
    <dataValidation type="list" allowBlank="1" showInputMessage="1" showErrorMessage="1" sqref="N11:O30 R11:T30" xr:uid="{4F4FE7C8-325F-4A34-A924-DD0BED985125}">
      <formula1>INDIRECT(L11)</formula1>
    </dataValidation>
    <dataValidation type="list" allowBlank="1" showInputMessage="1" showErrorMessage="1" sqref="Y11:AB30" xr:uid="{9922F91D-979A-4855-8334-F7823CEF7B9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BE705-0A7A-4F79-B903-64B5C9B87C5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48</v>
      </c>
      <c r="AW5" s="656">
        <f>R7</f>
        <v>10.55</v>
      </c>
      <c r="AX5" s="657">
        <f>+Y32</f>
        <v>0</v>
      </c>
      <c r="AY5" s="657">
        <f>+Z32</f>
        <v>0</v>
      </c>
      <c r="AZ5" s="657">
        <f>+AA32</f>
        <v>1</v>
      </c>
      <c r="BA5" s="657">
        <f t="shared" ref="BA5" si="0">+AB32</f>
        <v>0</v>
      </c>
      <c r="BB5" s="657">
        <f>+AC32</f>
        <v>0</v>
      </c>
      <c r="BC5" s="657">
        <f t="shared" ref="BC5:BI5" si="1">+AD32</f>
        <v>1</v>
      </c>
      <c r="BD5" s="657">
        <f t="shared" si="1"/>
        <v>0</v>
      </c>
      <c r="BE5" s="657">
        <f t="shared" si="1"/>
        <v>1</v>
      </c>
      <c r="BF5" s="657">
        <f t="shared" si="1"/>
        <v>0</v>
      </c>
      <c r="BG5" s="657">
        <f t="shared" si="1"/>
        <v>0</v>
      </c>
      <c r="BH5" s="657">
        <f t="shared" si="1"/>
        <v>0</v>
      </c>
      <c r="BI5" s="657">
        <f t="shared" si="1"/>
        <v>1</v>
      </c>
      <c r="BJ5" s="657">
        <f>IF(Y35="",0,Y35)</f>
        <v>0</v>
      </c>
      <c r="BK5" s="657">
        <f>IF(Z35="",0,Z35)</f>
        <v>0</v>
      </c>
      <c r="BL5" s="657">
        <f>IF(AA35="",0,AA35)</f>
        <v>1</v>
      </c>
      <c r="BM5" s="657">
        <f>+AC35</f>
        <v>0</v>
      </c>
      <c r="BN5" s="657">
        <f t="shared" ref="BN5:BO5" si="2">+AD35</f>
        <v>1</v>
      </c>
      <c r="BO5" s="657">
        <f t="shared" si="2"/>
        <v>1</v>
      </c>
      <c r="BP5" s="657">
        <f>+AG35</f>
        <v>0</v>
      </c>
      <c r="BQ5" s="657">
        <f>+AH35</f>
        <v>0</v>
      </c>
      <c r="BR5" s="657">
        <f>+AI35</f>
        <v>1</v>
      </c>
      <c r="BS5" s="646" t="str">
        <f>+Y36</f>
        <v>Ⅱ</v>
      </c>
      <c r="BT5" s="646" t="str">
        <f>+AC36</f>
        <v>Ⅲ</v>
      </c>
      <c r="BU5" s="646" t="str">
        <f>+AG36</f>
        <v>Ⅱ</v>
      </c>
      <c r="BV5" s="646" t="str">
        <f>+Y37</f>
        <v>Ⅲ</v>
      </c>
      <c r="BW5" s="658" t="str">
        <f>IF(Y32&gt;0,R7,"")</f>
        <v/>
      </c>
      <c r="BX5" s="659">
        <f>IF(Z32&gt;0,"",IF(AA32&gt;0,R7,""))</f>
        <v>10.55</v>
      </c>
      <c r="BY5" s="659">
        <f>IF(Y32+Z32&gt;0,"",IF(AA32&gt;0,R7,""))</f>
        <v>10.55</v>
      </c>
      <c r="BZ5" s="659" t="str">
        <f>IF(Y32+Z32+AA32&gt;0,"",IF(AB32&gt;0,R7,""))</f>
        <v/>
      </c>
      <c r="CA5" s="660">
        <f t="shared" ref="CA5:CH5" si="3">+AC31</f>
        <v>0</v>
      </c>
      <c r="CB5" s="660">
        <f t="shared" si="3"/>
        <v>0.03</v>
      </c>
      <c r="CC5" s="660">
        <f t="shared" si="3"/>
        <v>0</v>
      </c>
      <c r="CD5" s="660">
        <f t="shared" si="3"/>
        <v>1.83</v>
      </c>
      <c r="CE5" s="660">
        <f t="shared" si="3"/>
        <v>0</v>
      </c>
      <c r="CF5" s="660">
        <f t="shared" si="3"/>
        <v>0</v>
      </c>
      <c r="CG5" s="660">
        <f t="shared" si="3"/>
        <v>0</v>
      </c>
      <c r="CH5" s="660">
        <f t="shared" si="3"/>
        <v>2.5299999999999998</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48</v>
      </c>
      <c r="O7" s="674"/>
      <c r="P7" s="670" t="s">
        <v>866</v>
      </c>
      <c r="Q7" s="672"/>
      <c r="R7" s="675">
        <v>10.55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918</v>
      </c>
      <c r="Q11" s="699"/>
      <c r="R11" s="700" t="s">
        <v>913</v>
      </c>
      <c r="S11" s="700"/>
      <c r="T11" s="700"/>
      <c r="U11" s="698" t="s">
        <v>376</v>
      </c>
      <c r="V11" s="699"/>
      <c r="W11" s="698" t="s">
        <v>291</v>
      </c>
      <c r="X11" s="701"/>
      <c r="Y11" s="702"/>
      <c r="Z11" s="702"/>
      <c r="AA11" s="702" t="s">
        <v>919</v>
      </c>
      <c r="AB11" s="702"/>
      <c r="AC11" s="703"/>
      <c r="AD11" s="703"/>
      <c r="AE11" s="703"/>
      <c r="AF11" s="703"/>
      <c r="AG11" s="703"/>
      <c r="AH11" s="703"/>
      <c r="AI11" s="703"/>
      <c r="AJ11" s="703"/>
      <c r="AK11" s="704" t="s">
        <v>933</v>
      </c>
      <c r="AL11" s="705"/>
      <c r="AM11" s="705"/>
      <c r="AN11" s="706"/>
      <c r="AO11" s="707"/>
      <c r="AP11" s="2"/>
      <c r="AQ11" s="708">
        <f>IF(P11="外力",1,IF(P11="材質劣化",2,IF(P11="漏水",3,4)))</f>
        <v>1</v>
      </c>
    </row>
    <row r="12" spans="2:86" ht="12" customHeight="1" x14ac:dyDescent="0.15">
      <c r="B12" s="385"/>
      <c r="C12" s="669"/>
      <c r="D12" s="664"/>
      <c r="E12" s="664"/>
      <c r="F12" s="664"/>
      <c r="G12" s="664"/>
      <c r="H12" s="664"/>
      <c r="I12" s="664"/>
      <c r="J12" s="665"/>
      <c r="K12" s="697">
        <v>2</v>
      </c>
      <c r="L12" s="698" t="s">
        <v>530</v>
      </c>
      <c r="M12" s="699"/>
      <c r="N12" s="698" t="s">
        <v>910</v>
      </c>
      <c r="O12" s="699"/>
      <c r="P12" s="698" t="s">
        <v>880</v>
      </c>
      <c r="Q12" s="699"/>
      <c r="R12" s="700" t="s">
        <v>913</v>
      </c>
      <c r="S12" s="700"/>
      <c r="T12" s="700"/>
      <c r="U12" s="698" t="s">
        <v>376</v>
      </c>
      <c r="V12" s="699"/>
      <c r="W12" s="698" t="s">
        <v>291</v>
      </c>
      <c r="X12" s="701"/>
      <c r="Y12" s="702"/>
      <c r="Z12" s="702"/>
      <c r="AA12" s="702"/>
      <c r="AB12" s="702"/>
      <c r="AC12" s="703"/>
      <c r="AD12" s="703"/>
      <c r="AE12" s="703"/>
      <c r="AF12" s="703">
        <v>1.83</v>
      </c>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372</v>
      </c>
      <c r="V13" s="699"/>
      <c r="W13" s="698" t="s">
        <v>291</v>
      </c>
      <c r="X13" s="701"/>
      <c r="Y13" s="702"/>
      <c r="Z13" s="702"/>
      <c r="AA13" s="702"/>
      <c r="AB13" s="702"/>
      <c r="AC13" s="703"/>
      <c r="AD13" s="703">
        <v>0.03</v>
      </c>
      <c r="AE13" s="703"/>
      <c r="AF13" s="703"/>
      <c r="AG13" s="703"/>
      <c r="AH13" s="703"/>
      <c r="AI13" s="703"/>
      <c r="AJ13" s="703"/>
      <c r="AK13" s="704" t="s">
        <v>908</v>
      </c>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917</v>
      </c>
      <c r="O14" s="699"/>
      <c r="P14" s="698" t="s">
        <v>532</v>
      </c>
      <c r="Q14" s="699"/>
      <c r="R14" s="700" t="s">
        <v>532</v>
      </c>
      <c r="S14" s="700"/>
      <c r="T14" s="700"/>
      <c r="U14" s="698" t="s">
        <v>291</v>
      </c>
      <c r="V14" s="699"/>
      <c r="W14" s="698" t="s">
        <v>291</v>
      </c>
      <c r="X14" s="701"/>
      <c r="Y14" s="702"/>
      <c r="Z14" s="702"/>
      <c r="AA14" s="702"/>
      <c r="AB14" s="702"/>
      <c r="AC14" s="703"/>
      <c r="AD14" s="703"/>
      <c r="AE14" s="703"/>
      <c r="AF14" s="703"/>
      <c r="AG14" s="703"/>
      <c r="AH14" s="703"/>
      <c r="AI14" s="703"/>
      <c r="AJ14" s="703">
        <v>2.5299999999999998</v>
      </c>
      <c r="AK14" s="704"/>
      <c r="AL14" s="705"/>
      <c r="AM14" s="705"/>
      <c r="AN14" s="706"/>
      <c r="AO14" s="707"/>
      <c r="AP14" s="2"/>
      <c r="AQ14" s="708">
        <f t="shared" si="4"/>
        <v>3</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0.03</v>
      </c>
      <c r="AE31" s="709">
        <f t="shared" si="5"/>
        <v>0</v>
      </c>
      <c r="AF31" s="709">
        <f t="shared" si="5"/>
        <v>1.83</v>
      </c>
      <c r="AG31" s="709">
        <f t="shared" si="5"/>
        <v>0</v>
      </c>
      <c r="AH31" s="709">
        <f t="shared" si="5"/>
        <v>0</v>
      </c>
      <c r="AI31" s="709">
        <f t="shared" si="5"/>
        <v>0</v>
      </c>
      <c r="AJ31" s="709">
        <f t="shared" si="5"/>
        <v>2.5299999999999998</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0</v>
      </c>
      <c r="AC32" s="710">
        <f t="shared" ref="AC32:AJ32" si="6">COUNT(AC11:AC30)</f>
        <v>0</v>
      </c>
      <c r="AD32" s="710">
        <f t="shared" si="6"/>
        <v>1</v>
      </c>
      <c r="AE32" s="710">
        <f t="shared" si="6"/>
        <v>0</v>
      </c>
      <c r="AF32" s="710">
        <f t="shared" si="6"/>
        <v>1</v>
      </c>
      <c r="AG32" s="710">
        <f t="shared" si="6"/>
        <v>0</v>
      </c>
      <c r="AH32" s="710">
        <f t="shared" si="6"/>
        <v>0</v>
      </c>
      <c r="AI32" s="710">
        <f t="shared" si="6"/>
        <v>0</v>
      </c>
      <c r="AJ32" s="710">
        <f t="shared" si="6"/>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Ⅲ</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1</v>
      </c>
      <c r="AE35" s="714">
        <f>AE32+AF32</f>
        <v>1</v>
      </c>
      <c r="AF35" s="716"/>
      <c r="AG35" s="710">
        <f>AG32</f>
        <v>0</v>
      </c>
      <c r="AH35" s="710">
        <f>AH32</f>
        <v>0</v>
      </c>
      <c r="AI35" s="714">
        <f>AI32+AJ32</f>
        <v>1</v>
      </c>
      <c r="AJ35" s="716"/>
      <c r="AK35" s="717"/>
      <c r="AL35" s="718"/>
      <c r="AM35" s="718"/>
      <c r="AN35" s="718"/>
      <c r="AO35" s="719"/>
      <c r="AP35" s="2"/>
      <c r="AQ35" s="657">
        <f>+Y32+AC35+AG35</f>
        <v>0</v>
      </c>
      <c r="AR35" s="657">
        <f>+Z32+AD35+AH35</f>
        <v>1</v>
      </c>
      <c r="AS35" s="723">
        <f>+AS34+AE35+AI35</f>
        <v>3</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Ⅲ</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Ⅲ</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Ⅲ</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86" priority="4">
      <formula>$AQ11=2</formula>
    </cfRule>
  </conditionalFormatting>
  <conditionalFormatting sqref="Y11:AF30">
    <cfRule type="expression" dxfId="285" priority="3">
      <formula>$AQ11=3</formula>
    </cfRule>
  </conditionalFormatting>
  <conditionalFormatting sqref="Y11:AJ30">
    <cfRule type="expression" dxfId="284" priority="1">
      <formula>$AQ11=4</formula>
    </cfRule>
  </conditionalFormatting>
  <conditionalFormatting sqref="AC11:AJ30">
    <cfRule type="expression" dxfId="283" priority="2">
      <formula>$AQ11=1</formula>
    </cfRule>
  </conditionalFormatting>
  <dataValidations count="2">
    <dataValidation type="list" allowBlank="1" showInputMessage="1" showErrorMessage="1" sqref="N11:O30 R11:T30" xr:uid="{B42AC717-3B01-4CCF-9F9D-260D9FAB0892}">
      <formula1>INDIRECT(L11)</formula1>
    </dataValidation>
    <dataValidation type="list" allowBlank="1" showInputMessage="1" showErrorMessage="1" sqref="Y11:AB30" xr:uid="{DD0779A8-98D5-46BE-BAAC-2BAB83BC3E3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90D71-0495-460E-B738-15400049262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49</v>
      </c>
      <c r="AW5" s="656">
        <f>R7</f>
        <v>10.55</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IF(Y35="",0,Y35)</f>
        <v>0</v>
      </c>
      <c r="BK5" s="657">
        <f>IF(Z35="",0,Z35)</f>
        <v>0</v>
      </c>
      <c r="BL5" s="657">
        <f>IF(AA35="",0,AA35)</f>
        <v>0</v>
      </c>
      <c r="BM5" s="657">
        <f>+AC35</f>
        <v>0</v>
      </c>
      <c r="BN5" s="657">
        <f t="shared" ref="BN5:BO5" si="2">+AD35</f>
        <v>0</v>
      </c>
      <c r="BO5" s="657">
        <f t="shared" si="2"/>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3">+AC31</f>
        <v>0</v>
      </c>
      <c r="CB5" s="660">
        <f t="shared" si="3"/>
        <v>0</v>
      </c>
      <c r="CC5" s="660">
        <f t="shared" si="3"/>
        <v>0</v>
      </c>
      <c r="CD5" s="660">
        <f t="shared" si="3"/>
        <v>4.0999999999999996</v>
      </c>
      <c r="CE5" s="660">
        <f t="shared" si="3"/>
        <v>0</v>
      </c>
      <c r="CF5" s="660">
        <f t="shared" si="3"/>
        <v>0</v>
      </c>
      <c r="CG5" s="660">
        <f t="shared" si="3"/>
        <v>0</v>
      </c>
      <c r="CH5" s="660">
        <f t="shared" si="3"/>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49</v>
      </c>
      <c r="O7" s="674"/>
      <c r="P7" s="670" t="s">
        <v>866</v>
      </c>
      <c r="Q7" s="672"/>
      <c r="R7" s="675">
        <v>10.55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372</v>
      </c>
      <c r="V11" s="699"/>
      <c r="W11" s="698" t="s">
        <v>291</v>
      </c>
      <c r="X11" s="701"/>
      <c r="Y11" s="702"/>
      <c r="Z11" s="702"/>
      <c r="AA11" s="702"/>
      <c r="AB11" s="702"/>
      <c r="AC11" s="703"/>
      <c r="AD11" s="703"/>
      <c r="AE11" s="703"/>
      <c r="AF11" s="703">
        <v>4.0999999999999996</v>
      </c>
      <c r="AG11" s="703"/>
      <c r="AH11" s="703"/>
      <c r="AI11" s="703"/>
      <c r="AJ11" s="703"/>
      <c r="AK11" s="704" t="s">
        <v>908</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4">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4.0999999999999996</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6">COUNT(AC11:AC30)</f>
        <v>0</v>
      </c>
      <c r="AD32" s="710">
        <f t="shared" si="6"/>
        <v>0</v>
      </c>
      <c r="AE32" s="710">
        <f t="shared" si="6"/>
        <v>0</v>
      </c>
      <c r="AF32" s="710">
        <f t="shared" si="6"/>
        <v>1</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82" priority="4">
      <formula>$AQ11=2</formula>
    </cfRule>
  </conditionalFormatting>
  <conditionalFormatting sqref="Y11:AF30">
    <cfRule type="expression" dxfId="281" priority="3">
      <formula>$AQ11=3</formula>
    </cfRule>
  </conditionalFormatting>
  <conditionalFormatting sqref="Y11:AJ30">
    <cfRule type="expression" dxfId="280" priority="1">
      <formula>$AQ11=4</formula>
    </cfRule>
  </conditionalFormatting>
  <conditionalFormatting sqref="AC11:AJ30">
    <cfRule type="expression" dxfId="279" priority="2">
      <formula>$AQ11=1</formula>
    </cfRule>
  </conditionalFormatting>
  <dataValidations count="2">
    <dataValidation type="list" allowBlank="1" showInputMessage="1" showErrorMessage="1" sqref="N11:O30 R11:T30" xr:uid="{9E4E7AC6-4A60-45F9-88DA-38DB961DCEC7}">
      <formula1>INDIRECT(L11)</formula1>
    </dataValidation>
    <dataValidation type="list" allowBlank="1" showInputMessage="1" showErrorMessage="1" sqref="Y11:AB30" xr:uid="{770BADA2-E723-4DC8-860D-0822663E989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1A19B-9F3A-4D71-B14F-962A036229E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50</v>
      </c>
      <c r="AW5" s="656">
        <f>R7</f>
        <v>10.5</v>
      </c>
      <c r="AX5" s="657">
        <f>+Y32</f>
        <v>0</v>
      </c>
      <c r="AY5" s="657">
        <f>+Z32</f>
        <v>0</v>
      </c>
      <c r="AZ5" s="657">
        <f>+AA32</f>
        <v>0</v>
      </c>
      <c r="BA5" s="657">
        <f t="shared" ref="BA5" si="0">+AB32</f>
        <v>1</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1</v>
      </c>
      <c r="BP5" s="657">
        <f>+AG35</f>
        <v>0</v>
      </c>
      <c r="BQ5" s="657">
        <f>+AH35</f>
        <v>0</v>
      </c>
      <c r="BR5" s="657">
        <f>+AI35</f>
        <v>0</v>
      </c>
      <c r="BS5" s="646" t="str">
        <f>+Y36</f>
        <v>Ⅱ</v>
      </c>
      <c r="BT5" s="646" t="str">
        <f>+AC36</f>
        <v>Ⅱ</v>
      </c>
      <c r="BU5" s="646" t="str">
        <f>+AG36</f>
        <v>Ⅰ</v>
      </c>
      <c r="BV5" s="646" t="str">
        <f>+Y37</f>
        <v>Ⅱ</v>
      </c>
      <c r="BW5" s="658" t="str">
        <f>IF(Y32&gt;0,R7,"")</f>
        <v/>
      </c>
      <c r="BX5" s="659" t="str">
        <f>IF(Z32&gt;0,"",IF(AA32&gt;0,R7,""))</f>
        <v/>
      </c>
      <c r="BY5" s="659" t="str">
        <f>IF(Y32+Z32&gt;0,"",IF(AA32&gt;0,R7,""))</f>
        <v/>
      </c>
      <c r="BZ5" s="659">
        <f>IF(Y32+Z32+AA32&gt;0,"",IF(AB32&gt;0,R7,""))</f>
        <v>10.5</v>
      </c>
      <c r="CA5" s="660">
        <f t="shared" ref="CA5:CH5" si="3">+AC31</f>
        <v>0</v>
      </c>
      <c r="CB5" s="660">
        <f t="shared" si="3"/>
        <v>0</v>
      </c>
      <c r="CC5" s="660">
        <f t="shared" si="3"/>
        <v>0</v>
      </c>
      <c r="CD5" s="660">
        <f t="shared" si="3"/>
        <v>0.14000000000000001</v>
      </c>
      <c r="CE5" s="660">
        <f t="shared" si="3"/>
        <v>0</v>
      </c>
      <c r="CF5" s="660">
        <f t="shared" si="3"/>
        <v>0</v>
      </c>
      <c r="CG5" s="660">
        <f t="shared" si="3"/>
        <v>0</v>
      </c>
      <c r="CH5" s="660">
        <f t="shared" si="3"/>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50</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911</v>
      </c>
      <c r="O11" s="699"/>
      <c r="P11" s="698" t="s">
        <v>880</v>
      </c>
      <c r="Q11" s="699"/>
      <c r="R11" s="700" t="s">
        <v>881</v>
      </c>
      <c r="S11" s="700"/>
      <c r="T11" s="700"/>
      <c r="U11" s="698" t="s">
        <v>372</v>
      </c>
      <c r="V11" s="699"/>
      <c r="W11" s="698" t="s">
        <v>291</v>
      </c>
      <c r="X11" s="701"/>
      <c r="Y11" s="702"/>
      <c r="Z11" s="702"/>
      <c r="AA11" s="702"/>
      <c r="AB11" s="702"/>
      <c r="AC11" s="703"/>
      <c r="AD11" s="703"/>
      <c r="AE11" s="703"/>
      <c r="AF11" s="703"/>
      <c r="AG11" s="703"/>
      <c r="AH11" s="703"/>
      <c r="AI11" s="703"/>
      <c r="AJ11" s="703"/>
      <c r="AK11" s="704" t="s">
        <v>934</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921</v>
      </c>
      <c r="O12" s="699"/>
      <c r="P12" s="698" t="s">
        <v>880</v>
      </c>
      <c r="Q12" s="699"/>
      <c r="R12" s="700" t="s">
        <v>907</v>
      </c>
      <c r="S12" s="700"/>
      <c r="T12" s="700"/>
      <c r="U12" s="698" t="s">
        <v>376</v>
      </c>
      <c r="V12" s="699"/>
      <c r="W12" s="698" t="s">
        <v>291</v>
      </c>
      <c r="X12" s="701"/>
      <c r="Y12" s="702"/>
      <c r="Z12" s="702"/>
      <c r="AA12" s="702"/>
      <c r="AB12" s="702"/>
      <c r="AC12" s="703"/>
      <c r="AD12" s="703"/>
      <c r="AE12" s="703"/>
      <c r="AF12" s="703">
        <v>0.14000000000000001</v>
      </c>
      <c r="AG12" s="703"/>
      <c r="AH12" s="703"/>
      <c r="AI12" s="703"/>
      <c r="AJ12" s="703"/>
      <c r="AK12" s="704"/>
      <c r="AL12" s="705"/>
      <c r="AM12" s="705"/>
      <c r="AN12" s="706"/>
      <c r="AO12" s="707"/>
      <c r="AP12" s="2"/>
      <c r="AQ12" s="708">
        <f t="shared" ref="AQ12:AQ30" si="4">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917</v>
      </c>
      <c r="O13" s="699"/>
      <c r="P13" s="698" t="s">
        <v>918</v>
      </c>
      <c r="Q13" s="699"/>
      <c r="R13" s="700" t="s">
        <v>913</v>
      </c>
      <c r="S13" s="700"/>
      <c r="T13" s="700"/>
      <c r="U13" s="698" t="s">
        <v>372</v>
      </c>
      <c r="V13" s="699"/>
      <c r="W13" s="698" t="s">
        <v>291</v>
      </c>
      <c r="X13" s="701"/>
      <c r="Y13" s="702"/>
      <c r="Z13" s="702"/>
      <c r="AA13" s="702"/>
      <c r="AB13" s="702" t="s">
        <v>919</v>
      </c>
      <c r="AC13" s="703"/>
      <c r="AD13" s="703"/>
      <c r="AE13" s="703"/>
      <c r="AF13" s="703"/>
      <c r="AG13" s="703"/>
      <c r="AH13" s="703"/>
      <c r="AI13" s="703"/>
      <c r="AJ13" s="703"/>
      <c r="AK13" s="704" t="s">
        <v>932</v>
      </c>
      <c r="AL13" s="705"/>
      <c r="AM13" s="705"/>
      <c r="AN13" s="706"/>
      <c r="AO13" s="707"/>
      <c r="AP13" s="2"/>
      <c r="AQ13" s="708">
        <f t="shared" si="4"/>
        <v>1</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0.14000000000000001</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0</v>
      </c>
      <c r="AF32" s="710">
        <f t="shared" si="6"/>
        <v>1</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78" priority="4">
      <formula>$AQ11=2</formula>
    </cfRule>
  </conditionalFormatting>
  <conditionalFormatting sqref="Y11:AF30">
    <cfRule type="expression" dxfId="277" priority="3">
      <formula>$AQ11=3</formula>
    </cfRule>
  </conditionalFormatting>
  <conditionalFormatting sqref="Y11:AJ30">
    <cfRule type="expression" dxfId="276" priority="1">
      <formula>$AQ11=4</formula>
    </cfRule>
  </conditionalFormatting>
  <conditionalFormatting sqref="AC11:AJ30">
    <cfRule type="expression" dxfId="275" priority="2">
      <formula>$AQ11=1</formula>
    </cfRule>
  </conditionalFormatting>
  <dataValidations count="2">
    <dataValidation type="list" allowBlank="1" showInputMessage="1" showErrorMessage="1" sqref="N11:O30 R11:T30" xr:uid="{F4F3F087-98AE-4D89-857C-BEF74D81E249}">
      <formula1>INDIRECT(L11)</formula1>
    </dataValidation>
    <dataValidation type="list" allowBlank="1" showInputMessage="1" showErrorMessage="1" sqref="Y11:AB30" xr:uid="{B1503558-8EC9-4AA2-8563-E9F1C574804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C96DE-1970-4197-80E0-1C17F2F6D566}">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51</v>
      </c>
      <c r="AW5" s="656">
        <f>R7</f>
        <v>10.48</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0.43</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51</v>
      </c>
      <c r="O7" s="674"/>
      <c r="P7" s="670" t="s">
        <v>866</v>
      </c>
      <c r="Q7" s="672"/>
      <c r="R7" s="675">
        <v>10.48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291</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911</v>
      </c>
      <c r="O12" s="699"/>
      <c r="P12" s="698" t="s">
        <v>880</v>
      </c>
      <c r="Q12" s="699"/>
      <c r="R12" s="700" t="s">
        <v>916</v>
      </c>
      <c r="S12" s="700"/>
      <c r="T12" s="700"/>
      <c r="U12" s="698" t="s">
        <v>372</v>
      </c>
      <c r="V12" s="699"/>
      <c r="W12" s="698" t="s">
        <v>291</v>
      </c>
      <c r="X12" s="701"/>
      <c r="Y12" s="702"/>
      <c r="Z12" s="702"/>
      <c r="AA12" s="702"/>
      <c r="AB12" s="702"/>
      <c r="AC12" s="703"/>
      <c r="AD12" s="703"/>
      <c r="AE12" s="703"/>
      <c r="AF12" s="703">
        <v>0.42</v>
      </c>
      <c r="AG12" s="703"/>
      <c r="AH12" s="703"/>
      <c r="AI12" s="703"/>
      <c r="AJ12" s="703"/>
      <c r="AK12" s="704" t="s">
        <v>908</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0.43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74" priority="4">
      <formula>$AQ11=2</formula>
    </cfRule>
  </conditionalFormatting>
  <conditionalFormatting sqref="Y11:AF30">
    <cfRule type="expression" dxfId="273" priority="3">
      <formula>$AQ11=3</formula>
    </cfRule>
  </conditionalFormatting>
  <conditionalFormatting sqref="Y11:AJ30">
    <cfRule type="expression" dxfId="272" priority="1">
      <formula>$AQ11=4</formula>
    </cfRule>
  </conditionalFormatting>
  <conditionalFormatting sqref="AC11:AJ30">
    <cfRule type="expression" dxfId="271" priority="2">
      <formula>$AQ11=1</formula>
    </cfRule>
  </conditionalFormatting>
  <dataValidations count="2">
    <dataValidation type="list" allowBlank="1" showInputMessage="1" showErrorMessage="1" sqref="N11:O30 R11:T30" xr:uid="{A607B0D3-27FD-4A9B-B9DB-9EF30B0D7B97}">
      <formula1>INDIRECT(L11)</formula1>
    </dataValidation>
    <dataValidation type="list" allowBlank="1" showInputMessage="1" showErrorMessage="1" sqref="Y11:AB30" xr:uid="{E21B266A-2763-4515-B242-69DC5486D5F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4725B-E0D7-4C47-B7FE-75216945748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52</v>
      </c>
      <c r="AW5" s="656">
        <f>R7</f>
        <v>10.3</v>
      </c>
      <c r="AX5" s="657">
        <f>+Y32</f>
        <v>0</v>
      </c>
      <c r="AY5" s="657">
        <f>+Z32</f>
        <v>0</v>
      </c>
      <c r="AZ5" s="657">
        <f>+AA32</f>
        <v>0</v>
      </c>
      <c r="BA5" s="657">
        <f t="shared" ref="BA5" si="0">+AB32</f>
        <v>0</v>
      </c>
      <c r="BB5" s="657">
        <f>+AC32</f>
        <v>0</v>
      </c>
      <c r="BC5" s="657">
        <f t="shared" ref="BC5:BI5" si="1">+AD32</f>
        <v>0</v>
      </c>
      <c r="BD5" s="657">
        <f t="shared" si="1"/>
        <v>1</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0.24</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52</v>
      </c>
      <c r="O7" s="674"/>
      <c r="P7" s="670" t="s">
        <v>866</v>
      </c>
      <c r="Q7" s="672"/>
      <c r="R7" s="675">
        <v>10.3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376</v>
      </c>
      <c r="V11" s="699"/>
      <c r="W11" s="698" t="s">
        <v>496</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376</v>
      </c>
      <c r="V12" s="699"/>
      <c r="W12" s="698" t="s">
        <v>496</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906</v>
      </c>
      <c r="O13" s="699"/>
      <c r="P13" s="698" t="s">
        <v>880</v>
      </c>
      <c r="Q13" s="699"/>
      <c r="R13" s="700" t="s">
        <v>881</v>
      </c>
      <c r="S13" s="700"/>
      <c r="T13" s="700"/>
      <c r="U13" s="698" t="s">
        <v>376</v>
      </c>
      <c r="V13" s="699"/>
      <c r="W13" s="698" t="s">
        <v>291</v>
      </c>
      <c r="X13" s="701"/>
      <c r="Y13" s="702"/>
      <c r="Z13" s="702"/>
      <c r="AA13" s="702"/>
      <c r="AB13" s="702"/>
      <c r="AC13" s="703"/>
      <c r="AD13" s="703"/>
      <c r="AE13" s="703">
        <v>0.24</v>
      </c>
      <c r="AF13" s="703"/>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0.24</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70" priority="4">
      <formula>$AQ11=2</formula>
    </cfRule>
  </conditionalFormatting>
  <conditionalFormatting sqref="Y11:AF30">
    <cfRule type="expression" dxfId="269" priority="3">
      <formula>$AQ11=3</formula>
    </cfRule>
  </conditionalFormatting>
  <conditionalFormatting sqref="Y11:AJ30">
    <cfRule type="expression" dxfId="268" priority="1">
      <formula>$AQ11=4</formula>
    </cfRule>
  </conditionalFormatting>
  <conditionalFormatting sqref="AC11:AJ30">
    <cfRule type="expression" dxfId="267" priority="2">
      <formula>$AQ11=1</formula>
    </cfRule>
  </conditionalFormatting>
  <dataValidations count="2">
    <dataValidation type="list" allowBlank="1" showInputMessage="1" showErrorMessage="1" sqref="N11:O30 R11:T30" xr:uid="{691C38D7-03E9-46B3-A5F2-2CCFD3A8D366}">
      <formula1>INDIRECT(L11)</formula1>
    </dataValidation>
    <dataValidation type="list" allowBlank="1" showInputMessage="1" showErrorMessage="1" sqref="Y11:AB30" xr:uid="{A6B44DF0-31A2-4C38-8E52-1E650BF8A73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16DC-DFBA-4A37-A067-403B22186A70}">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53</v>
      </c>
      <c r="AW5" s="656">
        <f>R7</f>
        <v>6.39</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1</v>
      </c>
      <c r="BJ5" s="657">
        <f>+Y35</f>
        <v>0</v>
      </c>
      <c r="BK5" s="657">
        <f t="shared" ref="BK5" si="2">+Z35</f>
        <v>0</v>
      </c>
      <c r="BL5" s="657">
        <f>+AA35</f>
        <v>0</v>
      </c>
      <c r="BM5" s="657">
        <f>+AC35</f>
        <v>0</v>
      </c>
      <c r="BN5" s="657">
        <f t="shared" ref="BN5:BO5" si="3">+AD35</f>
        <v>0</v>
      </c>
      <c r="BO5" s="657">
        <f t="shared" si="3"/>
        <v>0</v>
      </c>
      <c r="BP5" s="657">
        <f>+AG35</f>
        <v>0</v>
      </c>
      <c r="BQ5" s="657">
        <f>+AH35</f>
        <v>0</v>
      </c>
      <c r="BR5" s="657">
        <f>+AI35</f>
        <v>1</v>
      </c>
      <c r="BS5" s="646" t="str">
        <f>+Y36</f>
        <v>Ⅰ</v>
      </c>
      <c r="BT5" s="646" t="str">
        <f>+AC36</f>
        <v>Ⅰ</v>
      </c>
      <c r="BU5" s="646" t="str">
        <f>+AG36</f>
        <v>Ⅱ</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5.37</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53</v>
      </c>
      <c r="O7" s="674"/>
      <c r="P7" s="670" t="s">
        <v>866</v>
      </c>
      <c r="Q7" s="672"/>
      <c r="R7" s="675">
        <v>6.39</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376</v>
      </c>
      <c r="V11" s="699"/>
      <c r="W11" s="698" t="s">
        <v>496</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376</v>
      </c>
      <c r="V12" s="699"/>
      <c r="W12" s="698" t="s">
        <v>496</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531</v>
      </c>
      <c r="O13" s="699"/>
      <c r="P13" s="698" t="s">
        <v>532</v>
      </c>
      <c r="Q13" s="699"/>
      <c r="R13" s="700" t="s">
        <v>532</v>
      </c>
      <c r="S13" s="700"/>
      <c r="T13" s="700"/>
      <c r="U13" s="698" t="s">
        <v>376</v>
      </c>
      <c r="V13" s="699"/>
      <c r="W13" s="698" t="s">
        <v>291</v>
      </c>
      <c r="X13" s="701"/>
      <c r="Y13" s="702"/>
      <c r="Z13" s="702"/>
      <c r="AA13" s="702"/>
      <c r="AB13" s="702"/>
      <c r="AC13" s="703"/>
      <c r="AD13" s="703"/>
      <c r="AE13" s="703"/>
      <c r="AF13" s="703"/>
      <c r="AG13" s="703"/>
      <c r="AH13" s="703"/>
      <c r="AI13" s="703"/>
      <c r="AJ13" s="703">
        <v>5.37</v>
      </c>
      <c r="AK13" s="704" t="s">
        <v>908</v>
      </c>
      <c r="AL13" s="705"/>
      <c r="AM13" s="705"/>
      <c r="AN13" s="706"/>
      <c r="AO13" s="707"/>
      <c r="AP13" s="2"/>
      <c r="AQ13" s="708">
        <f t="shared" si="5"/>
        <v>3</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5.37</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66" priority="4">
      <formula>$AQ11=2</formula>
    </cfRule>
  </conditionalFormatting>
  <conditionalFormatting sqref="Y11:AF30">
    <cfRule type="expression" dxfId="265" priority="3">
      <formula>$AQ11=3</formula>
    </cfRule>
  </conditionalFormatting>
  <conditionalFormatting sqref="Y11:AJ30">
    <cfRule type="expression" dxfId="264" priority="1">
      <formula>$AQ11=4</formula>
    </cfRule>
  </conditionalFormatting>
  <conditionalFormatting sqref="AC11:AJ30">
    <cfRule type="expression" dxfId="263" priority="2">
      <formula>$AQ11=1</formula>
    </cfRule>
  </conditionalFormatting>
  <dataValidations count="2">
    <dataValidation type="list" allowBlank="1" showInputMessage="1" showErrorMessage="1" sqref="N11:O30 R11:T30" xr:uid="{601BB584-D6F6-45EF-9F69-A0721EC3EC2B}">
      <formula1>INDIRECT(L11)</formula1>
    </dataValidation>
    <dataValidation type="list" allowBlank="1" showInputMessage="1" showErrorMessage="1" sqref="Y11:AB30" xr:uid="{EFC4E51E-035A-4E60-A7C3-99C5F734800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5651E-EEB1-49B3-8847-8513D0AFACE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54</v>
      </c>
      <c r="AW5" s="656">
        <f>R7</f>
        <v>6.5</v>
      </c>
      <c r="AX5" s="657">
        <f>+Y32</f>
        <v>0</v>
      </c>
      <c r="AY5" s="657">
        <f>+Z32</f>
        <v>0</v>
      </c>
      <c r="AZ5" s="657">
        <f>+AA32</f>
        <v>0</v>
      </c>
      <c r="BA5" s="657">
        <f t="shared" ref="BA5" si="0">+AB32</f>
        <v>0</v>
      </c>
      <c r="BB5" s="657">
        <f>+AC32</f>
        <v>0</v>
      </c>
      <c r="BC5" s="657">
        <f t="shared" ref="BC5:BI5" si="1">+AD32</f>
        <v>0</v>
      </c>
      <c r="BD5" s="657">
        <f t="shared" si="1"/>
        <v>1</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0.02</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54</v>
      </c>
      <c r="O7" s="674"/>
      <c r="P7" s="670" t="s">
        <v>866</v>
      </c>
      <c r="Q7" s="672"/>
      <c r="R7" s="675">
        <v>6.5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376</v>
      </c>
      <c r="V11" s="699"/>
      <c r="W11" s="698" t="s">
        <v>291</v>
      </c>
      <c r="X11" s="701"/>
      <c r="Y11" s="702"/>
      <c r="Z11" s="702"/>
      <c r="AA11" s="702"/>
      <c r="AB11" s="702"/>
      <c r="AC11" s="703"/>
      <c r="AD11" s="703"/>
      <c r="AE11" s="703">
        <v>0.02</v>
      </c>
      <c r="AF11" s="703"/>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0.02</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62" priority="4">
      <formula>$AQ11=2</formula>
    </cfRule>
  </conditionalFormatting>
  <conditionalFormatting sqref="Y11:AF30">
    <cfRule type="expression" dxfId="261" priority="3">
      <formula>$AQ11=3</formula>
    </cfRule>
  </conditionalFormatting>
  <conditionalFormatting sqref="Y11:AJ30">
    <cfRule type="expression" dxfId="260" priority="1">
      <formula>$AQ11=4</formula>
    </cfRule>
  </conditionalFormatting>
  <conditionalFormatting sqref="AC11:AJ30">
    <cfRule type="expression" dxfId="259" priority="2">
      <formula>$AQ11=1</formula>
    </cfRule>
  </conditionalFormatting>
  <dataValidations count="2">
    <dataValidation type="list" allowBlank="1" showInputMessage="1" showErrorMessage="1" sqref="N11:O30 R11:T30" xr:uid="{945B3396-BB67-473C-B36C-0415B1CCF98D}">
      <formula1>INDIRECT(L11)</formula1>
    </dataValidation>
    <dataValidation type="list" allowBlank="1" showInputMessage="1" showErrorMessage="1" sqref="Y11:AB30" xr:uid="{1976FA6A-F8F6-453B-AEE5-3FF477CD621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1AA3C-C150-4FE6-BA12-1882590FC68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55</v>
      </c>
      <c r="AW5" s="656">
        <f>R7</f>
        <v>6.54</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55</v>
      </c>
      <c r="O7" s="674"/>
      <c r="P7" s="670" t="s">
        <v>866</v>
      </c>
      <c r="Q7" s="672"/>
      <c r="R7" s="675">
        <v>6.54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58" priority="4">
      <formula>$AQ11=2</formula>
    </cfRule>
  </conditionalFormatting>
  <conditionalFormatting sqref="Y11:AF30">
    <cfRule type="expression" dxfId="257" priority="3">
      <formula>$AQ11=3</formula>
    </cfRule>
  </conditionalFormatting>
  <conditionalFormatting sqref="Y11:AJ30">
    <cfRule type="expression" dxfId="256" priority="1">
      <formula>$AQ11=4</formula>
    </cfRule>
  </conditionalFormatting>
  <conditionalFormatting sqref="AC11:AJ30">
    <cfRule type="expression" dxfId="255" priority="2">
      <formula>$AQ11=1</formula>
    </cfRule>
  </conditionalFormatting>
  <dataValidations count="2">
    <dataValidation type="list" allowBlank="1" showInputMessage="1" showErrorMessage="1" sqref="N11:O30 R11:T30" xr:uid="{D101DBB6-41D3-43C8-9CAA-7929774AC2D3}">
      <formula1>INDIRECT(L11)</formula1>
    </dataValidation>
    <dataValidation type="list" allowBlank="1" showInputMessage="1" showErrorMessage="1" sqref="Y11:AB30" xr:uid="{3369DFD7-A5DA-49DC-BB55-DD1634C7424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6925A-DA3F-47D6-9385-4B813EC8E0FD}">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56</v>
      </c>
      <c r="AW5" s="656">
        <f>R7</f>
        <v>6.6</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0.11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56</v>
      </c>
      <c r="O7" s="674"/>
      <c r="P7" s="670" t="s">
        <v>866</v>
      </c>
      <c r="Q7" s="672"/>
      <c r="R7" s="675">
        <v>6.6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909</v>
      </c>
      <c r="O11" s="699"/>
      <c r="P11" s="698" t="s">
        <v>880</v>
      </c>
      <c r="Q11" s="699"/>
      <c r="R11" s="700" t="s">
        <v>881</v>
      </c>
      <c r="S11" s="700"/>
      <c r="T11" s="700"/>
      <c r="U11" s="698" t="s">
        <v>291</v>
      </c>
      <c r="V11" s="699"/>
      <c r="W11" s="698" t="s">
        <v>291</v>
      </c>
      <c r="X11" s="701"/>
      <c r="Y11" s="702"/>
      <c r="Z11" s="702"/>
      <c r="AA11" s="702"/>
      <c r="AB11" s="702"/>
      <c r="AC11" s="703"/>
      <c r="AD11" s="703"/>
      <c r="AE11" s="703"/>
      <c r="AF11" s="703">
        <v>0.11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0.11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54" priority="4">
      <formula>$AQ11=2</formula>
    </cfRule>
  </conditionalFormatting>
  <conditionalFormatting sqref="Y11:AF30">
    <cfRule type="expression" dxfId="253" priority="3">
      <formula>$AQ11=3</formula>
    </cfRule>
  </conditionalFormatting>
  <conditionalFormatting sqref="Y11:AJ30">
    <cfRule type="expression" dxfId="252" priority="1">
      <formula>$AQ11=4</formula>
    </cfRule>
  </conditionalFormatting>
  <conditionalFormatting sqref="AC11:AJ30">
    <cfRule type="expression" dxfId="251" priority="2">
      <formula>$AQ11=1</formula>
    </cfRule>
  </conditionalFormatting>
  <dataValidations count="2">
    <dataValidation type="list" allowBlank="1" showInputMessage="1" showErrorMessage="1" sqref="N11:O30 R11:T30" xr:uid="{6B1ED09E-C651-44C4-905D-14225502EA49}">
      <formula1>INDIRECT(L11)</formula1>
    </dataValidation>
    <dataValidation type="list" allowBlank="1" showInputMessage="1" showErrorMessage="1" sqref="Y11:AB30" xr:uid="{77C50FA8-F238-47BD-AC19-E7D734D9B68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7A0E1-7B48-4E41-9193-BFA8A2B4B7E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57</v>
      </c>
      <c r="AW5" s="656">
        <f>R7</f>
        <v>7.4</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0.02</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57</v>
      </c>
      <c r="O7" s="674"/>
      <c r="P7" s="670" t="s">
        <v>866</v>
      </c>
      <c r="Q7" s="672"/>
      <c r="R7" s="675">
        <v>7.4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921</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911</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50" priority="4">
      <formula>$AQ11=2</formula>
    </cfRule>
  </conditionalFormatting>
  <conditionalFormatting sqref="Y11:AF30">
    <cfRule type="expression" dxfId="249" priority="3">
      <formula>$AQ11=3</formula>
    </cfRule>
  </conditionalFormatting>
  <conditionalFormatting sqref="Y11:AJ30">
    <cfRule type="expression" dxfId="248" priority="1">
      <formula>$AQ11=4</formula>
    </cfRule>
  </conditionalFormatting>
  <conditionalFormatting sqref="AC11:AJ30">
    <cfRule type="expression" dxfId="247" priority="2">
      <formula>$AQ11=1</formula>
    </cfRule>
  </conditionalFormatting>
  <dataValidations count="2">
    <dataValidation type="list" allowBlank="1" showInputMessage="1" showErrorMessage="1" sqref="N11:O30 R11:T30" xr:uid="{C07DCCDC-BB83-4313-9F13-A4C24AE7F9F2}">
      <formula1>INDIRECT(L11)</formula1>
    </dataValidation>
    <dataValidation type="list" allowBlank="1" showInputMessage="1" showErrorMessage="1" sqref="Y11:AB30" xr:uid="{6511FC16-3C28-4124-85BC-5FE713E9C3D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2F36C-1CA1-46D6-8EF9-82D10A79E58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58</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58</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46" priority="4">
      <formula>$AQ11=2</formula>
    </cfRule>
  </conditionalFormatting>
  <conditionalFormatting sqref="Y11:AF30">
    <cfRule type="expression" dxfId="245" priority="3">
      <formula>$AQ11=3</formula>
    </cfRule>
  </conditionalFormatting>
  <conditionalFormatting sqref="Y11:AJ30">
    <cfRule type="expression" dxfId="244" priority="1">
      <formula>$AQ11=4</formula>
    </cfRule>
  </conditionalFormatting>
  <conditionalFormatting sqref="AC11:AJ30">
    <cfRule type="expression" dxfId="243" priority="2">
      <formula>$AQ11=1</formula>
    </cfRule>
  </conditionalFormatting>
  <dataValidations count="2">
    <dataValidation type="list" allowBlank="1" showInputMessage="1" showErrorMessage="1" sqref="N11:O30 R11:T30" xr:uid="{6B0EE896-8895-456F-8C7B-D8D8EB9D6D85}">
      <formula1>INDIRECT(L11)</formula1>
    </dataValidation>
    <dataValidation type="list" allowBlank="1" showInputMessage="1" showErrorMessage="1" sqref="Y11:AB30" xr:uid="{D9917E18-8DDE-4191-87DE-1504B75B082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5B12A-EB5F-4969-8262-EA558CFD190D}">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59</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2</v>
      </c>
      <c r="BJ5" s="657">
        <f>+Y35</f>
        <v>0</v>
      </c>
      <c r="BK5" s="657">
        <f t="shared" ref="BK5" si="2">+Z35</f>
        <v>0</v>
      </c>
      <c r="BL5" s="657">
        <f>+AA35</f>
        <v>0</v>
      </c>
      <c r="BM5" s="657">
        <f>+AC35</f>
        <v>0</v>
      </c>
      <c r="BN5" s="657">
        <f t="shared" ref="BN5:BO5" si="3">+AD35</f>
        <v>0</v>
      </c>
      <c r="BO5" s="657">
        <f t="shared" si="3"/>
        <v>0</v>
      </c>
      <c r="BP5" s="657">
        <f>+AG35</f>
        <v>0</v>
      </c>
      <c r="BQ5" s="657">
        <f>+AH35</f>
        <v>0</v>
      </c>
      <c r="BR5" s="657">
        <f>+AI35</f>
        <v>2</v>
      </c>
      <c r="BS5" s="646" t="str">
        <f>+Y36</f>
        <v>Ⅰ</v>
      </c>
      <c r="BT5" s="646" t="str">
        <f>+AC36</f>
        <v>Ⅰ</v>
      </c>
      <c r="BU5" s="646" t="str">
        <f>+AG36</f>
        <v>Ⅱ</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8.0500000000000007</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59</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909</v>
      </c>
      <c r="O11" s="699"/>
      <c r="P11" s="698" t="s">
        <v>532</v>
      </c>
      <c r="Q11" s="699"/>
      <c r="R11" s="700" t="s">
        <v>532</v>
      </c>
      <c r="S11" s="700"/>
      <c r="T11" s="700"/>
      <c r="U11" s="698" t="s">
        <v>376</v>
      </c>
      <c r="V11" s="699"/>
      <c r="W11" s="698" t="s">
        <v>291</v>
      </c>
      <c r="X11" s="701"/>
      <c r="Y11" s="702"/>
      <c r="Z11" s="702"/>
      <c r="AA11" s="702"/>
      <c r="AB11" s="702"/>
      <c r="AC11" s="703"/>
      <c r="AD11" s="703"/>
      <c r="AE11" s="703"/>
      <c r="AF11" s="703"/>
      <c r="AG11" s="703"/>
      <c r="AH11" s="703"/>
      <c r="AI11" s="703"/>
      <c r="AJ11" s="703">
        <v>5.45</v>
      </c>
      <c r="AK11" s="704"/>
      <c r="AL11" s="705"/>
      <c r="AM11" s="705"/>
      <c r="AN11" s="706"/>
      <c r="AO11" s="707"/>
      <c r="AP11" s="2"/>
      <c r="AQ11" s="708">
        <f>IF(P11="外力",1,IF(P11="材質劣化",2,IF(P11="漏水",3,4)))</f>
        <v>3</v>
      </c>
    </row>
    <row r="12" spans="2:86" ht="12" customHeight="1" x14ac:dyDescent="0.15">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291</v>
      </c>
      <c r="V12" s="699"/>
      <c r="W12" s="698" t="s">
        <v>291</v>
      </c>
      <c r="X12" s="701"/>
      <c r="Y12" s="702"/>
      <c r="Z12" s="702"/>
      <c r="AA12" s="702"/>
      <c r="AB12" s="702"/>
      <c r="AC12" s="703"/>
      <c r="AD12" s="703"/>
      <c r="AE12" s="703"/>
      <c r="AF12" s="703"/>
      <c r="AG12" s="703"/>
      <c r="AH12" s="703"/>
      <c r="AI12" s="703"/>
      <c r="AJ12" s="703">
        <v>2.6</v>
      </c>
      <c r="AK12" s="704"/>
      <c r="AL12" s="705"/>
      <c r="AM12" s="705"/>
      <c r="AN12" s="706"/>
      <c r="AO12" s="707"/>
      <c r="AP12" s="2"/>
      <c r="AQ12" s="708">
        <f t="shared" ref="AQ12:AQ30" si="5">IF(P12="外力",1,IF(P12="材質劣化",2,IF(P12="漏水",3,4)))</f>
        <v>3</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8.0500000000000007</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42" priority="4">
      <formula>$AQ11=2</formula>
    </cfRule>
  </conditionalFormatting>
  <conditionalFormatting sqref="Y11:AF30">
    <cfRule type="expression" dxfId="241" priority="3">
      <formula>$AQ11=3</formula>
    </cfRule>
  </conditionalFormatting>
  <conditionalFormatting sqref="Y11:AJ30">
    <cfRule type="expression" dxfId="240" priority="1">
      <formula>$AQ11=4</formula>
    </cfRule>
  </conditionalFormatting>
  <conditionalFormatting sqref="AC11:AJ30">
    <cfRule type="expression" dxfId="239" priority="2">
      <formula>$AQ11=1</formula>
    </cfRule>
  </conditionalFormatting>
  <dataValidations count="2">
    <dataValidation type="list" allowBlank="1" showInputMessage="1" showErrorMessage="1" sqref="N11:O30 R11:T30" xr:uid="{808C7C5B-8233-4F20-9BF8-19884FF6EBCA}">
      <formula1>INDIRECT(L11)</formula1>
    </dataValidation>
    <dataValidation type="list" allowBlank="1" showInputMessage="1" showErrorMessage="1" sqref="Y11:AB30" xr:uid="{F80120E2-4A63-464C-B5CF-3ACE6574B5F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89FE-3F11-49AC-9BF3-E9B1E2707BD1}">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60</v>
      </c>
      <c r="AW5" s="656">
        <f>R7</f>
        <v>10.5</v>
      </c>
      <c r="AX5" s="657">
        <f>+Y32</f>
        <v>0</v>
      </c>
      <c r="AY5" s="657">
        <f>+Z32</f>
        <v>0</v>
      </c>
      <c r="AZ5" s="657">
        <f>+AA32</f>
        <v>0</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1</v>
      </c>
      <c r="BJ5" s="657">
        <f>IF(Y35="",0,Y35)</f>
        <v>0</v>
      </c>
      <c r="BK5" s="657">
        <f>IF(Z35="",0,Z35)</f>
        <v>0</v>
      </c>
      <c r="BL5" s="657">
        <f>IF(AA35="",0,AA35)</f>
        <v>1</v>
      </c>
      <c r="BM5" s="657">
        <f>+AC35</f>
        <v>0</v>
      </c>
      <c r="BN5" s="657">
        <f t="shared" ref="BN5:BO5" si="2">+AD35</f>
        <v>0</v>
      </c>
      <c r="BO5" s="657">
        <f t="shared" si="2"/>
        <v>0</v>
      </c>
      <c r="BP5" s="657">
        <f>+AG35</f>
        <v>0</v>
      </c>
      <c r="BQ5" s="657">
        <f>+AH35</f>
        <v>0</v>
      </c>
      <c r="BR5" s="657">
        <f>+AI35</f>
        <v>1</v>
      </c>
      <c r="BS5" s="646" t="str">
        <f>+Y36</f>
        <v>Ⅱ</v>
      </c>
      <c r="BT5" s="646" t="str">
        <f>+AC36</f>
        <v>Ⅰ</v>
      </c>
      <c r="BU5" s="646" t="str">
        <f>+AG36</f>
        <v>Ⅱ</v>
      </c>
      <c r="BV5" s="646" t="str">
        <f>+Y37</f>
        <v>Ⅱ</v>
      </c>
      <c r="BW5" s="658" t="str">
        <f>IF(Y32&gt;0,R7,"")</f>
        <v/>
      </c>
      <c r="BX5" s="659" t="str">
        <f>IF(Z32&gt;0,"",IF(AA32&gt;0,R7,""))</f>
        <v/>
      </c>
      <c r="BY5" s="659" t="str">
        <f>IF(Y32+Z32&gt;0,"",IF(AA32&gt;0,R7,""))</f>
        <v/>
      </c>
      <c r="BZ5" s="659">
        <f>IF(Y32+Z32+AA32&gt;0,"",IF(AB32&gt;0,R7,""))</f>
        <v>10.5</v>
      </c>
      <c r="CA5" s="660">
        <f t="shared" ref="CA5:CH5" si="3">+AC31</f>
        <v>0</v>
      </c>
      <c r="CB5" s="660">
        <f t="shared" si="3"/>
        <v>0</v>
      </c>
      <c r="CC5" s="660">
        <f t="shared" si="3"/>
        <v>0</v>
      </c>
      <c r="CD5" s="660">
        <f t="shared" si="3"/>
        <v>0</v>
      </c>
      <c r="CE5" s="660">
        <f t="shared" si="3"/>
        <v>0</v>
      </c>
      <c r="CF5" s="660">
        <f t="shared" si="3"/>
        <v>0</v>
      </c>
      <c r="CG5" s="660">
        <f t="shared" si="3"/>
        <v>0</v>
      </c>
      <c r="CH5" s="660">
        <f t="shared" si="3"/>
        <v>0.18</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60</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531</v>
      </c>
      <c r="O11" s="699"/>
      <c r="P11" s="698" t="s">
        <v>532</v>
      </c>
      <c r="Q11" s="699"/>
      <c r="R11" s="700" t="s">
        <v>532</v>
      </c>
      <c r="S11" s="700"/>
      <c r="T11" s="700"/>
      <c r="U11" s="698" t="s">
        <v>376</v>
      </c>
      <c r="V11" s="699"/>
      <c r="W11" s="698" t="s">
        <v>291</v>
      </c>
      <c r="X11" s="701"/>
      <c r="Y11" s="702"/>
      <c r="Z11" s="702"/>
      <c r="AA11" s="702"/>
      <c r="AB11" s="702"/>
      <c r="AC11" s="703"/>
      <c r="AD11" s="703"/>
      <c r="AE11" s="703"/>
      <c r="AF11" s="703"/>
      <c r="AG11" s="703"/>
      <c r="AH11" s="703"/>
      <c r="AI11" s="703"/>
      <c r="AJ11" s="703">
        <v>0.18</v>
      </c>
      <c r="AK11" s="704" t="s">
        <v>908</v>
      </c>
      <c r="AL11" s="705"/>
      <c r="AM11" s="705"/>
      <c r="AN11" s="706"/>
      <c r="AO11" s="707"/>
      <c r="AP11" s="2"/>
      <c r="AQ11" s="708">
        <f>IF(P11="外力",1,IF(P11="材質劣化",2,IF(P11="漏水",3,4)))</f>
        <v>3</v>
      </c>
    </row>
    <row r="12" spans="2:86" ht="12" customHeight="1" x14ac:dyDescent="0.15">
      <c r="B12" s="385"/>
      <c r="C12" s="669"/>
      <c r="D12" s="664"/>
      <c r="E12" s="664"/>
      <c r="F12" s="664"/>
      <c r="G12" s="664"/>
      <c r="H12" s="664"/>
      <c r="I12" s="664"/>
      <c r="J12" s="665"/>
      <c r="K12" s="697">
        <v>2</v>
      </c>
      <c r="L12" s="698" t="s">
        <v>530</v>
      </c>
      <c r="M12" s="699"/>
      <c r="N12" s="698" t="s">
        <v>917</v>
      </c>
      <c r="O12" s="699"/>
      <c r="P12" s="698" t="s">
        <v>918</v>
      </c>
      <c r="Q12" s="699"/>
      <c r="R12" s="700" t="s">
        <v>913</v>
      </c>
      <c r="S12" s="700"/>
      <c r="T12" s="700"/>
      <c r="U12" s="698" t="s">
        <v>372</v>
      </c>
      <c r="V12" s="699"/>
      <c r="W12" s="698" t="s">
        <v>291</v>
      </c>
      <c r="X12" s="701"/>
      <c r="Y12" s="702"/>
      <c r="Z12" s="702"/>
      <c r="AA12" s="702"/>
      <c r="AB12" s="702" t="s">
        <v>919</v>
      </c>
      <c r="AC12" s="703"/>
      <c r="AD12" s="703"/>
      <c r="AE12" s="703"/>
      <c r="AF12" s="703"/>
      <c r="AG12" s="703"/>
      <c r="AH12" s="703"/>
      <c r="AI12" s="703"/>
      <c r="AJ12" s="703"/>
      <c r="AK12" s="704" t="s">
        <v>935</v>
      </c>
      <c r="AL12" s="705"/>
      <c r="AM12" s="705"/>
      <c r="AN12" s="706"/>
      <c r="AO12" s="707"/>
      <c r="AP12" s="2"/>
      <c r="AQ12" s="708">
        <f t="shared" ref="AQ12:AQ30" si="4">IF(P12="外力",1,IF(P12="材質劣化",2,IF(P12="漏水",3,4)))</f>
        <v>1</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0.18</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2</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38" priority="4">
      <formula>$AQ11=2</formula>
    </cfRule>
  </conditionalFormatting>
  <conditionalFormatting sqref="Y11:AF30">
    <cfRule type="expression" dxfId="237" priority="3">
      <formula>$AQ11=3</formula>
    </cfRule>
  </conditionalFormatting>
  <conditionalFormatting sqref="Y11:AJ30">
    <cfRule type="expression" dxfId="236" priority="1">
      <formula>$AQ11=4</formula>
    </cfRule>
  </conditionalFormatting>
  <conditionalFormatting sqref="AC11:AJ30">
    <cfRule type="expression" dxfId="235" priority="2">
      <formula>$AQ11=1</formula>
    </cfRule>
  </conditionalFormatting>
  <dataValidations count="2">
    <dataValidation type="list" allowBlank="1" showInputMessage="1" showErrorMessage="1" sqref="N11:O30 R11:T30" xr:uid="{2D35AE16-0F3C-4FA2-BD8E-8A56A958EFC9}">
      <formula1>INDIRECT(L11)</formula1>
    </dataValidation>
    <dataValidation type="list" allowBlank="1" showInputMessage="1" showErrorMessage="1" sqref="Y11:AB30" xr:uid="{BA4F8A31-F02E-44CD-9498-3312E95DB33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6797-5026-4F84-BEC0-79FA389A3A3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61</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61</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34" priority="4">
      <formula>$AQ11=2</formula>
    </cfRule>
  </conditionalFormatting>
  <conditionalFormatting sqref="Y11:AF30">
    <cfRule type="expression" dxfId="233" priority="3">
      <formula>$AQ11=3</formula>
    </cfRule>
  </conditionalFormatting>
  <conditionalFormatting sqref="Y11:AJ30">
    <cfRule type="expression" dxfId="232" priority="1">
      <formula>$AQ11=4</formula>
    </cfRule>
  </conditionalFormatting>
  <conditionalFormatting sqref="AC11:AJ30">
    <cfRule type="expression" dxfId="231" priority="2">
      <formula>$AQ11=1</formula>
    </cfRule>
  </conditionalFormatting>
  <dataValidations count="2">
    <dataValidation type="list" allowBlank="1" showInputMessage="1" showErrorMessage="1" sqref="N11:O30 R11:T30" xr:uid="{24AE63EA-F6BE-4419-8B70-0AACE9D097A0}">
      <formula1>INDIRECT(L11)</formula1>
    </dataValidation>
    <dataValidation type="list" allowBlank="1" showInputMessage="1" showErrorMessage="1" sqref="Y11:AB30" xr:uid="{31FE3258-9C7A-4A6A-97D4-25C9C1D1FCF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F2044-01AC-49EB-AA71-3066E564BF2C}">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62</v>
      </c>
      <c r="AW5" s="656">
        <f>R7</f>
        <v>6.4</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7.0000000000000007E-2</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62</v>
      </c>
      <c r="O7" s="674"/>
      <c r="P7" s="670" t="s">
        <v>866</v>
      </c>
      <c r="Q7" s="672"/>
      <c r="R7" s="675">
        <v>6.4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291</v>
      </c>
      <c r="V11" s="699"/>
      <c r="W11" s="698" t="s">
        <v>291</v>
      </c>
      <c r="X11" s="701"/>
      <c r="Y11" s="702"/>
      <c r="Z11" s="702"/>
      <c r="AA11" s="702"/>
      <c r="AB11" s="702"/>
      <c r="AC11" s="703"/>
      <c r="AD11" s="703"/>
      <c r="AE11" s="703"/>
      <c r="AF11" s="703">
        <v>7.0000000000000007E-2</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7.0000000000000007E-2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30" priority="4">
      <formula>$AQ11=2</formula>
    </cfRule>
  </conditionalFormatting>
  <conditionalFormatting sqref="Y11:AF30">
    <cfRule type="expression" dxfId="229" priority="3">
      <formula>$AQ11=3</formula>
    </cfRule>
  </conditionalFormatting>
  <conditionalFormatting sqref="Y11:AJ30">
    <cfRule type="expression" dxfId="228" priority="1">
      <formula>$AQ11=4</formula>
    </cfRule>
  </conditionalFormatting>
  <conditionalFormatting sqref="AC11:AJ30">
    <cfRule type="expression" dxfId="227" priority="2">
      <formula>$AQ11=1</formula>
    </cfRule>
  </conditionalFormatting>
  <dataValidations count="2">
    <dataValidation type="list" allowBlank="1" showInputMessage="1" showErrorMessage="1" sqref="N11:O30 R11:T30" xr:uid="{F4CE0FAC-4137-40F0-8E50-B868CB7C97A3}">
      <formula1>INDIRECT(L11)</formula1>
    </dataValidation>
    <dataValidation type="list" allowBlank="1" showInputMessage="1" showErrorMessage="1" sqref="Y11:AB30" xr:uid="{73DF9910-D70E-4B09-BC79-29FF289CDC5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185A7-9B72-44A4-9DED-AD6600CA081F}">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63</v>
      </c>
      <c r="AW5" s="656">
        <f>R7</f>
        <v>6.5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63</v>
      </c>
      <c r="O7" s="674"/>
      <c r="P7" s="670" t="s">
        <v>866</v>
      </c>
      <c r="Q7" s="672"/>
      <c r="R7" s="675">
        <v>6.5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26" priority="4">
      <formula>$AQ11=2</formula>
    </cfRule>
  </conditionalFormatting>
  <conditionalFormatting sqref="Y11:AF30">
    <cfRule type="expression" dxfId="225" priority="3">
      <formula>$AQ11=3</formula>
    </cfRule>
  </conditionalFormatting>
  <conditionalFormatting sqref="Y11:AJ30">
    <cfRule type="expression" dxfId="224" priority="1">
      <formula>$AQ11=4</formula>
    </cfRule>
  </conditionalFormatting>
  <conditionalFormatting sqref="AC11:AJ30">
    <cfRule type="expression" dxfId="223" priority="2">
      <formula>$AQ11=1</formula>
    </cfRule>
  </conditionalFormatting>
  <dataValidations count="2">
    <dataValidation type="list" allowBlank="1" showInputMessage="1" showErrorMessage="1" sqref="N11:O30 R11:T30" xr:uid="{5CB5B4E5-CE46-42C5-A88A-C3DEF796C8BC}">
      <formula1>INDIRECT(L11)</formula1>
    </dataValidation>
    <dataValidation type="list" allowBlank="1" showInputMessage="1" showErrorMessage="1" sqref="Y11:AB30" xr:uid="{CA408EE9-815A-40D8-B0BB-D4A30A307C6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036D-D0F1-494C-AD6A-6478EC27F3A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64</v>
      </c>
      <c r="AW5" s="656">
        <f>R7</f>
        <v>6.5</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64</v>
      </c>
      <c r="O7" s="674"/>
      <c r="P7" s="670" t="s">
        <v>866</v>
      </c>
      <c r="Q7" s="672"/>
      <c r="R7" s="675">
        <v>6.5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291</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22" priority="4">
      <formula>$AQ11=2</formula>
    </cfRule>
  </conditionalFormatting>
  <conditionalFormatting sqref="Y11:AF30">
    <cfRule type="expression" dxfId="221" priority="3">
      <formula>$AQ11=3</formula>
    </cfRule>
  </conditionalFormatting>
  <conditionalFormatting sqref="Y11:AJ30">
    <cfRule type="expression" dxfId="220" priority="1">
      <formula>$AQ11=4</formula>
    </cfRule>
  </conditionalFormatting>
  <conditionalFormatting sqref="AC11:AJ30">
    <cfRule type="expression" dxfId="219" priority="2">
      <formula>$AQ11=1</formula>
    </cfRule>
  </conditionalFormatting>
  <dataValidations count="2">
    <dataValidation type="list" allowBlank="1" showInputMessage="1" showErrorMessage="1" sqref="N11:O30 R11:T30" xr:uid="{9CE9F5A5-3EBE-42F0-A0EE-7AA4288E54D2}">
      <formula1>INDIRECT(L11)</formula1>
    </dataValidation>
    <dataValidation type="list" allowBlank="1" showInputMessage="1" showErrorMessage="1" sqref="Y11:AB30" xr:uid="{39E1229F-8799-4819-B219-6A5FECDEF96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5B792-6C1F-4BA6-8DAA-B3EED4EF7AD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65</v>
      </c>
      <c r="AW5" s="656">
        <f>R7</f>
        <v>6.7</v>
      </c>
      <c r="AX5" s="657">
        <f>+Y32</f>
        <v>0</v>
      </c>
      <c r="AY5" s="657">
        <f>+Z32</f>
        <v>0</v>
      </c>
      <c r="AZ5" s="657">
        <f>+AA32</f>
        <v>0</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1</v>
      </c>
      <c r="BJ5" s="657">
        <f>+Y35</f>
        <v>0</v>
      </c>
      <c r="BK5" s="657">
        <f t="shared" ref="BK5" si="2">+Z35</f>
        <v>0</v>
      </c>
      <c r="BL5" s="657">
        <f>+AA35</f>
        <v>0</v>
      </c>
      <c r="BM5" s="657">
        <f>+AC35</f>
        <v>0</v>
      </c>
      <c r="BN5" s="657">
        <f t="shared" ref="BN5:BO5" si="3">+AD35</f>
        <v>0</v>
      </c>
      <c r="BO5" s="657">
        <f t="shared" si="3"/>
        <v>3</v>
      </c>
      <c r="BP5" s="657">
        <f>+AG35</f>
        <v>0</v>
      </c>
      <c r="BQ5" s="657">
        <f>+AH35</f>
        <v>0</v>
      </c>
      <c r="BR5" s="657">
        <f>+AI35</f>
        <v>1</v>
      </c>
      <c r="BS5" s="646" t="str">
        <f>+Y36</f>
        <v>Ⅰ</v>
      </c>
      <c r="BT5" s="646" t="str">
        <f>+AC36</f>
        <v>Ⅱ</v>
      </c>
      <c r="BU5" s="646" t="str">
        <f>+AG36</f>
        <v>Ⅱ</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0.09</v>
      </c>
      <c r="CD5" s="660">
        <f t="shared" si="4"/>
        <v>0.66</v>
      </c>
      <c r="CE5" s="660">
        <f t="shared" si="4"/>
        <v>0</v>
      </c>
      <c r="CF5" s="660">
        <f t="shared" si="4"/>
        <v>0</v>
      </c>
      <c r="CG5" s="660">
        <f t="shared" si="4"/>
        <v>0</v>
      </c>
      <c r="CH5" s="660">
        <f t="shared" si="4"/>
        <v>1.1000000000000001</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65</v>
      </c>
      <c r="O7" s="674"/>
      <c r="P7" s="670" t="s">
        <v>866</v>
      </c>
      <c r="Q7" s="672"/>
      <c r="R7" s="675">
        <v>6.7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909</v>
      </c>
      <c r="O11" s="699"/>
      <c r="P11" s="698" t="s">
        <v>880</v>
      </c>
      <c r="Q11" s="699"/>
      <c r="R11" s="700" t="s">
        <v>881</v>
      </c>
      <c r="S11" s="700"/>
      <c r="T11" s="700"/>
      <c r="U11" s="698" t="s">
        <v>376</v>
      </c>
      <c r="V11" s="699"/>
      <c r="W11" s="698" t="s">
        <v>385</v>
      </c>
      <c r="X11" s="701"/>
      <c r="Y11" s="702"/>
      <c r="Z11" s="702"/>
      <c r="AA11" s="702"/>
      <c r="AB11" s="702"/>
      <c r="AC11" s="703"/>
      <c r="AD11" s="703"/>
      <c r="AE11" s="703">
        <v>0.09</v>
      </c>
      <c r="AF11" s="703"/>
      <c r="AG11" s="703"/>
      <c r="AH11" s="703"/>
      <c r="AI11" s="703"/>
      <c r="AJ11" s="703"/>
      <c r="AK11" s="704" t="s">
        <v>908</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911</v>
      </c>
      <c r="O12" s="699"/>
      <c r="P12" s="698" t="s">
        <v>880</v>
      </c>
      <c r="Q12" s="699"/>
      <c r="R12" s="700" t="s">
        <v>881</v>
      </c>
      <c r="S12" s="700"/>
      <c r="T12" s="700"/>
      <c r="U12" s="698" t="s">
        <v>372</v>
      </c>
      <c r="V12" s="699"/>
      <c r="W12" s="698" t="s">
        <v>291</v>
      </c>
      <c r="X12" s="701"/>
      <c r="Y12" s="702"/>
      <c r="Z12" s="702"/>
      <c r="AA12" s="702"/>
      <c r="AB12" s="702"/>
      <c r="AC12" s="703"/>
      <c r="AD12" s="703"/>
      <c r="AE12" s="703"/>
      <c r="AF12" s="703">
        <v>0.1</v>
      </c>
      <c r="AG12" s="703"/>
      <c r="AH12" s="703"/>
      <c r="AI12" s="703"/>
      <c r="AJ12" s="703"/>
      <c r="AK12" s="704" t="s">
        <v>908</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531</v>
      </c>
      <c r="O13" s="699"/>
      <c r="P13" s="698" t="s">
        <v>532</v>
      </c>
      <c r="Q13" s="699"/>
      <c r="R13" s="700" t="s">
        <v>532</v>
      </c>
      <c r="S13" s="700"/>
      <c r="T13" s="700"/>
      <c r="U13" s="698" t="s">
        <v>376</v>
      </c>
      <c r="V13" s="699"/>
      <c r="W13" s="698" t="s">
        <v>291</v>
      </c>
      <c r="X13" s="701"/>
      <c r="Y13" s="702"/>
      <c r="Z13" s="702"/>
      <c r="AA13" s="702"/>
      <c r="AB13" s="702"/>
      <c r="AC13" s="703"/>
      <c r="AD13" s="703"/>
      <c r="AE13" s="703"/>
      <c r="AF13" s="703"/>
      <c r="AG13" s="703"/>
      <c r="AH13" s="703"/>
      <c r="AI13" s="703"/>
      <c r="AJ13" s="703">
        <v>1.1000000000000001</v>
      </c>
      <c r="AK13" s="704"/>
      <c r="AL13" s="705"/>
      <c r="AM13" s="705"/>
      <c r="AN13" s="706"/>
      <c r="AO13" s="707"/>
      <c r="AP13" s="2"/>
      <c r="AQ13" s="708">
        <f t="shared" si="5"/>
        <v>3</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906</v>
      </c>
      <c r="O14" s="699"/>
      <c r="P14" s="698" t="s">
        <v>880</v>
      </c>
      <c r="Q14" s="699"/>
      <c r="R14" s="700" t="s">
        <v>881</v>
      </c>
      <c r="S14" s="700"/>
      <c r="T14" s="700"/>
      <c r="U14" s="698" t="s">
        <v>291</v>
      </c>
      <c r="V14" s="699"/>
      <c r="W14" s="698" t="s">
        <v>291</v>
      </c>
      <c r="X14" s="701"/>
      <c r="Y14" s="702"/>
      <c r="Z14" s="702"/>
      <c r="AA14" s="702"/>
      <c r="AB14" s="702"/>
      <c r="AC14" s="703"/>
      <c r="AD14" s="703"/>
      <c r="AE14" s="703"/>
      <c r="AF14" s="703">
        <v>0.56000000000000005</v>
      </c>
      <c r="AG14" s="703"/>
      <c r="AH14" s="703"/>
      <c r="AI14" s="703"/>
      <c r="AJ14" s="703"/>
      <c r="AK14" s="704"/>
      <c r="AL14" s="705"/>
      <c r="AM14" s="705"/>
      <c r="AN14" s="706"/>
      <c r="AO14" s="707"/>
      <c r="AP14" s="2"/>
      <c r="AQ14" s="708">
        <f t="shared" si="5"/>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0.09</v>
      </c>
      <c r="AF31" s="709">
        <f t="shared" si="6"/>
        <v>0.66</v>
      </c>
      <c r="AG31" s="709">
        <f t="shared" si="6"/>
        <v>0</v>
      </c>
      <c r="AH31" s="709">
        <f t="shared" si="6"/>
        <v>0</v>
      </c>
      <c r="AI31" s="709">
        <f t="shared" si="6"/>
        <v>0</v>
      </c>
      <c r="AJ31" s="709">
        <f t="shared" si="6"/>
        <v>1.1000000000000001</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2</v>
      </c>
      <c r="AG32" s="710">
        <f t="shared" si="7"/>
        <v>0</v>
      </c>
      <c r="AH32" s="710">
        <f t="shared" si="7"/>
        <v>0</v>
      </c>
      <c r="AI32" s="710">
        <f t="shared" si="7"/>
        <v>0</v>
      </c>
      <c r="AJ32" s="710">
        <f t="shared" si="7"/>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18" priority="4">
      <formula>$AQ11=2</formula>
    </cfRule>
  </conditionalFormatting>
  <conditionalFormatting sqref="Y11:AF30">
    <cfRule type="expression" dxfId="217" priority="3">
      <formula>$AQ11=3</formula>
    </cfRule>
  </conditionalFormatting>
  <conditionalFormatting sqref="Y11:AJ30">
    <cfRule type="expression" dxfId="216" priority="1">
      <formula>$AQ11=4</formula>
    </cfRule>
  </conditionalFormatting>
  <conditionalFormatting sqref="AC11:AJ30">
    <cfRule type="expression" dxfId="215" priority="2">
      <formula>$AQ11=1</formula>
    </cfRule>
  </conditionalFormatting>
  <dataValidations count="2">
    <dataValidation type="list" allowBlank="1" showInputMessage="1" showErrorMessage="1" sqref="N11:O30 R11:T30" xr:uid="{5F09B814-7496-42B0-8C82-5788B99CDD4E}">
      <formula1>INDIRECT(L11)</formula1>
    </dataValidation>
    <dataValidation type="list" allowBlank="1" showInputMessage="1" showErrorMessage="1" sqref="Y11:AB30" xr:uid="{39D0D205-8AAA-4C7E-BFF8-EEA24F8E893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D3AC3-5224-494F-8E5A-ADBCC5BDFE92}">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66</v>
      </c>
      <c r="AW5" s="656">
        <f>R7</f>
        <v>6</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66</v>
      </c>
      <c r="O7" s="674"/>
      <c r="P7" s="670" t="s">
        <v>866</v>
      </c>
      <c r="Q7" s="672"/>
      <c r="R7" s="675">
        <v>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14" priority="4">
      <formula>$AQ11=2</formula>
    </cfRule>
  </conditionalFormatting>
  <conditionalFormatting sqref="Y11:AF30">
    <cfRule type="expression" dxfId="213" priority="3">
      <formula>$AQ11=3</formula>
    </cfRule>
  </conditionalFormatting>
  <conditionalFormatting sqref="Y11:AJ30">
    <cfRule type="expression" dxfId="212" priority="1">
      <formula>$AQ11=4</formula>
    </cfRule>
  </conditionalFormatting>
  <conditionalFormatting sqref="AC11:AJ30">
    <cfRule type="expression" dxfId="211" priority="2">
      <formula>$AQ11=1</formula>
    </cfRule>
  </conditionalFormatting>
  <dataValidations count="2">
    <dataValidation type="list" allowBlank="1" showInputMessage="1" showErrorMessage="1" sqref="N11:O30 R11:T30" xr:uid="{6143AE27-A085-4FB0-9A11-A82149FFE482}">
      <formula1>INDIRECT(L11)</formula1>
    </dataValidation>
    <dataValidation type="list" allowBlank="1" showInputMessage="1" showErrorMessage="1" sqref="Y11:AB30" xr:uid="{CA066EDB-D18A-45BB-92B1-A1C33555DEA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E1867-547A-416D-BEAD-2D435883FA7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67</v>
      </c>
      <c r="AW5" s="656">
        <f>R7</f>
        <v>10.5</v>
      </c>
      <c r="AX5" s="657">
        <f>+Y32</f>
        <v>0</v>
      </c>
      <c r="AY5" s="657">
        <f>+Z32</f>
        <v>0</v>
      </c>
      <c r="AZ5" s="657">
        <f>+AA32</f>
        <v>1</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1</v>
      </c>
      <c r="BP5" s="657">
        <f>+AG35</f>
        <v>0</v>
      </c>
      <c r="BQ5" s="657">
        <f>+AH35</f>
        <v>0</v>
      </c>
      <c r="BR5" s="657">
        <f>+AI35</f>
        <v>0</v>
      </c>
      <c r="BS5" s="646" t="str">
        <f>+Y36</f>
        <v>Ⅱ</v>
      </c>
      <c r="BT5" s="646" t="str">
        <f>+AC36</f>
        <v>Ⅱ</v>
      </c>
      <c r="BU5" s="646" t="str">
        <f>+AG36</f>
        <v>Ⅰ</v>
      </c>
      <c r="BV5" s="646" t="str">
        <f>+Y37</f>
        <v>Ⅱ</v>
      </c>
      <c r="BW5" s="658" t="str">
        <f>IF(Y32&gt;0,R7,"")</f>
        <v/>
      </c>
      <c r="BX5" s="659">
        <f>IF(Z32&gt;0,"",IF(AA32&gt;0,R7,""))</f>
        <v>10.5</v>
      </c>
      <c r="BY5" s="659">
        <f>IF(Y32+Z32&gt;0,"",IF(AA32&gt;0,R7,""))</f>
        <v>10.5</v>
      </c>
      <c r="BZ5" s="659" t="str">
        <f>IF(Y32+Z32+AA32&gt;0,"",IF(AB32&gt;0,R7,""))</f>
        <v/>
      </c>
      <c r="CA5" s="660">
        <f t="shared" ref="CA5:CH5" si="3">+AC31</f>
        <v>0</v>
      </c>
      <c r="CB5" s="660">
        <f t="shared" si="3"/>
        <v>0</v>
      </c>
      <c r="CC5" s="660">
        <f t="shared" si="3"/>
        <v>0</v>
      </c>
      <c r="CD5" s="660">
        <f t="shared" si="3"/>
        <v>0.91</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67</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0.91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921</v>
      </c>
      <c r="O12" s="699"/>
      <c r="P12" s="698" t="s">
        <v>918</v>
      </c>
      <c r="Q12" s="699"/>
      <c r="R12" s="700" t="s">
        <v>913</v>
      </c>
      <c r="S12" s="700"/>
      <c r="T12" s="700"/>
      <c r="U12" s="698" t="s">
        <v>372</v>
      </c>
      <c r="V12" s="699"/>
      <c r="W12" s="698" t="s">
        <v>291</v>
      </c>
      <c r="X12" s="701"/>
      <c r="Y12" s="702"/>
      <c r="Z12" s="702"/>
      <c r="AA12" s="702" t="s">
        <v>919</v>
      </c>
      <c r="AB12" s="702"/>
      <c r="AC12" s="703"/>
      <c r="AD12" s="703"/>
      <c r="AE12" s="703"/>
      <c r="AF12" s="703"/>
      <c r="AG12" s="703"/>
      <c r="AH12" s="703"/>
      <c r="AI12" s="703"/>
      <c r="AJ12" s="703"/>
      <c r="AK12" s="704" t="s">
        <v>935</v>
      </c>
      <c r="AL12" s="705"/>
      <c r="AM12" s="705"/>
      <c r="AN12" s="706"/>
      <c r="AO12" s="707"/>
      <c r="AP12" s="2"/>
      <c r="AQ12" s="708">
        <f t="shared" ref="AQ12:AQ30" si="4">IF(P12="外力",1,IF(P12="材質劣化",2,IF(P12="漏水",3,4)))</f>
        <v>1</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0.91</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0</v>
      </c>
      <c r="AC32" s="710">
        <f t="shared" ref="AC32:AJ32" si="6">COUNT(AC11:AC30)</f>
        <v>0</v>
      </c>
      <c r="AD32" s="710">
        <f t="shared" si="6"/>
        <v>0</v>
      </c>
      <c r="AE32" s="710">
        <f t="shared" si="6"/>
        <v>0</v>
      </c>
      <c r="AF32" s="710">
        <f t="shared" si="6"/>
        <v>1</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10" priority="4">
      <formula>$AQ11=2</formula>
    </cfRule>
  </conditionalFormatting>
  <conditionalFormatting sqref="Y11:AF30">
    <cfRule type="expression" dxfId="209" priority="3">
      <formula>$AQ11=3</formula>
    </cfRule>
  </conditionalFormatting>
  <conditionalFormatting sqref="Y11:AJ30">
    <cfRule type="expression" dxfId="208" priority="1">
      <formula>$AQ11=4</formula>
    </cfRule>
  </conditionalFormatting>
  <conditionalFormatting sqref="AC11:AJ30">
    <cfRule type="expression" dxfId="207" priority="2">
      <formula>$AQ11=1</formula>
    </cfRule>
  </conditionalFormatting>
  <dataValidations count="2">
    <dataValidation type="list" allowBlank="1" showInputMessage="1" showErrorMessage="1" sqref="N11:O30 R11:T30" xr:uid="{3B6D1DBC-B758-43B5-AB67-4BE7E1D3BBA2}">
      <formula1>INDIRECT(L11)</formula1>
    </dataValidation>
    <dataValidation type="list" allowBlank="1" showInputMessage="1" showErrorMessage="1" sqref="Y11:AB30" xr:uid="{29B80C99-B46A-46F4-AA95-F233905A14B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ADA0-9B9E-41DA-9389-9711CEAA4931}">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68</v>
      </c>
      <c r="AW5" s="656">
        <f>R7</f>
        <v>10.5</v>
      </c>
      <c r="AX5" s="657">
        <f>+Y32</f>
        <v>0</v>
      </c>
      <c r="AY5" s="657">
        <f>+Z32</f>
        <v>0</v>
      </c>
      <c r="AZ5" s="657">
        <f>+AA32</f>
        <v>0</v>
      </c>
      <c r="BA5" s="657">
        <f t="shared" ref="BA5" si="0">+AB32</f>
        <v>1</v>
      </c>
      <c r="BB5" s="657">
        <f>+AC32</f>
        <v>0</v>
      </c>
      <c r="BC5" s="657">
        <f t="shared" ref="BC5:BI5" si="1">+AD32</f>
        <v>0</v>
      </c>
      <c r="BD5" s="657">
        <f t="shared" si="1"/>
        <v>1</v>
      </c>
      <c r="BE5" s="657">
        <f t="shared" si="1"/>
        <v>0</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1</v>
      </c>
      <c r="BP5" s="657">
        <f>+AG35</f>
        <v>0</v>
      </c>
      <c r="BQ5" s="657">
        <f>+AH35</f>
        <v>0</v>
      </c>
      <c r="BR5" s="657">
        <f>+AI35</f>
        <v>0</v>
      </c>
      <c r="BS5" s="646" t="str">
        <f>+Y36</f>
        <v>Ⅱ</v>
      </c>
      <c r="BT5" s="646" t="str">
        <f>+AC36</f>
        <v>Ⅱ</v>
      </c>
      <c r="BU5" s="646" t="str">
        <f>+AG36</f>
        <v>Ⅰ</v>
      </c>
      <c r="BV5" s="646" t="str">
        <f>+Y37</f>
        <v>Ⅱ</v>
      </c>
      <c r="BW5" s="658" t="str">
        <f>IF(Y32&gt;0,R7,"")</f>
        <v/>
      </c>
      <c r="BX5" s="659" t="str">
        <f>IF(Z32&gt;0,"",IF(AA32&gt;0,R7,""))</f>
        <v/>
      </c>
      <c r="BY5" s="659" t="str">
        <f>IF(Y32+Z32&gt;0,"",IF(AA32&gt;0,R7,""))</f>
        <v/>
      </c>
      <c r="BZ5" s="659">
        <f>IF(Y32+Z32+AA32&gt;0,"",IF(AB32&gt;0,R7,""))</f>
        <v>10.5</v>
      </c>
      <c r="CA5" s="660">
        <f t="shared" ref="CA5:CH5" si="3">+AC31</f>
        <v>0</v>
      </c>
      <c r="CB5" s="660">
        <f t="shared" si="3"/>
        <v>0</v>
      </c>
      <c r="CC5" s="660">
        <f t="shared" si="3"/>
        <v>0.02</v>
      </c>
      <c r="CD5" s="660">
        <f t="shared" si="3"/>
        <v>0</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68</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376</v>
      </c>
      <c r="V11" s="699"/>
      <c r="W11" s="698" t="s">
        <v>291</v>
      </c>
      <c r="X11" s="701"/>
      <c r="Y11" s="702"/>
      <c r="Z11" s="702"/>
      <c r="AA11" s="702"/>
      <c r="AB11" s="702"/>
      <c r="AC11" s="703"/>
      <c r="AD11" s="703"/>
      <c r="AE11" s="703">
        <v>0.02</v>
      </c>
      <c r="AF11" s="703"/>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921</v>
      </c>
      <c r="O12" s="699"/>
      <c r="P12" s="698" t="s">
        <v>918</v>
      </c>
      <c r="Q12" s="699"/>
      <c r="R12" s="700" t="s">
        <v>913</v>
      </c>
      <c r="S12" s="700"/>
      <c r="T12" s="700"/>
      <c r="U12" s="698" t="s">
        <v>372</v>
      </c>
      <c r="V12" s="699"/>
      <c r="W12" s="698" t="s">
        <v>291</v>
      </c>
      <c r="X12" s="701"/>
      <c r="Y12" s="702"/>
      <c r="Z12" s="702"/>
      <c r="AA12" s="702"/>
      <c r="AB12" s="702" t="s">
        <v>919</v>
      </c>
      <c r="AC12" s="703"/>
      <c r="AD12" s="703"/>
      <c r="AE12" s="703"/>
      <c r="AF12" s="703"/>
      <c r="AG12" s="703"/>
      <c r="AH12" s="703"/>
      <c r="AI12" s="703"/>
      <c r="AJ12" s="703"/>
      <c r="AK12" s="704" t="s">
        <v>936</v>
      </c>
      <c r="AL12" s="705"/>
      <c r="AM12" s="705"/>
      <c r="AN12" s="706"/>
      <c r="AO12" s="707"/>
      <c r="AP12" s="2"/>
      <c r="AQ12" s="708">
        <f t="shared" ref="AQ12:AQ30" si="4">IF(P12="外力",1,IF(P12="材質劣化",2,IF(P12="漏水",3,4)))</f>
        <v>1</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0.02</v>
      </c>
      <c r="AF31" s="709">
        <f t="shared" si="5"/>
        <v>0</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1</v>
      </c>
      <c r="AF32" s="710">
        <f t="shared" si="6"/>
        <v>0</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06" priority="4">
      <formula>$AQ11=2</formula>
    </cfRule>
  </conditionalFormatting>
  <conditionalFormatting sqref="Y11:AF30">
    <cfRule type="expression" dxfId="205" priority="3">
      <formula>$AQ11=3</formula>
    </cfRule>
  </conditionalFormatting>
  <conditionalFormatting sqref="Y11:AJ30">
    <cfRule type="expression" dxfId="204" priority="1">
      <formula>$AQ11=4</formula>
    </cfRule>
  </conditionalFormatting>
  <conditionalFormatting sqref="AC11:AJ30">
    <cfRule type="expression" dxfId="203" priority="2">
      <formula>$AQ11=1</formula>
    </cfRule>
  </conditionalFormatting>
  <dataValidations count="2">
    <dataValidation type="list" allowBlank="1" showInputMessage="1" showErrorMessage="1" sqref="N11:O30 R11:T30" xr:uid="{53BDD51C-D9C0-4A51-81A4-964A1FED4A4A}">
      <formula1>INDIRECT(L11)</formula1>
    </dataValidation>
    <dataValidation type="list" allowBlank="1" showInputMessage="1" showErrorMessage="1" sqref="Y11:AB30" xr:uid="{AA55E369-0A2F-4869-8398-97AA6570054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3A6E-7496-4B43-932B-E2CF45BBE7A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69</v>
      </c>
      <c r="AW5" s="656">
        <f>R7</f>
        <v>10.5</v>
      </c>
      <c r="AX5" s="657">
        <f>+Y32</f>
        <v>0</v>
      </c>
      <c r="AY5" s="657">
        <f>+Z32</f>
        <v>0</v>
      </c>
      <c r="AZ5" s="657">
        <f>+AA32</f>
        <v>0</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0</v>
      </c>
      <c r="BP5" s="657">
        <f>+AG35</f>
        <v>0</v>
      </c>
      <c r="BQ5" s="657">
        <f>+AH35</f>
        <v>0</v>
      </c>
      <c r="BR5" s="657">
        <f>+AI35</f>
        <v>0</v>
      </c>
      <c r="BS5" s="646" t="str">
        <f>+Y36</f>
        <v>Ⅱ</v>
      </c>
      <c r="BT5" s="646" t="str">
        <f>+AC36</f>
        <v>Ⅰ</v>
      </c>
      <c r="BU5" s="646" t="str">
        <f>+AG36</f>
        <v>Ⅰ</v>
      </c>
      <c r="BV5" s="646" t="str">
        <f>+Y37</f>
        <v>Ⅱ</v>
      </c>
      <c r="BW5" s="658" t="str">
        <f>IF(Y32&gt;0,R7,"")</f>
        <v/>
      </c>
      <c r="BX5" s="659" t="str">
        <f>IF(Z32&gt;0,"",IF(AA32&gt;0,R7,""))</f>
        <v/>
      </c>
      <c r="BY5" s="659" t="str">
        <f>IF(Y32+Z32&gt;0,"",IF(AA32&gt;0,R7,""))</f>
        <v/>
      </c>
      <c r="BZ5" s="659">
        <f>IF(Y32+Z32+AA32&gt;0,"",IF(AB32&gt;0,R7,""))</f>
        <v>10.5</v>
      </c>
      <c r="CA5" s="660">
        <f t="shared" ref="CA5:CH5" si="3">+AC31</f>
        <v>0</v>
      </c>
      <c r="CB5" s="660">
        <f t="shared" si="3"/>
        <v>0</v>
      </c>
      <c r="CC5" s="660">
        <f t="shared" si="3"/>
        <v>0</v>
      </c>
      <c r="CD5" s="660">
        <f t="shared" si="3"/>
        <v>0</v>
      </c>
      <c r="CE5" s="660">
        <f t="shared" si="3"/>
        <v>0</v>
      </c>
      <c r="CF5" s="660">
        <f t="shared" si="3"/>
        <v>0</v>
      </c>
      <c r="CG5" s="660">
        <f t="shared" si="3"/>
        <v>0</v>
      </c>
      <c r="CH5" s="660">
        <f t="shared" si="3"/>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69</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921</v>
      </c>
      <c r="O11" s="699"/>
      <c r="P11" s="698" t="s">
        <v>918</v>
      </c>
      <c r="Q11" s="699"/>
      <c r="R11" s="700" t="s">
        <v>913</v>
      </c>
      <c r="S11" s="700"/>
      <c r="T11" s="700"/>
      <c r="U11" s="698" t="s">
        <v>372</v>
      </c>
      <c r="V11" s="699"/>
      <c r="W11" s="698" t="s">
        <v>291</v>
      </c>
      <c r="X11" s="701"/>
      <c r="Y11" s="702"/>
      <c r="Z11" s="702"/>
      <c r="AA11" s="702"/>
      <c r="AB11" s="702" t="s">
        <v>919</v>
      </c>
      <c r="AC11" s="703"/>
      <c r="AD11" s="703"/>
      <c r="AE11" s="703"/>
      <c r="AF11" s="703"/>
      <c r="AG11" s="703"/>
      <c r="AH11" s="703"/>
      <c r="AI11" s="703"/>
      <c r="AJ11" s="703"/>
      <c r="AK11" s="704" t="s">
        <v>927</v>
      </c>
      <c r="AL11" s="705"/>
      <c r="AM11" s="705"/>
      <c r="AN11" s="706"/>
      <c r="AO11" s="707"/>
      <c r="AP11" s="2"/>
      <c r="AQ11" s="708">
        <f>IF(P11="外力",1,IF(P11="材質劣化",2,IF(P11="漏水",3,4)))</f>
        <v>1</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4">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02" priority="4">
      <formula>$AQ11=2</formula>
    </cfRule>
  </conditionalFormatting>
  <conditionalFormatting sqref="Y11:AF30">
    <cfRule type="expression" dxfId="201" priority="3">
      <formula>$AQ11=3</formula>
    </cfRule>
  </conditionalFormatting>
  <conditionalFormatting sqref="Y11:AJ30">
    <cfRule type="expression" dxfId="200" priority="1">
      <formula>$AQ11=4</formula>
    </cfRule>
  </conditionalFormatting>
  <conditionalFormatting sqref="AC11:AJ30">
    <cfRule type="expression" dxfId="199" priority="2">
      <formula>$AQ11=1</formula>
    </cfRule>
  </conditionalFormatting>
  <dataValidations count="2">
    <dataValidation type="list" allowBlank="1" showInputMessage="1" showErrorMessage="1" sqref="N11:O30 R11:T30" xr:uid="{0D176772-2BF7-4325-838C-BBC93423DCD3}">
      <formula1>INDIRECT(L11)</formula1>
    </dataValidation>
    <dataValidation type="list" allowBlank="1" showInputMessage="1" showErrorMessage="1" sqref="Y11:AB30" xr:uid="{07063A1A-E3C3-41D8-86F3-0F2E8091E23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8E28-11DD-4FCD-9B61-53585D78B36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70</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70</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98" priority="4">
      <formula>$AQ11=2</formula>
    </cfRule>
  </conditionalFormatting>
  <conditionalFormatting sqref="Y11:AF30">
    <cfRule type="expression" dxfId="197" priority="3">
      <formula>$AQ11=3</formula>
    </cfRule>
  </conditionalFormatting>
  <conditionalFormatting sqref="Y11:AJ30">
    <cfRule type="expression" dxfId="196" priority="1">
      <formula>$AQ11=4</formula>
    </cfRule>
  </conditionalFormatting>
  <conditionalFormatting sqref="AC11:AJ30">
    <cfRule type="expression" dxfId="195" priority="2">
      <formula>$AQ11=1</formula>
    </cfRule>
  </conditionalFormatting>
  <dataValidations count="2">
    <dataValidation type="list" allowBlank="1" showInputMessage="1" showErrorMessage="1" sqref="N11:O30 R11:T30" xr:uid="{1EA0C464-C03D-4A62-AC2D-ED12A21869F7}">
      <formula1>INDIRECT(L11)</formula1>
    </dataValidation>
    <dataValidation type="list" allowBlank="1" showInputMessage="1" showErrorMessage="1" sqref="Y11:AB30" xr:uid="{1453D408-021B-4B42-8020-B8726ED948F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19720-44B9-4369-B987-EC2D57755DA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71</v>
      </c>
      <c r="AW5" s="656">
        <f>R7</f>
        <v>10.5</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71</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94" priority="4">
      <formula>$AQ11=2</formula>
    </cfRule>
  </conditionalFormatting>
  <conditionalFormatting sqref="Y11:AF30">
    <cfRule type="expression" dxfId="193" priority="3">
      <formula>$AQ11=3</formula>
    </cfRule>
  </conditionalFormatting>
  <conditionalFormatting sqref="Y11:AJ30">
    <cfRule type="expression" dxfId="192" priority="1">
      <formula>$AQ11=4</formula>
    </cfRule>
  </conditionalFormatting>
  <conditionalFormatting sqref="AC11:AJ30">
    <cfRule type="expression" dxfId="191" priority="2">
      <formula>$AQ11=1</formula>
    </cfRule>
  </conditionalFormatting>
  <dataValidations count="2">
    <dataValidation type="list" allowBlank="1" showInputMessage="1" showErrorMessage="1" sqref="N11:O30 R11:T30" xr:uid="{4730FECB-B5AA-4E6B-9B5E-3BC91FA4C12B}">
      <formula1>INDIRECT(L11)</formula1>
    </dataValidation>
    <dataValidation type="list" allowBlank="1" showInputMessage="1" showErrorMessage="1" sqref="Y11:AB30" xr:uid="{BE78C1AD-EAA1-43B0-91B6-86F6CF6774D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5083-3F38-4FB1-99E6-E12B46F3292C}">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72</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72</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90" priority="4">
      <formula>$AQ11=2</formula>
    </cfRule>
  </conditionalFormatting>
  <conditionalFormatting sqref="Y11:AF30">
    <cfRule type="expression" dxfId="189" priority="3">
      <formula>$AQ11=3</formula>
    </cfRule>
  </conditionalFormatting>
  <conditionalFormatting sqref="Y11:AJ30">
    <cfRule type="expression" dxfId="188" priority="1">
      <formula>$AQ11=4</formula>
    </cfRule>
  </conditionalFormatting>
  <conditionalFormatting sqref="AC11:AJ30">
    <cfRule type="expression" dxfId="187" priority="2">
      <formula>$AQ11=1</formula>
    </cfRule>
  </conditionalFormatting>
  <dataValidations count="2">
    <dataValidation type="list" allowBlank="1" showInputMessage="1" showErrorMessage="1" sqref="N11:O30 R11:T30" xr:uid="{BB8CB7C2-88D9-4762-B516-A8FA2A47BBB8}">
      <formula1>INDIRECT(L11)</formula1>
    </dataValidation>
    <dataValidation type="list" allowBlank="1" showInputMessage="1" showErrorMessage="1" sqref="Y11:AB30" xr:uid="{C770B96B-C157-4F7D-A133-253D7586FBF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3EA6-6329-45D8-B868-5054112083A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73</v>
      </c>
      <c r="AW5" s="656">
        <f>R7</f>
        <v>10.5</v>
      </c>
      <c r="AX5" s="657">
        <f>+Y32</f>
        <v>0</v>
      </c>
      <c r="AY5" s="657">
        <f>+Z32</f>
        <v>0</v>
      </c>
      <c r="AZ5" s="657">
        <f>+AA32</f>
        <v>0</v>
      </c>
      <c r="BA5" s="657">
        <f t="shared" ref="BA5" si="0">+AB32</f>
        <v>1</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1</v>
      </c>
      <c r="BP5" s="657">
        <f>+AG35</f>
        <v>0</v>
      </c>
      <c r="BQ5" s="657">
        <f>+AH35</f>
        <v>0</v>
      </c>
      <c r="BR5" s="657">
        <f>+AI35</f>
        <v>0</v>
      </c>
      <c r="BS5" s="646" t="str">
        <f>+Y36</f>
        <v>Ⅱ</v>
      </c>
      <c r="BT5" s="646" t="str">
        <f>+AC36</f>
        <v>Ⅱ</v>
      </c>
      <c r="BU5" s="646" t="str">
        <f>+AG36</f>
        <v>Ⅰ</v>
      </c>
      <c r="BV5" s="646" t="str">
        <f>+Y37</f>
        <v>Ⅱ</v>
      </c>
      <c r="BW5" s="658" t="str">
        <f>IF(Y32&gt;0,R7,"")</f>
        <v/>
      </c>
      <c r="BX5" s="659" t="str">
        <f>IF(Z32&gt;0,"",IF(AA32&gt;0,R7,""))</f>
        <v/>
      </c>
      <c r="BY5" s="659" t="str">
        <f>IF(Y32+Z32&gt;0,"",IF(AA32&gt;0,R7,""))</f>
        <v/>
      </c>
      <c r="BZ5" s="659">
        <f>IF(Y32+Z32+AA32&gt;0,"",IF(AB32&gt;0,R7,""))</f>
        <v>10.5</v>
      </c>
      <c r="CA5" s="660">
        <f t="shared" ref="CA5:CH5" si="3">+AC31</f>
        <v>0</v>
      </c>
      <c r="CB5" s="660">
        <f t="shared" si="3"/>
        <v>0</v>
      </c>
      <c r="CC5" s="660">
        <f t="shared" si="3"/>
        <v>0</v>
      </c>
      <c r="CD5" s="660">
        <f t="shared" si="3"/>
        <v>1.08</v>
      </c>
      <c r="CE5" s="660">
        <f t="shared" si="3"/>
        <v>0</v>
      </c>
      <c r="CF5" s="660">
        <f t="shared" si="3"/>
        <v>0</v>
      </c>
      <c r="CG5" s="660">
        <f t="shared" si="3"/>
        <v>0</v>
      </c>
      <c r="CH5" s="660">
        <f t="shared" si="3"/>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73</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1.08</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917</v>
      </c>
      <c r="O12" s="699"/>
      <c r="P12" s="698" t="s">
        <v>918</v>
      </c>
      <c r="Q12" s="699"/>
      <c r="R12" s="700" t="s">
        <v>913</v>
      </c>
      <c r="S12" s="700"/>
      <c r="T12" s="700"/>
      <c r="U12" s="698" t="s">
        <v>372</v>
      </c>
      <c r="V12" s="699"/>
      <c r="W12" s="698" t="s">
        <v>291</v>
      </c>
      <c r="X12" s="701"/>
      <c r="Y12" s="702"/>
      <c r="Z12" s="702"/>
      <c r="AA12" s="702"/>
      <c r="AB12" s="702" t="s">
        <v>919</v>
      </c>
      <c r="AC12" s="703"/>
      <c r="AD12" s="703"/>
      <c r="AE12" s="703"/>
      <c r="AF12" s="703"/>
      <c r="AG12" s="703"/>
      <c r="AH12" s="703"/>
      <c r="AI12" s="703"/>
      <c r="AJ12" s="703"/>
      <c r="AK12" s="704" t="s">
        <v>937</v>
      </c>
      <c r="AL12" s="705"/>
      <c r="AM12" s="705"/>
      <c r="AN12" s="706"/>
      <c r="AO12" s="707"/>
      <c r="AP12" s="2"/>
      <c r="AQ12" s="708">
        <f t="shared" ref="AQ12:AQ30" si="4">IF(P12="外力",1,IF(P12="材質劣化",2,IF(P12="漏水",3,4)))</f>
        <v>1</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1.08</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0</v>
      </c>
      <c r="AF32" s="710">
        <f t="shared" si="6"/>
        <v>1</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86" priority="4">
      <formula>$AQ11=2</formula>
    </cfRule>
  </conditionalFormatting>
  <conditionalFormatting sqref="Y11:AF30">
    <cfRule type="expression" dxfId="185" priority="3">
      <formula>$AQ11=3</formula>
    </cfRule>
  </conditionalFormatting>
  <conditionalFormatting sqref="Y11:AJ30">
    <cfRule type="expression" dxfId="184" priority="1">
      <formula>$AQ11=4</formula>
    </cfRule>
  </conditionalFormatting>
  <conditionalFormatting sqref="AC11:AJ30">
    <cfRule type="expression" dxfId="183" priority="2">
      <formula>$AQ11=1</formula>
    </cfRule>
  </conditionalFormatting>
  <dataValidations count="2">
    <dataValidation type="list" allowBlank="1" showInputMessage="1" showErrorMessage="1" sqref="N11:O30 R11:T30" xr:uid="{BDC64B42-2292-4E0F-82FA-7E2F4F6385B5}">
      <formula1>INDIRECT(L11)</formula1>
    </dataValidation>
    <dataValidation type="list" allowBlank="1" showInputMessage="1" showErrorMessage="1" sqref="Y11:AB30" xr:uid="{A0956503-5D58-43E2-B41F-9A869A409FD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02EF3-A220-4CB0-8001-122E46E4DE7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74</v>
      </c>
      <c r="AW5" s="656">
        <f>R7</f>
        <v>10.5</v>
      </c>
      <c r="AX5" s="657">
        <f>+Y32</f>
        <v>0</v>
      </c>
      <c r="AY5" s="657">
        <f>+Z32</f>
        <v>0</v>
      </c>
      <c r="AZ5" s="657">
        <f>+AA32</f>
        <v>0</v>
      </c>
      <c r="BA5" s="657">
        <f t="shared" ref="BA5" si="0">+AB32</f>
        <v>0</v>
      </c>
      <c r="BB5" s="657">
        <f>+AC32</f>
        <v>0</v>
      </c>
      <c r="BC5" s="657">
        <f t="shared" ref="BC5:BI5" si="1">+AD32</f>
        <v>0</v>
      </c>
      <c r="BD5" s="657">
        <f t="shared" si="1"/>
        <v>0</v>
      </c>
      <c r="BE5" s="657">
        <f t="shared" si="1"/>
        <v>3</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0.03</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74</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912</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3</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82" priority="4">
      <formula>$AQ11=2</formula>
    </cfRule>
  </conditionalFormatting>
  <conditionalFormatting sqref="Y11:AF30">
    <cfRule type="expression" dxfId="181" priority="3">
      <formula>$AQ11=3</formula>
    </cfRule>
  </conditionalFormatting>
  <conditionalFormatting sqref="Y11:AJ30">
    <cfRule type="expression" dxfId="180" priority="1">
      <formula>$AQ11=4</formula>
    </cfRule>
  </conditionalFormatting>
  <conditionalFormatting sqref="AC11:AJ30">
    <cfRule type="expression" dxfId="179" priority="2">
      <formula>$AQ11=1</formula>
    </cfRule>
  </conditionalFormatting>
  <dataValidations count="2">
    <dataValidation type="list" allowBlank="1" showInputMessage="1" showErrorMessage="1" sqref="N11:O30 R11:T30" xr:uid="{BAAC8701-0465-48A3-99D1-8239C92CD8C7}">
      <formula1>INDIRECT(L11)</formula1>
    </dataValidation>
    <dataValidation type="list" allowBlank="1" showInputMessage="1" showErrorMessage="1" sqref="Y11:AB30" xr:uid="{5506B79C-5193-4DB2-8FAC-AD4315B2C96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296EB-5833-4102-BA26-446B27C8B4AF}">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75</v>
      </c>
      <c r="AW5" s="656">
        <f>R7</f>
        <v>10.5</v>
      </c>
      <c r="AX5" s="657">
        <f>+Y32</f>
        <v>0</v>
      </c>
      <c r="AY5" s="657">
        <f>+Z32</f>
        <v>0</v>
      </c>
      <c r="AZ5" s="657">
        <f>+AA32</f>
        <v>1</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3</v>
      </c>
      <c r="BP5" s="657">
        <f>+AG35</f>
        <v>0</v>
      </c>
      <c r="BQ5" s="657">
        <f>+AH35</f>
        <v>0</v>
      </c>
      <c r="BR5" s="657">
        <f>+AI35</f>
        <v>0</v>
      </c>
      <c r="BS5" s="646" t="str">
        <f>+Y36</f>
        <v>Ⅱ</v>
      </c>
      <c r="BT5" s="646" t="str">
        <f>+AC36</f>
        <v>Ⅱ</v>
      </c>
      <c r="BU5" s="646" t="str">
        <f>+AG36</f>
        <v>Ⅰ</v>
      </c>
      <c r="BV5" s="646" t="str">
        <f>+Y37</f>
        <v>Ⅱ</v>
      </c>
      <c r="BW5" s="658" t="str">
        <f>IF(Y32&gt;0,R7,"")</f>
        <v/>
      </c>
      <c r="BX5" s="659">
        <f>IF(Z32&gt;0,"",IF(AA32&gt;0,R7,""))</f>
        <v>10.5</v>
      </c>
      <c r="BY5" s="659">
        <f>IF(Y32+Z32&gt;0,"",IF(AA32&gt;0,R7,""))</f>
        <v>10.5</v>
      </c>
      <c r="BZ5" s="659" t="str">
        <f>IF(Y32+Z32+AA32&gt;0,"",IF(AB32&gt;0,R7,""))</f>
        <v/>
      </c>
      <c r="CA5" s="660">
        <f t="shared" ref="CA5:CH5" si="3">+AC31</f>
        <v>0</v>
      </c>
      <c r="CB5" s="660">
        <f t="shared" si="3"/>
        <v>0</v>
      </c>
      <c r="CC5" s="660">
        <f t="shared" si="3"/>
        <v>0.04</v>
      </c>
      <c r="CD5" s="660">
        <f t="shared" si="3"/>
        <v>0.02</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75</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909</v>
      </c>
      <c r="O11" s="699"/>
      <c r="P11" s="698" t="s">
        <v>880</v>
      </c>
      <c r="Q11" s="699"/>
      <c r="R11" s="700" t="s">
        <v>881</v>
      </c>
      <c r="S11" s="700"/>
      <c r="T11" s="700"/>
      <c r="U11" s="698" t="s">
        <v>376</v>
      </c>
      <c r="V11" s="699"/>
      <c r="W11" s="698" t="s">
        <v>291</v>
      </c>
      <c r="X11" s="701"/>
      <c r="Y11" s="702"/>
      <c r="Z11" s="702"/>
      <c r="AA11" s="702"/>
      <c r="AB11" s="702"/>
      <c r="AC11" s="703"/>
      <c r="AD11" s="703"/>
      <c r="AE11" s="703">
        <v>0.04</v>
      </c>
      <c r="AF11" s="703"/>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921</v>
      </c>
      <c r="O14" s="699"/>
      <c r="P14" s="698" t="s">
        <v>918</v>
      </c>
      <c r="Q14" s="699"/>
      <c r="R14" s="700" t="s">
        <v>913</v>
      </c>
      <c r="S14" s="700"/>
      <c r="T14" s="700"/>
      <c r="U14" s="698" t="s">
        <v>372</v>
      </c>
      <c r="V14" s="699"/>
      <c r="W14" s="698" t="s">
        <v>291</v>
      </c>
      <c r="X14" s="701"/>
      <c r="Y14" s="702"/>
      <c r="Z14" s="702"/>
      <c r="AA14" s="702" t="s">
        <v>919</v>
      </c>
      <c r="AB14" s="702"/>
      <c r="AC14" s="703"/>
      <c r="AD14" s="703"/>
      <c r="AE14" s="703"/>
      <c r="AF14" s="703"/>
      <c r="AG14" s="703"/>
      <c r="AH14" s="703"/>
      <c r="AI14" s="703"/>
      <c r="AJ14" s="703"/>
      <c r="AK14" s="704" t="s">
        <v>938</v>
      </c>
      <c r="AL14" s="705"/>
      <c r="AM14" s="705"/>
      <c r="AN14" s="706"/>
      <c r="AO14" s="707"/>
      <c r="AP14" s="2"/>
      <c r="AQ14" s="708">
        <f t="shared" si="4"/>
        <v>1</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0.04</v>
      </c>
      <c r="AF31" s="709">
        <f t="shared" si="5"/>
        <v>0.02</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0</v>
      </c>
      <c r="AC32" s="710">
        <f t="shared" ref="AC32:AJ32" si="6">COUNT(AC11:AC30)</f>
        <v>0</v>
      </c>
      <c r="AD32" s="710">
        <f t="shared" si="6"/>
        <v>0</v>
      </c>
      <c r="AE32" s="710">
        <f t="shared" si="6"/>
        <v>1</v>
      </c>
      <c r="AF32" s="710">
        <f t="shared" si="6"/>
        <v>2</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78" priority="4">
      <formula>$AQ11=2</formula>
    </cfRule>
  </conditionalFormatting>
  <conditionalFormatting sqref="Y11:AF30">
    <cfRule type="expression" dxfId="177" priority="3">
      <formula>$AQ11=3</formula>
    </cfRule>
  </conditionalFormatting>
  <conditionalFormatting sqref="Y11:AJ30">
    <cfRule type="expression" dxfId="176" priority="1">
      <formula>$AQ11=4</formula>
    </cfRule>
  </conditionalFormatting>
  <conditionalFormatting sqref="AC11:AJ30">
    <cfRule type="expression" dxfId="175" priority="2">
      <formula>$AQ11=1</formula>
    </cfRule>
  </conditionalFormatting>
  <dataValidations count="2">
    <dataValidation type="list" allowBlank="1" showInputMessage="1" showErrorMessage="1" sqref="N11:O30 R11:T30" xr:uid="{589DE163-5996-450D-B5BB-8CA617618510}">
      <formula1>INDIRECT(L11)</formula1>
    </dataValidation>
    <dataValidation type="list" allowBlank="1" showInputMessage="1" showErrorMessage="1" sqref="Y11:AB30" xr:uid="{8F9D18E9-23A4-49E4-9D53-14A04641A18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543D1-7483-4C8C-A00B-13901A900C21}">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76</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76</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74" priority="4">
      <formula>$AQ11=2</formula>
    </cfRule>
  </conditionalFormatting>
  <conditionalFormatting sqref="Y11:AF30">
    <cfRule type="expression" dxfId="173" priority="3">
      <formula>$AQ11=3</formula>
    </cfRule>
  </conditionalFormatting>
  <conditionalFormatting sqref="Y11:AJ30">
    <cfRule type="expression" dxfId="172" priority="1">
      <formula>$AQ11=4</formula>
    </cfRule>
  </conditionalFormatting>
  <conditionalFormatting sqref="AC11:AJ30">
    <cfRule type="expression" dxfId="171" priority="2">
      <formula>$AQ11=1</formula>
    </cfRule>
  </conditionalFormatting>
  <dataValidations count="2">
    <dataValidation type="list" allowBlank="1" showInputMessage="1" showErrorMessage="1" sqref="N11:O30 R11:T30" xr:uid="{CDC2B92D-9B0B-434E-9DB5-2AB5E0A60E02}">
      <formula1>INDIRECT(L11)</formula1>
    </dataValidation>
    <dataValidation type="list" allowBlank="1" showInputMessage="1" showErrorMessage="1" sqref="Y11:AB30" xr:uid="{3CD20B8F-70E4-4831-AFFD-381DF5D74C3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61A32-A50B-4555-877B-48C40E755CD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77</v>
      </c>
      <c r="AW5" s="656">
        <f>R7</f>
        <v>10.5</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0.11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77</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372</v>
      </c>
      <c r="V11" s="699"/>
      <c r="W11" s="698" t="s">
        <v>291</v>
      </c>
      <c r="X11" s="701"/>
      <c r="Y11" s="702"/>
      <c r="Z11" s="702"/>
      <c r="AA11" s="702"/>
      <c r="AB11" s="702"/>
      <c r="AC11" s="703"/>
      <c r="AD11" s="703"/>
      <c r="AE11" s="703"/>
      <c r="AF11" s="703">
        <v>0.11</v>
      </c>
      <c r="AG11" s="703"/>
      <c r="AH11" s="703"/>
      <c r="AI11" s="703"/>
      <c r="AJ11" s="703"/>
      <c r="AK11" s="704" t="s">
        <v>908</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0.11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70" priority="4">
      <formula>$AQ11=2</formula>
    </cfRule>
  </conditionalFormatting>
  <conditionalFormatting sqref="Y11:AF30">
    <cfRule type="expression" dxfId="169" priority="3">
      <formula>$AQ11=3</formula>
    </cfRule>
  </conditionalFormatting>
  <conditionalFormatting sqref="Y11:AJ30">
    <cfRule type="expression" dxfId="168" priority="1">
      <formula>$AQ11=4</formula>
    </cfRule>
  </conditionalFormatting>
  <conditionalFormatting sqref="AC11:AJ30">
    <cfRule type="expression" dxfId="167" priority="2">
      <formula>$AQ11=1</formula>
    </cfRule>
  </conditionalFormatting>
  <dataValidations count="2">
    <dataValidation type="list" allowBlank="1" showInputMessage="1" showErrorMessage="1" sqref="N11:O30 R11:T30" xr:uid="{9046BEC3-55C8-4A8D-8AA1-5048D299471D}">
      <formula1>INDIRECT(L11)</formula1>
    </dataValidation>
    <dataValidation type="list" allowBlank="1" showInputMessage="1" showErrorMessage="1" sqref="Y11:AB30" xr:uid="{74B964D0-B7B1-42CA-B681-D913257E114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CD7D-3346-47C9-895E-5CD34CAB1D4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78</v>
      </c>
      <c r="AW5" s="656">
        <f>R7</f>
        <v>10.5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78</v>
      </c>
      <c r="O7" s="674"/>
      <c r="P7" s="670" t="s">
        <v>866</v>
      </c>
      <c r="Q7" s="672"/>
      <c r="R7" s="675">
        <v>10.5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376</v>
      </c>
      <c r="V11" s="699"/>
      <c r="W11" s="698" t="s">
        <v>385</v>
      </c>
      <c r="X11" s="701"/>
      <c r="Y11" s="702"/>
      <c r="Z11" s="702"/>
      <c r="AA11" s="702"/>
      <c r="AB11" s="702"/>
      <c r="AC11" s="703"/>
      <c r="AD11" s="703"/>
      <c r="AE11" s="703"/>
      <c r="AF11" s="703"/>
      <c r="AG11" s="703"/>
      <c r="AH11" s="703"/>
      <c r="AI11" s="703"/>
      <c r="AJ11" s="703"/>
      <c r="AK11" s="704" t="s">
        <v>488</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66" priority="4">
      <formula>$AQ11=2</formula>
    </cfRule>
  </conditionalFormatting>
  <conditionalFormatting sqref="Y11:AF30">
    <cfRule type="expression" dxfId="165" priority="3">
      <formula>$AQ11=3</formula>
    </cfRule>
  </conditionalFormatting>
  <conditionalFormatting sqref="Y11:AJ30">
    <cfRule type="expression" dxfId="164" priority="1">
      <formula>$AQ11=4</formula>
    </cfRule>
  </conditionalFormatting>
  <conditionalFormatting sqref="AC11:AJ30">
    <cfRule type="expression" dxfId="163" priority="2">
      <formula>$AQ11=1</formula>
    </cfRule>
  </conditionalFormatting>
  <dataValidations count="2">
    <dataValidation type="list" allowBlank="1" showInputMessage="1" showErrorMessage="1" sqref="N11:O30 R11:T30" xr:uid="{C78E5013-7BE7-418B-89DB-7514811064EA}">
      <formula1>INDIRECT(L11)</formula1>
    </dataValidation>
    <dataValidation type="list" allowBlank="1" showInputMessage="1" showErrorMessage="1" sqref="Y11:AB30" xr:uid="{9392ED3A-1349-4E36-8244-8AC01BF4523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131F3-A32D-4808-897D-C5A1EDDA312C}">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79</v>
      </c>
      <c r="AW5" s="656">
        <f>R7</f>
        <v>10.4</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79</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62" priority="4">
      <formula>$AQ11=2</formula>
    </cfRule>
  </conditionalFormatting>
  <conditionalFormatting sqref="Y11:AF30">
    <cfRule type="expression" dxfId="161" priority="3">
      <formula>$AQ11=3</formula>
    </cfRule>
  </conditionalFormatting>
  <conditionalFormatting sqref="Y11:AJ30">
    <cfRule type="expression" dxfId="160" priority="1">
      <formula>$AQ11=4</formula>
    </cfRule>
  </conditionalFormatting>
  <conditionalFormatting sqref="AC11:AJ30">
    <cfRule type="expression" dxfId="159" priority="2">
      <formula>$AQ11=1</formula>
    </cfRule>
  </conditionalFormatting>
  <dataValidations count="2">
    <dataValidation type="list" allowBlank="1" showInputMessage="1" showErrorMessage="1" sqref="N11:O30 R11:T30" xr:uid="{01EF3003-2E43-40D9-830F-2C748BE90EB3}">
      <formula1>INDIRECT(L11)</formula1>
    </dataValidation>
    <dataValidation type="list" allowBlank="1" showInputMessage="1" showErrorMessage="1" sqref="Y11:AB30" xr:uid="{0CC98149-2A89-4EDB-B44C-EEAA1DBA38E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8E6B-B5C5-4FD9-BC64-E7280003F619}">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80</v>
      </c>
      <c r="AW5" s="656">
        <f>R7</f>
        <v>10.4</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80</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58" priority="4">
      <formula>$AQ11=2</formula>
    </cfRule>
  </conditionalFormatting>
  <conditionalFormatting sqref="Y11:AF30">
    <cfRule type="expression" dxfId="157" priority="3">
      <formula>$AQ11=3</formula>
    </cfRule>
  </conditionalFormatting>
  <conditionalFormatting sqref="Y11:AJ30">
    <cfRule type="expression" dxfId="156" priority="1">
      <formula>$AQ11=4</formula>
    </cfRule>
  </conditionalFormatting>
  <conditionalFormatting sqref="AC11:AJ30">
    <cfRule type="expression" dxfId="155" priority="2">
      <formula>$AQ11=1</formula>
    </cfRule>
  </conditionalFormatting>
  <dataValidations count="2">
    <dataValidation type="list" allowBlank="1" showInputMessage="1" showErrorMessage="1" sqref="N11:O30 R11:T30" xr:uid="{B4B40A99-3289-4304-A9C2-7C15EBA0D222}">
      <formula1>INDIRECT(L11)</formula1>
    </dataValidation>
    <dataValidation type="list" allowBlank="1" showInputMessage="1" showErrorMessage="1" sqref="Y11:AB30" xr:uid="{534BF992-EE59-42B2-B78C-4198E9AB290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393EA-253F-4778-9079-14E9F18A211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81</v>
      </c>
      <c r="AW5" s="656">
        <f>R7</f>
        <v>10.48</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6.9999999999999993E-2</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81</v>
      </c>
      <c r="O7" s="674"/>
      <c r="P7" s="670" t="s">
        <v>866</v>
      </c>
      <c r="Q7" s="672"/>
      <c r="R7" s="675">
        <v>10.48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372</v>
      </c>
      <c r="V11" s="699"/>
      <c r="W11" s="698" t="s">
        <v>291</v>
      </c>
      <c r="X11" s="701"/>
      <c r="Y11" s="702"/>
      <c r="Z11" s="702"/>
      <c r="AA11" s="702"/>
      <c r="AB11" s="702"/>
      <c r="AC11" s="703"/>
      <c r="AD11" s="703"/>
      <c r="AE11" s="703"/>
      <c r="AF11" s="703">
        <v>0.06</v>
      </c>
      <c r="AG11" s="703"/>
      <c r="AH11" s="703"/>
      <c r="AI11" s="703"/>
      <c r="AJ11" s="703"/>
      <c r="AK11" s="704" t="s">
        <v>908</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372</v>
      </c>
      <c r="V12" s="699"/>
      <c r="W12" s="698" t="s">
        <v>385</v>
      </c>
      <c r="X12" s="701"/>
      <c r="Y12" s="702"/>
      <c r="Z12" s="702"/>
      <c r="AA12" s="702"/>
      <c r="AB12" s="702"/>
      <c r="AC12" s="703"/>
      <c r="AD12" s="703"/>
      <c r="AE12" s="703"/>
      <c r="AF12" s="703"/>
      <c r="AG12" s="703"/>
      <c r="AH12" s="703"/>
      <c r="AI12" s="703"/>
      <c r="AJ12" s="703"/>
      <c r="AK12" s="704" t="s">
        <v>488</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291</v>
      </c>
      <c r="V13" s="699"/>
      <c r="W13" s="698" t="s">
        <v>487</v>
      </c>
      <c r="X13" s="701"/>
      <c r="Y13" s="702"/>
      <c r="Z13" s="702"/>
      <c r="AA13" s="702"/>
      <c r="AB13" s="702"/>
      <c r="AC13" s="703"/>
      <c r="AD13" s="703"/>
      <c r="AE13" s="703"/>
      <c r="AF13" s="703"/>
      <c r="AG13" s="703"/>
      <c r="AH13" s="703"/>
      <c r="AI13" s="703"/>
      <c r="AJ13" s="703"/>
      <c r="AK13" s="704" t="s">
        <v>915</v>
      </c>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921</v>
      </c>
      <c r="O14" s="699"/>
      <c r="P14" s="698" t="s">
        <v>880</v>
      </c>
      <c r="Q14" s="699"/>
      <c r="R14" s="700" t="s">
        <v>907</v>
      </c>
      <c r="S14" s="700"/>
      <c r="T14" s="700"/>
      <c r="U14" s="698" t="s">
        <v>376</v>
      </c>
      <c r="V14" s="699"/>
      <c r="W14" s="698" t="s">
        <v>291</v>
      </c>
      <c r="X14" s="701"/>
      <c r="Y14" s="702"/>
      <c r="Z14" s="702"/>
      <c r="AA14" s="702"/>
      <c r="AB14" s="702"/>
      <c r="AC14" s="703"/>
      <c r="AD14" s="703"/>
      <c r="AE14" s="703"/>
      <c r="AF14" s="703">
        <v>0.01</v>
      </c>
      <c r="AG14" s="703"/>
      <c r="AH14" s="703"/>
      <c r="AI14" s="703"/>
      <c r="AJ14" s="703"/>
      <c r="AK14" s="704"/>
      <c r="AL14" s="705"/>
      <c r="AM14" s="705"/>
      <c r="AN14" s="706"/>
      <c r="AO14" s="707"/>
      <c r="AP14" s="2"/>
      <c r="AQ14" s="708">
        <f t="shared" si="5"/>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6.9999999999999993E-2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54" priority="4">
      <formula>$AQ11=2</formula>
    </cfRule>
  </conditionalFormatting>
  <conditionalFormatting sqref="Y11:AF30">
    <cfRule type="expression" dxfId="153" priority="3">
      <formula>$AQ11=3</formula>
    </cfRule>
  </conditionalFormatting>
  <conditionalFormatting sqref="Y11:AJ30">
    <cfRule type="expression" dxfId="152" priority="1">
      <formula>$AQ11=4</formula>
    </cfRule>
  </conditionalFormatting>
  <conditionalFormatting sqref="AC11:AJ30">
    <cfRule type="expression" dxfId="151" priority="2">
      <formula>$AQ11=1</formula>
    </cfRule>
  </conditionalFormatting>
  <dataValidations count="2">
    <dataValidation type="list" allowBlank="1" showInputMessage="1" showErrorMessage="1" sqref="N11:O30 R11:T30" xr:uid="{5DF05137-313E-458A-9C24-1BFF098A3A96}">
      <formula1>INDIRECT(L11)</formula1>
    </dataValidation>
    <dataValidation type="list" allowBlank="1" showInputMessage="1" showErrorMessage="1" sqref="Y11:AB30" xr:uid="{E9E5DC28-80AE-45ED-938B-E08C6E730E7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73E30-1383-469D-8D18-42BF67DAB33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82</v>
      </c>
      <c r="AW5" s="656">
        <f>R7</f>
        <v>10.46</v>
      </c>
      <c r="AX5" s="657">
        <f>+Y32</f>
        <v>0</v>
      </c>
      <c r="AY5" s="657">
        <f>+Z32</f>
        <v>0</v>
      </c>
      <c r="AZ5" s="657">
        <f>+AA32</f>
        <v>0</v>
      </c>
      <c r="BA5" s="657">
        <f t="shared" ref="BA5" si="0">+AB32</f>
        <v>0</v>
      </c>
      <c r="BB5" s="657">
        <f>+AC32</f>
        <v>0</v>
      </c>
      <c r="BC5" s="657">
        <f t="shared" ref="BC5:BI5" si="1">+AD32</f>
        <v>0</v>
      </c>
      <c r="BD5" s="657">
        <f t="shared" si="1"/>
        <v>2</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0.16999999999999998</v>
      </c>
      <c r="CD5" s="660">
        <f t="shared" si="4"/>
        <v>0.01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82</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v>0.05</v>
      </c>
      <c r="AF11" s="703"/>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376</v>
      </c>
      <c r="V12" s="699"/>
      <c r="W12" s="698" t="s">
        <v>291</v>
      </c>
      <c r="X12" s="701"/>
      <c r="Y12" s="702"/>
      <c r="Z12" s="702"/>
      <c r="AA12" s="702"/>
      <c r="AB12" s="702"/>
      <c r="AC12" s="703"/>
      <c r="AD12" s="703"/>
      <c r="AE12" s="703">
        <v>0.12</v>
      </c>
      <c r="AF12" s="703"/>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0.16999999999999998</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2</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50" priority="4">
      <formula>$AQ11=2</formula>
    </cfRule>
  </conditionalFormatting>
  <conditionalFormatting sqref="Y11:AF30">
    <cfRule type="expression" dxfId="149" priority="3">
      <formula>$AQ11=3</formula>
    </cfRule>
  </conditionalFormatting>
  <conditionalFormatting sqref="Y11:AJ30">
    <cfRule type="expression" dxfId="148" priority="1">
      <formula>$AQ11=4</formula>
    </cfRule>
  </conditionalFormatting>
  <conditionalFormatting sqref="AC11:AJ30">
    <cfRule type="expression" dxfId="147" priority="2">
      <formula>$AQ11=1</formula>
    </cfRule>
  </conditionalFormatting>
  <dataValidations count="2">
    <dataValidation type="list" allowBlank="1" showInputMessage="1" showErrorMessage="1" sqref="N11:O30 R11:T30" xr:uid="{6BA96B73-3745-4827-867E-23360C97B84A}">
      <formula1>INDIRECT(L11)</formula1>
    </dataValidation>
    <dataValidation type="list" allowBlank="1" showInputMessage="1" showErrorMessage="1" sqref="Y11:AB30" xr:uid="{EC0FF4B9-B95A-4427-92AB-234F626308E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90B3D-EB38-47D7-999F-A0BBF4E55AA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83</v>
      </c>
      <c r="AW5" s="656">
        <f>R7</f>
        <v>10.46</v>
      </c>
      <c r="AX5" s="657">
        <f>+Y32</f>
        <v>0</v>
      </c>
      <c r="AY5" s="657">
        <f>+Z32</f>
        <v>0</v>
      </c>
      <c r="AZ5" s="657">
        <f>+AA32</f>
        <v>0</v>
      </c>
      <c r="BA5" s="657">
        <f t="shared" ref="BA5" si="0">+AB32</f>
        <v>1</v>
      </c>
      <c r="BB5" s="657">
        <f>+AC32</f>
        <v>0</v>
      </c>
      <c r="BC5" s="657">
        <f t="shared" ref="BC5:BI5" si="1">+AD32</f>
        <v>0</v>
      </c>
      <c r="BD5" s="657">
        <f t="shared" si="1"/>
        <v>2</v>
      </c>
      <c r="BE5" s="657">
        <f t="shared" si="1"/>
        <v>2</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4</v>
      </c>
      <c r="BP5" s="657">
        <f>+AG35</f>
        <v>0</v>
      </c>
      <c r="BQ5" s="657">
        <f>+AH35</f>
        <v>0</v>
      </c>
      <c r="BR5" s="657">
        <f>+AI35</f>
        <v>0</v>
      </c>
      <c r="BS5" s="646" t="str">
        <f>+Y36</f>
        <v>Ⅱ</v>
      </c>
      <c r="BT5" s="646" t="str">
        <f>+AC36</f>
        <v>Ⅱ</v>
      </c>
      <c r="BU5" s="646" t="str">
        <f>+AG36</f>
        <v>Ⅰ</v>
      </c>
      <c r="BV5" s="646" t="str">
        <f>+Y37</f>
        <v>Ⅱ</v>
      </c>
      <c r="BW5" s="658" t="str">
        <f>IF(Y32&gt;0,R7,"")</f>
        <v/>
      </c>
      <c r="BX5" s="659" t="str">
        <f>IF(Z32&gt;0,"",IF(AA32&gt;0,R7,""))</f>
        <v/>
      </c>
      <c r="BY5" s="659" t="str">
        <f>IF(Y32+Z32&gt;0,"",IF(AA32&gt;0,R7,""))</f>
        <v/>
      </c>
      <c r="BZ5" s="659">
        <f>IF(Y32+Z32+AA32&gt;0,"",IF(AB32&gt;0,R7,""))</f>
        <v>10.46</v>
      </c>
      <c r="CA5" s="660">
        <f t="shared" ref="CA5:CH5" si="3">+AC31</f>
        <v>0</v>
      </c>
      <c r="CB5" s="660">
        <f t="shared" si="3"/>
        <v>0</v>
      </c>
      <c r="CC5" s="660">
        <f t="shared" si="3"/>
        <v>0.29000000000000004</v>
      </c>
      <c r="CD5" s="660">
        <f t="shared" si="3"/>
        <v>0.02</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83</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v>0.16</v>
      </c>
      <c r="AF12" s="703"/>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906</v>
      </c>
      <c r="O13" s="699"/>
      <c r="P13" s="698" t="s">
        <v>880</v>
      </c>
      <c r="Q13" s="699"/>
      <c r="R13" s="700" t="s">
        <v>881</v>
      </c>
      <c r="S13" s="700"/>
      <c r="T13" s="700"/>
      <c r="U13" s="698" t="s">
        <v>376</v>
      </c>
      <c r="V13" s="699"/>
      <c r="W13" s="698" t="s">
        <v>291</v>
      </c>
      <c r="X13" s="701"/>
      <c r="Y13" s="702"/>
      <c r="Z13" s="702"/>
      <c r="AA13" s="702"/>
      <c r="AB13" s="702"/>
      <c r="AC13" s="703"/>
      <c r="AD13" s="703"/>
      <c r="AE13" s="703">
        <v>0.13</v>
      </c>
      <c r="AF13" s="703"/>
      <c r="AG13" s="703"/>
      <c r="AH13" s="703"/>
      <c r="AI13" s="703"/>
      <c r="AJ13" s="703"/>
      <c r="AK13" s="704" t="s">
        <v>908</v>
      </c>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910</v>
      </c>
      <c r="O14" s="699"/>
      <c r="P14" s="698" t="s">
        <v>880</v>
      </c>
      <c r="Q14" s="699"/>
      <c r="R14" s="700" t="s">
        <v>907</v>
      </c>
      <c r="S14" s="700"/>
      <c r="T14" s="700"/>
      <c r="U14" s="698" t="s">
        <v>376</v>
      </c>
      <c r="V14" s="699"/>
      <c r="W14" s="698" t="s">
        <v>291</v>
      </c>
      <c r="X14" s="701"/>
      <c r="Y14" s="702"/>
      <c r="Z14" s="702"/>
      <c r="AA14" s="702"/>
      <c r="AB14" s="702"/>
      <c r="AC14" s="703"/>
      <c r="AD14" s="703"/>
      <c r="AE14" s="703"/>
      <c r="AF14" s="703">
        <v>0.01</v>
      </c>
      <c r="AG14" s="703"/>
      <c r="AH14" s="703"/>
      <c r="AI14" s="703"/>
      <c r="AJ14" s="703"/>
      <c r="AK14" s="704"/>
      <c r="AL14" s="705"/>
      <c r="AM14" s="705"/>
      <c r="AN14" s="706"/>
      <c r="AO14" s="707"/>
      <c r="AP14" s="2"/>
      <c r="AQ14" s="708">
        <f t="shared" si="4"/>
        <v>2</v>
      </c>
    </row>
    <row r="15" spans="2:86" ht="12" customHeight="1" x14ac:dyDescent="0.15">
      <c r="B15" s="385"/>
      <c r="C15" s="669"/>
      <c r="D15" s="664"/>
      <c r="E15" s="664"/>
      <c r="F15" s="664"/>
      <c r="G15" s="664"/>
      <c r="H15" s="664"/>
      <c r="I15" s="664"/>
      <c r="J15" s="665"/>
      <c r="K15" s="697">
        <v>5</v>
      </c>
      <c r="L15" s="698" t="s">
        <v>530</v>
      </c>
      <c r="M15" s="699"/>
      <c r="N15" s="698" t="s">
        <v>917</v>
      </c>
      <c r="O15" s="699"/>
      <c r="P15" s="698" t="s">
        <v>918</v>
      </c>
      <c r="Q15" s="699"/>
      <c r="R15" s="700" t="s">
        <v>913</v>
      </c>
      <c r="S15" s="700"/>
      <c r="T15" s="700"/>
      <c r="U15" s="698" t="s">
        <v>372</v>
      </c>
      <c r="V15" s="699"/>
      <c r="W15" s="698" t="s">
        <v>291</v>
      </c>
      <c r="X15" s="701"/>
      <c r="Y15" s="702"/>
      <c r="Z15" s="702"/>
      <c r="AA15" s="702"/>
      <c r="AB15" s="702" t="s">
        <v>919</v>
      </c>
      <c r="AC15" s="703"/>
      <c r="AD15" s="703"/>
      <c r="AE15" s="703"/>
      <c r="AF15" s="703"/>
      <c r="AG15" s="703"/>
      <c r="AH15" s="703"/>
      <c r="AI15" s="703"/>
      <c r="AJ15" s="703"/>
      <c r="AK15" s="704" t="s">
        <v>935</v>
      </c>
      <c r="AL15" s="705"/>
      <c r="AM15" s="705"/>
      <c r="AN15" s="706"/>
      <c r="AO15" s="707"/>
      <c r="AP15" s="2"/>
      <c r="AQ15" s="708">
        <f t="shared" si="4"/>
        <v>1</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0.29000000000000004</v>
      </c>
      <c r="AF31" s="709">
        <f t="shared" si="5"/>
        <v>0.02</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2</v>
      </c>
      <c r="AF32" s="710">
        <f t="shared" si="6"/>
        <v>2</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4</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5</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46" priority="4">
      <formula>$AQ11=2</formula>
    </cfRule>
  </conditionalFormatting>
  <conditionalFormatting sqref="Y11:AF30">
    <cfRule type="expression" dxfId="145" priority="3">
      <formula>$AQ11=3</formula>
    </cfRule>
  </conditionalFormatting>
  <conditionalFormatting sqref="Y11:AJ30">
    <cfRule type="expression" dxfId="144" priority="1">
      <formula>$AQ11=4</formula>
    </cfRule>
  </conditionalFormatting>
  <conditionalFormatting sqref="AC11:AJ30">
    <cfRule type="expression" dxfId="143" priority="2">
      <formula>$AQ11=1</formula>
    </cfRule>
  </conditionalFormatting>
  <dataValidations count="2">
    <dataValidation type="list" allowBlank="1" showInputMessage="1" showErrorMessage="1" sqref="N11:O30 R11:T30" xr:uid="{932572B5-240C-414F-9919-4948D37B9680}">
      <formula1>INDIRECT(L11)</formula1>
    </dataValidation>
    <dataValidation type="list" allowBlank="1" showInputMessage="1" showErrorMessage="1" sqref="Y11:AB30" xr:uid="{8B1FB664-CC48-4BF2-9962-9F0702F83CC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11C40-3B16-496E-BD11-1767C1788460}">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84</v>
      </c>
      <c r="AW5" s="656">
        <f>R7</f>
        <v>10.46</v>
      </c>
      <c r="AX5" s="657">
        <f>+Y32</f>
        <v>0</v>
      </c>
      <c r="AY5" s="657">
        <f>+Z32</f>
        <v>0</v>
      </c>
      <c r="AZ5" s="657">
        <f>+AA32</f>
        <v>0</v>
      </c>
      <c r="BA5" s="657">
        <f t="shared" ref="BA5" si="0">+AB32</f>
        <v>1</v>
      </c>
      <c r="BB5" s="657">
        <f>+AC32</f>
        <v>0</v>
      </c>
      <c r="BC5" s="657">
        <f t="shared" ref="BC5:BI5" si="1">+AD32</f>
        <v>0</v>
      </c>
      <c r="BD5" s="657">
        <f t="shared" si="1"/>
        <v>2</v>
      </c>
      <c r="BE5" s="657">
        <f t="shared" si="1"/>
        <v>0</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2</v>
      </c>
      <c r="BP5" s="657">
        <f>+AG35</f>
        <v>0</v>
      </c>
      <c r="BQ5" s="657">
        <f>+AH35</f>
        <v>0</v>
      </c>
      <c r="BR5" s="657">
        <f>+AI35</f>
        <v>0</v>
      </c>
      <c r="BS5" s="646" t="str">
        <f>+Y36</f>
        <v>Ⅱ</v>
      </c>
      <c r="BT5" s="646" t="str">
        <f>+AC36</f>
        <v>Ⅱ</v>
      </c>
      <c r="BU5" s="646" t="str">
        <f>+AG36</f>
        <v>Ⅰ</v>
      </c>
      <c r="BV5" s="646" t="str">
        <f>+Y37</f>
        <v>Ⅱ</v>
      </c>
      <c r="BW5" s="658" t="str">
        <f>IF(Y32&gt;0,R7,"")</f>
        <v/>
      </c>
      <c r="BX5" s="659" t="str">
        <f>IF(Z32&gt;0,"",IF(AA32&gt;0,R7,""))</f>
        <v/>
      </c>
      <c r="BY5" s="659" t="str">
        <f>IF(Y32+Z32&gt;0,"",IF(AA32&gt;0,R7,""))</f>
        <v/>
      </c>
      <c r="BZ5" s="659">
        <f>IF(Y32+Z32+AA32&gt;0,"",IF(AB32&gt;0,R7,""))</f>
        <v>10.46</v>
      </c>
      <c r="CA5" s="660">
        <f t="shared" ref="CA5:CH5" si="3">+AC31</f>
        <v>0</v>
      </c>
      <c r="CB5" s="660">
        <f t="shared" si="3"/>
        <v>0</v>
      </c>
      <c r="CC5" s="660">
        <f t="shared" si="3"/>
        <v>0.08</v>
      </c>
      <c r="CD5" s="660">
        <f t="shared" si="3"/>
        <v>0</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84</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v>0.03</v>
      </c>
      <c r="AF11" s="703"/>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376</v>
      </c>
      <c r="V12" s="699"/>
      <c r="W12" s="698" t="s">
        <v>291</v>
      </c>
      <c r="X12" s="701"/>
      <c r="Y12" s="702"/>
      <c r="Z12" s="702"/>
      <c r="AA12" s="702"/>
      <c r="AB12" s="702"/>
      <c r="AC12" s="703"/>
      <c r="AD12" s="703"/>
      <c r="AE12" s="703">
        <v>0.05</v>
      </c>
      <c r="AF12" s="703"/>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917</v>
      </c>
      <c r="O13" s="699"/>
      <c r="P13" s="698" t="s">
        <v>918</v>
      </c>
      <c r="Q13" s="699"/>
      <c r="R13" s="700" t="s">
        <v>913</v>
      </c>
      <c r="S13" s="700"/>
      <c r="T13" s="700"/>
      <c r="U13" s="698" t="s">
        <v>372</v>
      </c>
      <c r="V13" s="699"/>
      <c r="W13" s="698" t="s">
        <v>291</v>
      </c>
      <c r="X13" s="701"/>
      <c r="Y13" s="702"/>
      <c r="Z13" s="702"/>
      <c r="AA13" s="702"/>
      <c r="AB13" s="702" t="s">
        <v>919</v>
      </c>
      <c r="AC13" s="703"/>
      <c r="AD13" s="703"/>
      <c r="AE13" s="703"/>
      <c r="AF13" s="703"/>
      <c r="AG13" s="703"/>
      <c r="AH13" s="703"/>
      <c r="AI13" s="703"/>
      <c r="AJ13" s="703"/>
      <c r="AK13" s="704" t="s">
        <v>938</v>
      </c>
      <c r="AL13" s="705"/>
      <c r="AM13" s="705"/>
      <c r="AN13" s="706"/>
      <c r="AO13" s="707"/>
      <c r="AP13" s="2"/>
      <c r="AQ13" s="708">
        <f t="shared" si="4"/>
        <v>1</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0.08</v>
      </c>
      <c r="AF31" s="709">
        <f t="shared" si="5"/>
        <v>0</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2</v>
      </c>
      <c r="AF32" s="710">
        <f t="shared" si="6"/>
        <v>0</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42" priority="4">
      <formula>$AQ11=2</formula>
    </cfRule>
  </conditionalFormatting>
  <conditionalFormatting sqref="Y11:AF30">
    <cfRule type="expression" dxfId="141" priority="3">
      <formula>$AQ11=3</formula>
    </cfRule>
  </conditionalFormatting>
  <conditionalFormatting sqref="Y11:AJ30">
    <cfRule type="expression" dxfId="140" priority="1">
      <formula>$AQ11=4</formula>
    </cfRule>
  </conditionalFormatting>
  <conditionalFormatting sqref="AC11:AJ30">
    <cfRule type="expression" dxfId="139" priority="2">
      <formula>$AQ11=1</formula>
    </cfRule>
  </conditionalFormatting>
  <dataValidations count="2">
    <dataValidation type="list" allowBlank="1" showInputMessage="1" showErrorMessage="1" sqref="N11:O30 R11:T30" xr:uid="{A44160FC-10C1-4E34-98BE-F004C2FD5901}">
      <formula1>INDIRECT(L11)</formula1>
    </dataValidation>
    <dataValidation type="list" allowBlank="1" showInputMessage="1" showErrorMessage="1" sqref="Y11:AB30" xr:uid="{EA3F8158-C013-421B-8E3B-6039CF553AF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A90C-0AD0-4B91-89BE-BE82C073AEE5}">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85</v>
      </c>
      <c r="AW5" s="656">
        <f>R7</f>
        <v>10.45</v>
      </c>
      <c r="AX5" s="657">
        <f>+Y32</f>
        <v>0</v>
      </c>
      <c r="AY5" s="657">
        <f>+Z32</f>
        <v>0</v>
      </c>
      <c r="AZ5" s="657">
        <f>+AA32</f>
        <v>0</v>
      </c>
      <c r="BA5" s="657">
        <f t="shared" ref="BA5" si="0">+AB32</f>
        <v>1</v>
      </c>
      <c r="BB5" s="657">
        <f>+AC32</f>
        <v>0</v>
      </c>
      <c r="BC5" s="657">
        <f t="shared" ref="BC5:BI5" si="1">+AD32</f>
        <v>0</v>
      </c>
      <c r="BD5" s="657">
        <f t="shared" si="1"/>
        <v>1</v>
      </c>
      <c r="BE5" s="657">
        <f t="shared" si="1"/>
        <v>4</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5</v>
      </c>
      <c r="BP5" s="657">
        <f>+AG35</f>
        <v>0</v>
      </c>
      <c r="BQ5" s="657">
        <f>+AH35</f>
        <v>0</v>
      </c>
      <c r="BR5" s="657">
        <f>+AI35</f>
        <v>0</v>
      </c>
      <c r="BS5" s="646" t="str">
        <f>+Y36</f>
        <v>Ⅱ</v>
      </c>
      <c r="BT5" s="646" t="str">
        <f>+AC36</f>
        <v>Ⅱ</v>
      </c>
      <c r="BU5" s="646" t="str">
        <f>+AG36</f>
        <v>Ⅰ</v>
      </c>
      <c r="BV5" s="646" t="str">
        <f>+Y37</f>
        <v>Ⅱ</v>
      </c>
      <c r="BW5" s="658" t="str">
        <f>IF(Y32&gt;0,R7,"")</f>
        <v/>
      </c>
      <c r="BX5" s="659" t="str">
        <f>IF(Z32&gt;0,"",IF(AA32&gt;0,R7,""))</f>
        <v/>
      </c>
      <c r="BY5" s="659" t="str">
        <f>IF(Y32+Z32&gt;0,"",IF(AA32&gt;0,R7,""))</f>
        <v/>
      </c>
      <c r="BZ5" s="659">
        <f>IF(Y32+Z32+AA32&gt;0,"",IF(AB32&gt;0,R7,""))</f>
        <v>10.45</v>
      </c>
      <c r="CA5" s="660">
        <f t="shared" ref="CA5:CH5" si="3">+AC31</f>
        <v>0</v>
      </c>
      <c r="CB5" s="660">
        <f t="shared" si="3"/>
        <v>0</v>
      </c>
      <c r="CC5" s="660">
        <f t="shared" si="3"/>
        <v>0.08</v>
      </c>
      <c r="CD5" s="660">
        <f t="shared" si="3"/>
        <v>8.9999999999999983E-2</v>
      </c>
      <c r="CE5" s="660">
        <f t="shared" si="3"/>
        <v>0</v>
      </c>
      <c r="CF5" s="660">
        <f t="shared" si="3"/>
        <v>0</v>
      </c>
      <c r="CG5" s="660">
        <f t="shared" si="3"/>
        <v>0</v>
      </c>
      <c r="CH5" s="660">
        <f t="shared" si="3"/>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85</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917</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v>0.08</v>
      </c>
      <c r="AF12" s="703"/>
      <c r="AG12" s="703"/>
      <c r="AH12" s="703"/>
      <c r="AI12" s="703"/>
      <c r="AJ12" s="703"/>
      <c r="AK12" s="704"/>
      <c r="AL12" s="705"/>
      <c r="AM12" s="705"/>
      <c r="AN12" s="706"/>
      <c r="AO12" s="707"/>
      <c r="AP12" s="2"/>
      <c r="AQ12" s="708">
        <f t="shared" ref="AQ12:AQ30" si="4">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376</v>
      </c>
      <c r="V13" s="699"/>
      <c r="W13" s="698" t="s">
        <v>291</v>
      </c>
      <c r="X13" s="701"/>
      <c r="Y13" s="702"/>
      <c r="Z13" s="702"/>
      <c r="AA13" s="702"/>
      <c r="AB13" s="702"/>
      <c r="AC13" s="703"/>
      <c r="AD13" s="703"/>
      <c r="AE13" s="703"/>
      <c r="AF13" s="703">
        <v>0.06</v>
      </c>
      <c r="AG13" s="703"/>
      <c r="AH13" s="703"/>
      <c r="AI13" s="703"/>
      <c r="AJ13" s="703"/>
      <c r="AK13" s="704"/>
      <c r="AL13" s="705"/>
      <c r="AM13" s="705"/>
      <c r="AN13" s="706"/>
      <c r="AO13" s="707"/>
      <c r="AP13" s="2"/>
      <c r="AQ13" s="708">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910</v>
      </c>
      <c r="O14" s="699"/>
      <c r="P14" s="698" t="s">
        <v>880</v>
      </c>
      <c r="Q14" s="699"/>
      <c r="R14" s="700" t="s">
        <v>907</v>
      </c>
      <c r="S14" s="700"/>
      <c r="T14" s="700"/>
      <c r="U14" s="698" t="s">
        <v>376</v>
      </c>
      <c r="V14" s="699"/>
      <c r="W14" s="698" t="s">
        <v>291</v>
      </c>
      <c r="X14" s="701"/>
      <c r="Y14" s="702"/>
      <c r="Z14" s="702"/>
      <c r="AA14" s="702"/>
      <c r="AB14" s="702"/>
      <c r="AC14" s="703"/>
      <c r="AD14" s="703"/>
      <c r="AE14" s="703"/>
      <c r="AF14" s="703">
        <v>0.01</v>
      </c>
      <c r="AG14" s="703"/>
      <c r="AH14" s="703"/>
      <c r="AI14" s="703"/>
      <c r="AJ14" s="703"/>
      <c r="AK14" s="704"/>
      <c r="AL14" s="705"/>
      <c r="AM14" s="705"/>
      <c r="AN14" s="706"/>
      <c r="AO14" s="707"/>
      <c r="AP14" s="2"/>
      <c r="AQ14" s="708">
        <f t="shared" si="4"/>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v>5</v>
      </c>
      <c r="L15" s="698" t="s">
        <v>530</v>
      </c>
      <c r="M15" s="699"/>
      <c r="N15" s="698" t="s">
        <v>921</v>
      </c>
      <c r="O15" s="699"/>
      <c r="P15" s="698" t="s">
        <v>880</v>
      </c>
      <c r="Q15" s="699"/>
      <c r="R15" s="700" t="s">
        <v>907</v>
      </c>
      <c r="S15" s="700"/>
      <c r="T15" s="700"/>
      <c r="U15" s="698" t="s">
        <v>376</v>
      </c>
      <c r="V15" s="699"/>
      <c r="W15" s="698" t="s">
        <v>291</v>
      </c>
      <c r="X15" s="701"/>
      <c r="Y15" s="702"/>
      <c r="Z15" s="702"/>
      <c r="AA15" s="702"/>
      <c r="AB15" s="702"/>
      <c r="AC15" s="703"/>
      <c r="AD15" s="703"/>
      <c r="AE15" s="703"/>
      <c r="AF15" s="703">
        <v>0.01</v>
      </c>
      <c r="AG15" s="703"/>
      <c r="AH15" s="703"/>
      <c r="AI15" s="703"/>
      <c r="AJ15" s="703"/>
      <c r="AK15" s="704"/>
      <c r="AL15" s="705"/>
      <c r="AM15" s="705"/>
      <c r="AN15" s="706"/>
      <c r="AO15" s="707"/>
      <c r="AP15" s="2"/>
      <c r="AQ15" s="708">
        <f t="shared" si="4"/>
        <v>2</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v>6</v>
      </c>
      <c r="L16" s="698" t="s">
        <v>530</v>
      </c>
      <c r="M16" s="699"/>
      <c r="N16" s="698" t="s">
        <v>917</v>
      </c>
      <c r="O16" s="699"/>
      <c r="P16" s="698" t="s">
        <v>918</v>
      </c>
      <c r="Q16" s="699"/>
      <c r="R16" s="700" t="s">
        <v>913</v>
      </c>
      <c r="S16" s="700"/>
      <c r="T16" s="700"/>
      <c r="U16" s="698" t="s">
        <v>372</v>
      </c>
      <c r="V16" s="699"/>
      <c r="W16" s="698" t="s">
        <v>291</v>
      </c>
      <c r="X16" s="701"/>
      <c r="Y16" s="702"/>
      <c r="Z16" s="702"/>
      <c r="AA16" s="702"/>
      <c r="AB16" s="702" t="s">
        <v>919</v>
      </c>
      <c r="AC16" s="703"/>
      <c r="AD16" s="703"/>
      <c r="AE16" s="703"/>
      <c r="AF16" s="703"/>
      <c r="AG16" s="703"/>
      <c r="AH16" s="703"/>
      <c r="AI16" s="703"/>
      <c r="AJ16" s="703"/>
      <c r="AK16" s="704" t="s">
        <v>939</v>
      </c>
      <c r="AL16" s="705"/>
      <c r="AM16" s="705"/>
      <c r="AN16" s="706"/>
      <c r="AO16" s="707"/>
      <c r="AP16" s="2"/>
      <c r="AQ16" s="708">
        <f t="shared" si="4"/>
        <v>1</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0.08</v>
      </c>
      <c r="AF31" s="709">
        <f t="shared" si="5"/>
        <v>8.9999999999999983E-2</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1</v>
      </c>
      <c r="AF32" s="710">
        <f t="shared" si="6"/>
        <v>4</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5</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6</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38" priority="4">
      <formula>$AQ11=2</formula>
    </cfRule>
  </conditionalFormatting>
  <conditionalFormatting sqref="Y11:AF30">
    <cfRule type="expression" dxfId="137" priority="3">
      <formula>$AQ11=3</formula>
    </cfRule>
  </conditionalFormatting>
  <conditionalFormatting sqref="Y11:AJ30">
    <cfRule type="expression" dxfId="136" priority="1">
      <formula>$AQ11=4</formula>
    </cfRule>
  </conditionalFormatting>
  <conditionalFormatting sqref="AC11:AJ30">
    <cfRule type="expression" dxfId="135" priority="2">
      <formula>$AQ11=1</formula>
    </cfRule>
  </conditionalFormatting>
  <dataValidations count="2">
    <dataValidation type="list" allowBlank="1" showInputMessage="1" showErrorMessage="1" sqref="N11:O30 R11:T30" xr:uid="{A5014BD8-82D7-48EB-A1D4-36A8B3FD709C}">
      <formula1>INDIRECT(L11)</formula1>
    </dataValidation>
    <dataValidation type="list" allowBlank="1" showInputMessage="1" showErrorMessage="1" sqref="Y11:AB30" xr:uid="{16E7C01B-2C18-467B-993D-68D52A136DC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717C7-42F4-4C24-8411-70340AFD126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86</v>
      </c>
      <c r="AW5" s="656">
        <f>R7</f>
        <v>10.47</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1</v>
      </c>
      <c r="BJ5" s="657">
        <f>+Y35</f>
        <v>0</v>
      </c>
      <c r="BK5" s="657">
        <f t="shared" ref="BK5" si="2">+Z35</f>
        <v>0</v>
      </c>
      <c r="BL5" s="657">
        <f>+AA35</f>
        <v>0</v>
      </c>
      <c r="BM5" s="657">
        <f>+AC35</f>
        <v>0</v>
      </c>
      <c r="BN5" s="657">
        <f t="shared" ref="BN5:BO5" si="3">+AD35</f>
        <v>0</v>
      </c>
      <c r="BO5" s="657">
        <f t="shared" si="3"/>
        <v>1</v>
      </c>
      <c r="BP5" s="657">
        <f>+AG35</f>
        <v>0</v>
      </c>
      <c r="BQ5" s="657">
        <f>+AH35</f>
        <v>0</v>
      </c>
      <c r="BR5" s="657">
        <f>+AI35</f>
        <v>1</v>
      </c>
      <c r="BS5" s="646" t="str">
        <f>+Y36</f>
        <v>Ⅰ</v>
      </c>
      <c r="BT5" s="646" t="str">
        <f>+AC36</f>
        <v>Ⅱ</v>
      </c>
      <c r="BU5" s="646" t="str">
        <f>+AG36</f>
        <v>Ⅱ</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4.8499999999999996</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86</v>
      </c>
      <c r="O7" s="674"/>
      <c r="P7" s="670" t="s">
        <v>866</v>
      </c>
      <c r="Q7" s="672"/>
      <c r="R7" s="675">
        <v>10.47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4.8499999999999996</v>
      </c>
      <c r="AK12" s="704"/>
      <c r="AL12" s="705"/>
      <c r="AM12" s="705"/>
      <c r="AN12" s="706"/>
      <c r="AO12" s="707"/>
      <c r="AP12" s="2"/>
      <c r="AQ12" s="708">
        <f t="shared" ref="AQ12:AQ30" si="5">IF(P12="外力",1,IF(P12="材質劣化",2,IF(P12="漏水",3,4)))</f>
        <v>3</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4.8499999999999996</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34" priority="4">
      <formula>$AQ11=2</formula>
    </cfRule>
  </conditionalFormatting>
  <conditionalFormatting sqref="Y11:AF30">
    <cfRule type="expression" dxfId="133" priority="3">
      <formula>$AQ11=3</formula>
    </cfRule>
  </conditionalFormatting>
  <conditionalFormatting sqref="Y11:AJ30">
    <cfRule type="expression" dxfId="132" priority="1">
      <formula>$AQ11=4</formula>
    </cfRule>
  </conditionalFormatting>
  <conditionalFormatting sqref="AC11:AJ30">
    <cfRule type="expression" dxfId="131" priority="2">
      <formula>$AQ11=1</formula>
    </cfRule>
  </conditionalFormatting>
  <dataValidations count="2">
    <dataValidation type="list" allowBlank="1" showInputMessage="1" showErrorMessage="1" sqref="N11:O30 R11:T30" xr:uid="{F82C1283-C32B-4B27-A572-9B99A8E9E064}">
      <formula1>INDIRECT(L11)</formula1>
    </dataValidation>
    <dataValidation type="list" allowBlank="1" showInputMessage="1" showErrorMessage="1" sqref="Y11:AB30" xr:uid="{9480FD0C-C2DE-422C-9C40-AAB6F3A39B1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9F2F-D12E-4262-BDA5-0C1D75DB114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87</v>
      </c>
      <c r="AW5" s="656">
        <f>R7</f>
        <v>10.46</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2</v>
      </c>
      <c r="BJ5" s="657">
        <f>+Y35</f>
        <v>0</v>
      </c>
      <c r="BK5" s="657">
        <f t="shared" ref="BK5" si="2">+Z35</f>
        <v>0</v>
      </c>
      <c r="BL5" s="657">
        <f>+AA35</f>
        <v>0</v>
      </c>
      <c r="BM5" s="657">
        <f>+AC35</f>
        <v>0</v>
      </c>
      <c r="BN5" s="657">
        <f t="shared" ref="BN5:BO5" si="3">+AD35</f>
        <v>0</v>
      </c>
      <c r="BO5" s="657">
        <f t="shared" si="3"/>
        <v>0</v>
      </c>
      <c r="BP5" s="657">
        <f>+AG35</f>
        <v>0</v>
      </c>
      <c r="BQ5" s="657">
        <f>+AH35</f>
        <v>0</v>
      </c>
      <c r="BR5" s="657">
        <f>+AI35</f>
        <v>2</v>
      </c>
      <c r="BS5" s="646" t="str">
        <f>+Y36</f>
        <v>Ⅰ</v>
      </c>
      <c r="BT5" s="646" t="str">
        <f>+AC36</f>
        <v>Ⅰ</v>
      </c>
      <c r="BU5" s="646" t="str">
        <f>+AG36</f>
        <v>Ⅱ</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8.49</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87</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532</v>
      </c>
      <c r="Q11" s="699"/>
      <c r="R11" s="700" t="s">
        <v>532</v>
      </c>
      <c r="S11" s="700"/>
      <c r="T11" s="700"/>
      <c r="U11" s="698" t="s">
        <v>372</v>
      </c>
      <c r="V11" s="699"/>
      <c r="W11" s="698" t="s">
        <v>291</v>
      </c>
      <c r="X11" s="701"/>
      <c r="Y11" s="702"/>
      <c r="Z11" s="702"/>
      <c r="AA11" s="702"/>
      <c r="AB11" s="702"/>
      <c r="AC11" s="703"/>
      <c r="AD11" s="703"/>
      <c r="AE11" s="703"/>
      <c r="AF11" s="703"/>
      <c r="AG11" s="703"/>
      <c r="AH11" s="703"/>
      <c r="AI11" s="703"/>
      <c r="AJ11" s="703">
        <v>1.64</v>
      </c>
      <c r="AK11" s="704" t="s">
        <v>908</v>
      </c>
      <c r="AL11" s="705"/>
      <c r="AM11" s="705"/>
      <c r="AN11" s="706"/>
      <c r="AO11" s="707"/>
      <c r="AP11" s="2"/>
      <c r="AQ11" s="708">
        <f>IF(P11="外力",1,IF(P11="材質劣化",2,IF(P11="漏水",3,4)))</f>
        <v>3</v>
      </c>
    </row>
    <row r="12" spans="2:86" ht="12" customHeight="1" x14ac:dyDescent="0.15">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6.85</v>
      </c>
      <c r="AK12" s="704" t="s">
        <v>908</v>
      </c>
      <c r="AL12" s="705"/>
      <c r="AM12" s="705"/>
      <c r="AN12" s="706"/>
      <c r="AO12" s="707"/>
      <c r="AP12" s="2"/>
      <c r="AQ12" s="708">
        <f t="shared" ref="AQ12:AQ30" si="5">IF(P12="外力",1,IF(P12="材質劣化",2,IF(P12="漏水",3,4)))</f>
        <v>3</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8.49</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30" priority="4">
      <formula>$AQ11=2</formula>
    </cfRule>
  </conditionalFormatting>
  <conditionalFormatting sqref="Y11:AF30">
    <cfRule type="expression" dxfId="129" priority="3">
      <formula>$AQ11=3</formula>
    </cfRule>
  </conditionalFormatting>
  <conditionalFormatting sqref="Y11:AJ30">
    <cfRule type="expression" dxfId="128" priority="1">
      <formula>$AQ11=4</formula>
    </cfRule>
  </conditionalFormatting>
  <conditionalFormatting sqref="AC11:AJ30">
    <cfRule type="expression" dxfId="127" priority="2">
      <formula>$AQ11=1</formula>
    </cfRule>
  </conditionalFormatting>
  <dataValidations count="2">
    <dataValidation type="list" allowBlank="1" showInputMessage="1" showErrorMessage="1" sqref="N11:O30 R11:T30" xr:uid="{7EA07CD2-08E4-4F3F-A7BE-31195D6A999E}">
      <formula1>INDIRECT(L11)</formula1>
    </dataValidation>
    <dataValidation type="list" allowBlank="1" showInputMessage="1" showErrorMessage="1" sqref="Y11:AB30" xr:uid="{934D9791-015E-49A9-9103-ADCBCC557CF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A776-9BB6-4EEB-A18E-00E1CEEBD9B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88</v>
      </c>
      <c r="AW5" s="656">
        <f>R7</f>
        <v>10.42</v>
      </c>
      <c r="AX5" s="657">
        <f>+Y32</f>
        <v>0</v>
      </c>
      <c r="AY5" s="657">
        <f>+Z32</f>
        <v>0</v>
      </c>
      <c r="AZ5" s="657">
        <f>+AA32</f>
        <v>0</v>
      </c>
      <c r="BA5" s="657">
        <f t="shared" ref="BA5" si="0">+AB32</f>
        <v>1</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0</v>
      </c>
      <c r="BP5" s="657">
        <f>+AG35</f>
        <v>0</v>
      </c>
      <c r="BQ5" s="657">
        <f>+AH35</f>
        <v>0</v>
      </c>
      <c r="BR5" s="657">
        <f>+AI35</f>
        <v>0</v>
      </c>
      <c r="BS5" s="646" t="str">
        <f>+Y36</f>
        <v>Ⅱ</v>
      </c>
      <c r="BT5" s="646" t="str">
        <f>+AC36</f>
        <v>Ⅰ</v>
      </c>
      <c r="BU5" s="646" t="str">
        <f>+AG36</f>
        <v>Ⅰ</v>
      </c>
      <c r="BV5" s="646" t="str">
        <f>+Y37</f>
        <v>Ⅱ</v>
      </c>
      <c r="BW5" s="658" t="str">
        <f>IF(Y32&gt;0,R7,"")</f>
        <v/>
      </c>
      <c r="BX5" s="659" t="str">
        <f>IF(Z32&gt;0,"",IF(AA32&gt;0,R7,""))</f>
        <v/>
      </c>
      <c r="BY5" s="659" t="str">
        <f>IF(Y32+Z32&gt;0,"",IF(AA32&gt;0,R7,""))</f>
        <v/>
      </c>
      <c r="BZ5" s="659">
        <f>IF(Y32+Z32+AA32&gt;0,"",IF(AB32&gt;0,R7,""))</f>
        <v>10.42</v>
      </c>
      <c r="CA5" s="660">
        <f t="shared" ref="CA5:CH5" si="3">+AC31</f>
        <v>0</v>
      </c>
      <c r="CB5" s="660">
        <f t="shared" si="3"/>
        <v>0</v>
      </c>
      <c r="CC5" s="660">
        <f t="shared" si="3"/>
        <v>0</v>
      </c>
      <c r="CD5" s="660">
        <f t="shared" si="3"/>
        <v>0</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88</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918</v>
      </c>
      <c r="Q11" s="699"/>
      <c r="R11" s="700" t="s">
        <v>913</v>
      </c>
      <c r="S11" s="700"/>
      <c r="T11" s="700"/>
      <c r="U11" s="698" t="s">
        <v>372</v>
      </c>
      <c r="V11" s="699"/>
      <c r="W11" s="698" t="s">
        <v>291</v>
      </c>
      <c r="X11" s="701"/>
      <c r="Y11" s="702"/>
      <c r="Z11" s="702"/>
      <c r="AA11" s="702"/>
      <c r="AB11" s="702" t="s">
        <v>919</v>
      </c>
      <c r="AC11" s="703"/>
      <c r="AD11" s="703"/>
      <c r="AE11" s="703"/>
      <c r="AF11" s="703"/>
      <c r="AG11" s="703"/>
      <c r="AH11" s="703"/>
      <c r="AI11" s="703"/>
      <c r="AJ11" s="703"/>
      <c r="AK11" s="704" t="s">
        <v>936</v>
      </c>
      <c r="AL11" s="705"/>
      <c r="AM11" s="705"/>
      <c r="AN11" s="706"/>
      <c r="AO11" s="707"/>
      <c r="AP11" s="2"/>
      <c r="AQ11" s="708">
        <f>IF(P11="外力",1,IF(P11="材質劣化",2,IF(P11="漏水",3,4)))</f>
        <v>1</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4">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4"/>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4"/>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v>
      </c>
      <c r="AF31" s="709">
        <f t="shared" si="5"/>
        <v>0</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0</v>
      </c>
      <c r="AF32" s="710">
        <f t="shared" si="6"/>
        <v>0</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26" priority="4">
      <formula>$AQ11=2</formula>
    </cfRule>
  </conditionalFormatting>
  <conditionalFormatting sqref="Y11:AF30">
    <cfRule type="expression" dxfId="125" priority="3">
      <formula>$AQ11=3</formula>
    </cfRule>
  </conditionalFormatting>
  <conditionalFormatting sqref="Y11:AJ30">
    <cfRule type="expression" dxfId="124" priority="1">
      <formula>$AQ11=4</formula>
    </cfRule>
  </conditionalFormatting>
  <conditionalFormatting sqref="AC11:AJ30">
    <cfRule type="expression" dxfId="123" priority="2">
      <formula>$AQ11=1</formula>
    </cfRule>
  </conditionalFormatting>
  <dataValidations count="2">
    <dataValidation type="list" allowBlank="1" showInputMessage="1" showErrorMessage="1" sqref="N11:O30 R11:T30" xr:uid="{C4E00462-81A6-4008-97D7-050631D6FFC3}">
      <formula1>INDIRECT(L11)</formula1>
    </dataValidation>
    <dataValidation type="list" allowBlank="1" showInputMessage="1" showErrorMessage="1" sqref="Y11:AB30" xr:uid="{6882E483-C39E-4C95-9344-38A7689FAAE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4661C-CE90-4580-A608-4FBD42BC989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89</v>
      </c>
      <c r="AW5" s="656">
        <f>R7</f>
        <v>10.42</v>
      </c>
      <c r="AX5" s="657">
        <f>+Y32</f>
        <v>0</v>
      </c>
      <c r="AY5" s="657">
        <f>+Z32</f>
        <v>0</v>
      </c>
      <c r="AZ5" s="657">
        <f>+AA32</f>
        <v>0</v>
      </c>
      <c r="BA5" s="657">
        <f t="shared" ref="BA5" si="0">+AB32</f>
        <v>1</v>
      </c>
      <c r="BB5" s="657">
        <f>+AC32</f>
        <v>0</v>
      </c>
      <c r="BC5" s="657">
        <f t="shared" ref="BC5:BI5" si="1">+AD32</f>
        <v>0</v>
      </c>
      <c r="BD5" s="657">
        <f t="shared" si="1"/>
        <v>1</v>
      </c>
      <c r="BE5" s="657">
        <f t="shared" si="1"/>
        <v>1</v>
      </c>
      <c r="BF5" s="657">
        <f t="shared" si="1"/>
        <v>0</v>
      </c>
      <c r="BG5" s="657">
        <f t="shared" si="1"/>
        <v>0</v>
      </c>
      <c r="BH5" s="657">
        <f t="shared" si="1"/>
        <v>0</v>
      </c>
      <c r="BI5" s="657">
        <f t="shared" si="1"/>
        <v>1</v>
      </c>
      <c r="BJ5" s="657">
        <f>IF(Y35="",0,Y35)</f>
        <v>0</v>
      </c>
      <c r="BK5" s="657">
        <f>IF(Z35="",0,Z35)</f>
        <v>0</v>
      </c>
      <c r="BL5" s="657">
        <f>IF(AA35="",0,AA35)</f>
        <v>1</v>
      </c>
      <c r="BM5" s="657">
        <f>+AC35</f>
        <v>0</v>
      </c>
      <c r="BN5" s="657">
        <f t="shared" ref="BN5:BO5" si="2">+AD35</f>
        <v>0</v>
      </c>
      <c r="BO5" s="657">
        <f t="shared" si="2"/>
        <v>2</v>
      </c>
      <c r="BP5" s="657">
        <f>+AG35</f>
        <v>0</v>
      </c>
      <c r="BQ5" s="657">
        <f>+AH35</f>
        <v>0</v>
      </c>
      <c r="BR5" s="657">
        <f>+AI35</f>
        <v>1</v>
      </c>
      <c r="BS5" s="646" t="str">
        <f>+Y36</f>
        <v>Ⅱ</v>
      </c>
      <c r="BT5" s="646" t="str">
        <f>+AC36</f>
        <v>Ⅱ</v>
      </c>
      <c r="BU5" s="646" t="str">
        <f>+AG36</f>
        <v>Ⅱ</v>
      </c>
      <c r="BV5" s="646" t="str">
        <f>+Y37</f>
        <v>Ⅱ</v>
      </c>
      <c r="BW5" s="658" t="str">
        <f>IF(Y32&gt;0,R7,"")</f>
        <v/>
      </c>
      <c r="BX5" s="659" t="str">
        <f>IF(Z32&gt;0,"",IF(AA32&gt;0,R7,""))</f>
        <v/>
      </c>
      <c r="BY5" s="659" t="str">
        <f>IF(Y32+Z32&gt;0,"",IF(AA32&gt;0,R7,""))</f>
        <v/>
      </c>
      <c r="BZ5" s="659">
        <f>IF(Y32+Z32+AA32&gt;0,"",IF(AB32&gt;0,R7,""))</f>
        <v>10.42</v>
      </c>
      <c r="CA5" s="660">
        <f t="shared" ref="CA5:CH5" si="3">+AC31</f>
        <v>0</v>
      </c>
      <c r="CB5" s="660">
        <f t="shared" si="3"/>
        <v>0</v>
      </c>
      <c r="CC5" s="660">
        <f t="shared" si="3"/>
        <v>0.13</v>
      </c>
      <c r="CD5" s="660">
        <f t="shared" si="3"/>
        <v>0.01</v>
      </c>
      <c r="CE5" s="660">
        <f t="shared" si="3"/>
        <v>0</v>
      </c>
      <c r="CF5" s="660">
        <f t="shared" si="3"/>
        <v>0</v>
      </c>
      <c r="CG5" s="660">
        <f t="shared" si="3"/>
        <v>0</v>
      </c>
      <c r="CH5" s="660">
        <f t="shared" si="3"/>
        <v>5.1100000000000003</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89</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531</v>
      </c>
      <c r="O12" s="699"/>
      <c r="P12" s="698" t="s">
        <v>532</v>
      </c>
      <c r="Q12" s="699"/>
      <c r="R12" s="700" t="s">
        <v>532</v>
      </c>
      <c r="S12" s="700"/>
      <c r="T12" s="700"/>
      <c r="U12" s="698" t="s">
        <v>376</v>
      </c>
      <c r="V12" s="699"/>
      <c r="W12" s="698" t="s">
        <v>291</v>
      </c>
      <c r="X12" s="701"/>
      <c r="Y12" s="702"/>
      <c r="Z12" s="702"/>
      <c r="AA12" s="702"/>
      <c r="AB12" s="702"/>
      <c r="AC12" s="703"/>
      <c r="AD12" s="703"/>
      <c r="AE12" s="703"/>
      <c r="AF12" s="703"/>
      <c r="AG12" s="703"/>
      <c r="AH12" s="703"/>
      <c r="AI12" s="703"/>
      <c r="AJ12" s="703">
        <v>5.1100000000000003</v>
      </c>
      <c r="AK12" s="704"/>
      <c r="AL12" s="705"/>
      <c r="AM12" s="705"/>
      <c r="AN12" s="706"/>
      <c r="AO12" s="707"/>
      <c r="AP12" s="2"/>
      <c r="AQ12" s="708">
        <f t="shared" ref="AQ12:AQ30" si="4">IF(P12="外力",1,IF(P12="材質劣化",2,IF(P12="漏水",3,4)))</f>
        <v>3</v>
      </c>
    </row>
    <row r="13" spans="1:111" s="625" customFormat="1" ht="12" customHeight="1" x14ac:dyDescent="0.15">
      <c r="A13" s="2"/>
      <c r="B13" s="385"/>
      <c r="C13" s="669"/>
      <c r="D13" s="664"/>
      <c r="E13" s="664"/>
      <c r="F13" s="664"/>
      <c r="G13" s="664"/>
      <c r="H13" s="664"/>
      <c r="I13" s="664"/>
      <c r="J13" s="665"/>
      <c r="K13" s="697">
        <v>3</v>
      </c>
      <c r="L13" s="698" t="s">
        <v>530</v>
      </c>
      <c r="M13" s="699"/>
      <c r="N13" s="698" t="s">
        <v>906</v>
      </c>
      <c r="O13" s="699"/>
      <c r="P13" s="698" t="s">
        <v>880</v>
      </c>
      <c r="Q13" s="699"/>
      <c r="R13" s="700" t="s">
        <v>881</v>
      </c>
      <c r="S13" s="700"/>
      <c r="T13" s="700"/>
      <c r="U13" s="698" t="s">
        <v>376</v>
      </c>
      <c r="V13" s="699"/>
      <c r="W13" s="698" t="s">
        <v>291</v>
      </c>
      <c r="X13" s="701"/>
      <c r="Y13" s="702"/>
      <c r="Z13" s="702"/>
      <c r="AA13" s="702"/>
      <c r="AB13" s="702"/>
      <c r="AC13" s="703"/>
      <c r="AD13" s="703"/>
      <c r="AE13" s="703">
        <v>0.13</v>
      </c>
      <c r="AF13" s="703"/>
      <c r="AG13" s="703"/>
      <c r="AH13" s="703"/>
      <c r="AI13" s="703"/>
      <c r="AJ13" s="703"/>
      <c r="AK13" s="704" t="s">
        <v>908</v>
      </c>
      <c r="AL13" s="705"/>
      <c r="AM13" s="705"/>
      <c r="AN13" s="706"/>
      <c r="AO13" s="707"/>
      <c r="AP13" s="2"/>
      <c r="AQ13" s="708">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917</v>
      </c>
      <c r="O14" s="699"/>
      <c r="P14" s="698" t="s">
        <v>918</v>
      </c>
      <c r="Q14" s="699"/>
      <c r="R14" s="700" t="s">
        <v>913</v>
      </c>
      <c r="S14" s="700"/>
      <c r="T14" s="700"/>
      <c r="U14" s="698" t="s">
        <v>372</v>
      </c>
      <c r="V14" s="699"/>
      <c r="W14" s="698" t="s">
        <v>291</v>
      </c>
      <c r="X14" s="701"/>
      <c r="Y14" s="702"/>
      <c r="Z14" s="702"/>
      <c r="AA14" s="702"/>
      <c r="AB14" s="702" t="s">
        <v>919</v>
      </c>
      <c r="AC14" s="703"/>
      <c r="AD14" s="703"/>
      <c r="AE14" s="703"/>
      <c r="AF14" s="703"/>
      <c r="AG14" s="703"/>
      <c r="AH14" s="703"/>
      <c r="AI14" s="703"/>
      <c r="AJ14" s="703"/>
      <c r="AK14" s="704" t="s">
        <v>940</v>
      </c>
      <c r="AL14" s="705"/>
      <c r="AM14" s="705"/>
      <c r="AN14" s="706"/>
      <c r="AO14" s="707"/>
      <c r="AP14" s="2"/>
      <c r="AQ14" s="708">
        <f t="shared" si="4"/>
        <v>1</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0.13</v>
      </c>
      <c r="AF31" s="709">
        <f t="shared" si="5"/>
        <v>0.01</v>
      </c>
      <c r="AG31" s="709">
        <f t="shared" si="5"/>
        <v>0</v>
      </c>
      <c r="AH31" s="709">
        <f t="shared" si="5"/>
        <v>0</v>
      </c>
      <c r="AI31" s="709">
        <f t="shared" si="5"/>
        <v>0</v>
      </c>
      <c r="AJ31" s="709">
        <f t="shared" si="5"/>
        <v>5.1100000000000003</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1</v>
      </c>
      <c r="AC32" s="710">
        <f t="shared" ref="AC32:AJ32" si="6">COUNT(AC11:AC30)</f>
        <v>0</v>
      </c>
      <c r="AD32" s="710">
        <f t="shared" si="6"/>
        <v>0</v>
      </c>
      <c r="AE32" s="710">
        <f t="shared" si="6"/>
        <v>1</v>
      </c>
      <c r="AF32" s="710">
        <f t="shared" si="6"/>
        <v>1</v>
      </c>
      <c r="AG32" s="710">
        <f t="shared" si="6"/>
        <v>0</v>
      </c>
      <c r="AH32" s="710">
        <f t="shared" si="6"/>
        <v>0</v>
      </c>
      <c r="AI32" s="710">
        <f t="shared" si="6"/>
        <v>0</v>
      </c>
      <c r="AJ32" s="710">
        <f t="shared" si="6"/>
        <v>1</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Ⅱb</v>
      </c>
      <c r="Z33" s="715"/>
      <c r="AA33" s="715"/>
      <c r="AB33" s="716"/>
      <c r="AC33" s="714" t="str">
        <f>IF(AC32&gt;0,"Ⅳ",IF(AD32&gt;0,"Ⅲ",IF(AE32&gt;0,"Ⅱa",IF(AF32&gt;0,"Ⅱb","Ⅰ"))))</f>
        <v>Ⅱa</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2</v>
      </c>
      <c r="AF35" s="716"/>
      <c r="AG35" s="710">
        <f>AG32</f>
        <v>0</v>
      </c>
      <c r="AH35" s="710">
        <f>AH32</f>
        <v>0</v>
      </c>
      <c r="AI35" s="714">
        <f>AI32+AJ32</f>
        <v>1</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22" priority="4">
      <formula>$AQ11=2</formula>
    </cfRule>
  </conditionalFormatting>
  <conditionalFormatting sqref="Y11:AF30">
    <cfRule type="expression" dxfId="121" priority="3">
      <formula>$AQ11=3</formula>
    </cfRule>
  </conditionalFormatting>
  <conditionalFormatting sqref="Y11:AJ30">
    <cfRule type="expression" dxfId="120" priority="1">
      <formula>$AQ11=4</formula>
    </cfRule>
  </conditionalFormatting>
  <conditionalFormatting sqref="AC11:AJ30">
    <cfRule type="expression" dxfId="119" priority="2">
      <formula>$AQ11=1</formula>
    </cfRule>
  </conditionalFormatting>
  <dataValidations count="2">
    <dataValidation type="list" allowBlank="1" showInputMessage="1" showErrorMessage="1" sqref="N11:O30 R11:T30" xr:uid="{0C31B210-C809-4E9E-9949-59970B1A7AB1}">
      <formula1>INDIRECT(L11)</formula1>
    </dataValidation>
    <dataValidation type="list" allowBlank="1" showInputMessage="1" showErrorMessage="1" sqref="Y11:AB30" xr:uid="{35D33C66-77C3-4CF7-90FF-C3D51DEBC35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AA965-D96B-47A7-B3DD-8E3D72FA7A1D}">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90</v>
      </c>
      <c r="AW5" s="656">
        <f>R7</f>
        <v>10.44</v>
      </c>
      <c r="AX5" s="657">
        <f>+Y32</f>
        <v>0</v>
      </c>
      <c r="AY5" s="657">
        <f>+Z32</f>
        <v>0</v>
      </c>
      <c r="AZ5" s="657">
        <f>+AA32</f>
        <v>1</v>
      </c>
      <c r="BA5" s="657">
        <f t="shared" ref="BA5" si="0">+AB32</f>
        <v>0</v>
      </c>
      <c r="BB5" s="657">
        <f>+AC32</f>
        <v>0</v>
      </c>
      <c r="BC5" s="657">
        <f t="shared" ref="BC5:BI5" si="1">+AD32</f>
        <v>0</v>
      </c>
      <c r="BD5" s="657">
        <f t="shared" si="1"/>
        <v>6</v>
      </c>
      <c r="BE5" s="657">
        <f t="shared" si="1"/>
        <v>1</v>
      </c>
      <c r="BF5" s="657">
        <f t="shared" si="1"/>
        <v>0</v>
      </c>
      <c r="BG5" s="657">
        <f t="shared" si="1"/>
        <v>0</v>
      </c>
      <c r="BH5" s="657">
        <f t="shared" si="1"/>
        <v>0</v>
      </c>
      <c r="BI5" s="657">
        <f t="shared" si="1"/>
        <v>2</v>
      </c>
      <c r="BJ5" s="657">
        <f>IF(Y35="",0,Y35)</f>
        <v>0</v>
      </c>
      <c r="BK5" s="657">
        <f>IF(Z35="",0,Z35)</f>
        <v>0</v>
      </c>
      <c r="BL5" s="657">
        <f>IF(AA35="",0,AA35)</f>
        <v>1</v>
      </c>
      <c r="BM5" s="657">
        <f>+AC35</f>
        <v>0</v>
      </c>
      <c r="BN5" s="657">
        <f t="shared" ref="BN5:BO5" si="2">+AD35</f>
        <v>0</v>
      </c>
      <c r="BO5" s="657">
        <f t="shared" si="2"/>
        <v>7</v>
      </c>
      <c r="BP5" s="657">
        <f>+AG35</f>
        <v>0</v>
      </c>
      <c r="BQ5" s="657">
        <f>+AH35</f>
        <v>0</v>
      </c>
      <c r="BR5" s="657">
        <f>+AI35</f>
        <v>2</v>
      </c>
      <c r="BS5" s="646" t="str">
        <f>+Y36</f>
        <v>Ⅱ</v>
      </c>
      <c r="BT5" s="646" t="str">
        <f>+AC36</f>
        <v>Ⅱ</v>
      </c>
      <c r="BU5" s="646" t="str">
        <f>+AG36</f>
        <v>Ⅱ</v>
      </c>
      <c r="BV5" s="646" t="str">
        <f>+Y37</f>
        <v>Ⅱ</v>
      </c>
      <c r="BW5" s="658" t="str">
        <f>IF(Y32&gt;0,R7,"")</f>
        <v/>
      </c>
      <c r="BX5" s="659">
        <f>IF(Z32&gt;0,"",IF(AA32&gt;0,R7,""))</f>
        <v>10.44</v>
      </c>
      <c r="BY5" s="659">
        <f>IF(Y32+Z32&gt;0,"",IF(AA32&gt;0,R7,""))</f>
        <v>10.44</v>
      </c>
      <c r="BZ5" s="659" t="str">
        <f>IF(Y32+Z32+AA32&gt;0,"",IF(AB32&gt;0,R7,""))</f>
        <v/>
      </c>
      <c r="CA5" s="660">
        <f t="shared" ref="CA5:CH5" si="3">+AC31</f>
        <v>0</v>
      </c>
      <c r="CB5" s="660">
        <f t="shared" si="3"/>
        <v>0</v>
      </c>
      <c r="CC5" s="660">
        <f t="shared" si="3"/>
        <v>0.13</v>
      </c>
      <c r="CD5" s="660">
        <f t="shared" si="3"/>
        <v>0.01</v>
      </c>
      <c r="CE5" s="660">
        <f t="shared" si="3"/>
        <v>0</v>
      </c>
      <c r="CF5" s="660">
        <f t="shared" si="3"/>
        <v>0</v>
      </c>
      <c r="CG5" s="660">
        <f t="shared" si="3"/>
        <v>0</v>
      </c>
      <c r="CH5" s="660">
        <f t="shared" si="3"/>
        <v>11.530000000000001</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90</v>
      </c>
      <c r="O7" s="674"/>
      <c r="P7" s="670" t="s">
        <v>866</v>
      </c>
      <c r="Q7" s="672"/>
      <c r="R7" s="675">
        <v>10.44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v>0.03</v>
      </c>
      <c r="AF11" s="703"/>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v>0.01</v>
      </c>
      <c r="AF12" s="703"/>
      <c r="AG12" s="703"/>
      <c r="AH12" s="703"/>
      <c r="AI12" s="703"/>
      <c r="AJ12" s="703"/>
      <c r="AK12" s="704"/>
      <c r="AL12" s="705"/>
      <c r="AM12" s="705"/>
      <c r="AN12" s="706"/>
      <c r="AO12" s="707"/>
      <c r="AP12" s="2"/>
      <c r="AQ12" s="708">
        <f t="shared" ref="AQ12:AQ30" si="4">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912</v>
      </c>
      <c r="O13" s="699"/>
      <c r="P13" s="698" t="s">
        <v>880</v>
      </c>
      <c r="Q13" s="699"/>
      <c r="R13" s="700" t="s">
        <v>907</v>
      </c>
      <c r="S13" s="700"/>
      <c r="T13" s="700"/>
      <c r="U13" s="698" t="s">
        <v>376</v>
      </c>
      <c r="V13" s="699"/>
      <c r="W13" s="698" t="s">
        <v>291</v>
      </c>
      <c r="X13" s="701"/>
      <c r="Y13" s="702"/>
      <c r="Z13" s="702"/>
      <c r="AA13" s="702"/>
      <c r="AB13" s="702"/>
      <c r="AC13" s="703"/>
      <c r="AD13" s="703"/>
      <c r="AE13" s="703">
        <v>0.02</v>
      </c>
      <c r="AF13" s="703"/>
      <c r="AG13" s="703"/>
      <c r="AH13" s="703"/>
      <c r="AI13" s="703"/>
      <c r="AJ13" s="703"/>
      <c r="AK13" s="704"/>
      <c r="AL13" s="705"/>
      <c r="AM13" s="705"/>
      <c r="AN13" s="706"/>
      <c r="AO13" s="707"/>
      <c r="AP13" s="2"/>
      <c r="AQ13" s="708">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912</v>
      </c>
      <c r="O14" s="699"/>
      <c r="P14" s="698" t="s">
        <v>880</v>
      </c>
      <c r="Q14" s="699"/>
      <c r="R14" s="700" t="s">
        <v>907</v>
      </c>
      <c r="S14" s="700"/>
      <c r="T14" s="700"/>
      <c r="U14" s="698" t="s">
        <v>376</v>
      </c>
      <c r="V14" s="699"/>
      <c r="W14" s="698" t="s">
        <v>291</v>
      </c>
      <c r="X14" s="701"/>
      <c r="Y14" s="702"/>
      <c r="Z14" s="702"/>
      <c r="AA14" s="702"/>
      <c r="AB14" s="702"/>
      <c r="AC14" s="703"/>
      <c r="AD14" s="703"/>
      <c r="AE14" s="703">
        <v>0.03</v>
      </c>
      <c r="AF14" s="703"/>
      <c r="AG14" s="703"/>
      <c r="AH14" s="703"/>
      <c r="AI14" s="703"/>
      <c r="AJ14" s="703"/>
      <c r="AK14" s="704"/>
      <c r="AL14" s="705"/>
      <c r="AM14" s="705"/>
      <c r="AN14" s="706"/>
      <c r="AO14" s="707"/>
      <c r="AP14" s="2"/>
      <c r="AQ14" s="708">
        <f t="shared" si="4"/>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v>5</v>
      </c>
      <c r="L15" s="698" t="s">
        <v>530</v>
      </c>
      <c r="M15" s="699"/>
      <c r="N15" s="698" t="s">
        <v>910</v>
      </c>
      <c r="O15" s="699"/>
      <c r="P15" s="698" t="s">
        <v>880</v>
      </c>
      <c r="Q15" s="699"/>
      <c r="R15" s="700" t="s">
        <v>907</v>
      </c>
      <c r="S15" s="700"/>
      <c r="T15" s="700"/>
      <c r="U15" s="698" t="s">
        <v>376</v>
      </c>
      <c r="V15" s="699"/>
      <c r="W15" s="698" t="s">
        <v>291</v>
      </c>
      <c r="X15" s="701"/>
      <c r="Y15" s="702"/>
      <c r="Z15" s="702"/>
      <c r="AA15" s="702"/>
      <c r="AB15" s="702"/>
      <c r="AC15" s="703"/>
      <c r="AD15" s="703"/>
      <c r="AE15" s="703">
        <v>0.02</v>
      </c>
      <c r="AF15" s="703"/>
      <c r="AG15" s="703"/>
      <c r="AH15" s="703"/>
      <c r="AI15" s="703"/>
      <c r="AJ15" s="703"/>
      <c r="AK15" s="704"/>
      <c r="AL15" s="705"/>
      <c r="AM15" s="705"/>
      <c r="AN15" s="706"/>
      <c r="AO15" s="707"/>
      <c r="AP15" s="2"/>
      <c r="AQ15" s="708">
        <f t="shared" si="4"/>
        <v>2</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v>6</v>
      </c>
      <c r="L16" s="698" t="s">
        <v>530</v>
      </c>
      <c r="M16" s="699"/>
      <c r="N16" s="698" t="s">
        <v>910</v>
      </c>
      <c r="O16" s="699"/>
      <c r="P16" s="698" t="s">
        <v>880</v>
      </c>
      <c r="Q16" s="699"/>
      <c r="R16" s="700" t="s">
        <v>907</v>
      </c>
      <c r="S16" s="700"/>
      <c r="T16" s="700"/>
      <c r="U16" s="698" t="s">
        <v>376</v>
      </c>
      <c r="V16" s="699"/>
      <c r="W16" s="698" t="s">
        <v>291</v>
      </c>
      <c r="X16" s="701"/>
      <c r="Y16" s="702"/>
      <c r="Z16" s="702"/>
      <c r="AA16" s="702"/>
      <c r="AB16" s="702"/>
      <c r="AC16" s="703"/>
      <c r="AD16" s="703"/>
      <c r="AE16" s="703"/>
      <c r="AF16" s="703">
        <v>0.01</v>
      </c>
      <c r="AG16" s="703"/>
      <c r="AH16" s="703"/>
      <c r="AI16" s="703"/>
      <c r="AJ16" s="703"/>
      <c r="AK16" s="704"/>
      <c r="AL16" s="705"/>
      <c r="AM16" s="705"/>
      <c r="AN16" s="706"/>
      <c r="AO16" s="707"/>
      <c r="AP16" s="2"/>
      <c r="AQ16" s="708">
        <f t="shared" si="4"/>
        <v>2</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v>7</v>
      </c>
      <c r="L17" s="698" t="s">
        <v>530</v>
      </c>
      <c r="M17" s="699"/>
      <c r="N17" s="698" t="s">
        <v>910</v>
      </c>
      <c r="O17" s="699"/>
      <c r="P17" s="698" t="s">
        <v>880</v>
      </c>
      <c r="Q17" s="699"/>
      <c r="R17" s="700" t="s">
        <v>907</v>
      </c>
      <c r="S17" s="700"/>
      <c r="T17" s="700"/>
      <c r="U17" s="698" t="s">
        <v>376</v>
      </c>
      <c r="V17" s="699"/>
      <c r="W17" s="698" t="s">
        <v>291</v>
      </c>
      <c r="X17" s="701"/>
      <c r="Y17" s="702"/>
      <c r="Z17" s="702"/>
      <c r="AA17" s="702"/>
      <c r="AB17" s="702"/>
      <c r="AC17" s="703"/>
      <c r="AD17" s="703"/>
      <c r="AE17" s="703">
        <v>0.02</v>
      </c>
      <c r="AF17" s="703"/>
      <c r="AG17" s="703"/>
      <c r="AH17" s="703"/>
      <c r="AI17" s="703"/>
      <c r="AJ17" s="703"/>
      <c r="AK17" s="704"/>
      <c r="AL17" s="705"/>
      <c r="AM17" s="705"/>
      <c r="AN17" s="706"/>
      <c r="AO17" s="707"/>
      <c r="AP17" s="2"/>
      <c r="AQ17" s="708">
        <f t="shared" si="4"/>
        <v>2</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v>8</v>
      </c>
      <c r="L18" s="698" t="s">
        <v>530</v>
      </c>
      <c r="M18" s="699"/>
      <c r="N18" s="698" t="s">
        <v>531</v>
      </c>
      <c r="O18" s="699"/>
      <c r="P18" s="698" t="s">
        <v>532</v>
      </c>
      <c r="Q18" s="699"/>
      <c r="R18" s="700" t="s">
        <v>532</v>
      </c>
      <c r="S18" s="700"/>
      <c r="T18" s="700"/>
      <c r="U18" s="698" t="s">
        <v>376</v>
      </c>
      <c r="V18" s="699"/>
      <c r="W18" s="698" t="s">
        <v>291</v>
      </c>
      <c r="X18" s="701"/>
      <c r="Y18" s="702"/>
      <c r="Z18" s="702"/>
      <c r="AA18" s="702"/>
      <c r="AB18" s="702"/>
      <c r="AC18" s="703"/>
      <c r="AD18" s="703"/>
      <c r="AE18" s="703"/>
      <c r="AF18" s="703"/>
      <c r="AG18" s="703"/>
      <c r="AH18" s="703"/>
      <c r="AI18" s="703"/>
      <c r="AJ18" s="703">
        <v>6.12</v>
      </c>
      <c r="AK18" s="704" t="s">
        <v>908</v>
      </c>
      <c r="AL18" s="705"/>
      <c r="AM18" s="705"/>
      <c r="AN18" s="706"/>
      <c r="AO18" s="707"/>
      <c r="AP18" s="2"/>
      <c r="AQ18" s="708">
        <f t="shared" si="4"/>
        <v>3</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v>9</v>
      </c>
      <c r="L19" s="698" t="s">
        <v>530</v>
      </c>
      <c r="M19" s="699"/>
      <c r="N19" s="698" t="s">
        <v>912</v>
      </c>
      <c r="O19" s="699"/>
      <c r="P19" s="698" t="s">
        <v>532</v>
      </c>
      <c r="Q19" s="699"/>
      <c r="R19" s="700" t="s">
        <v>532</v>
      </c>
      <c r="S19" s="700"/>
      <c r="T19" s="700"/>
      <c r="U19" s="698" t="s">
        <v>372</v>
      </c>
      <c r="V19" s="699"/>
      <c r="W19" s="698" t="s">
        <v>291</v>
      </c>
      <c r="X19" s="701"/>
      <c r="Y19" s="702"/>
      <c r="Z19" s="702"/>
      <c r="AA19" s="702"/>
      <c r="AB19" s="702"/>
      <c r="AC19" s="703"/>
      <c r="AD19" s="703"/>
      <c r="AE19" s="703"/>
      <c r="AF19" s="703"/>
      <c r="AG19" s="703"/>
      <c r="AH19" s="703"/>
      <c r="AI19" s="703"/>
      <c r="AJ19" s="703">
        <v>5.41</v>
      </c>
      <c r="AK19" s="704" t="s">
        <v>908</v>
      </c>
      <c r="AL19" s="705"/>
      <c r="AM19" s="705"/>
      <c r="AN19" s="706"/>
      <c r="AO19" s="707"/>
      <c r="AP19" s="2"/>
      <c r="AQ19" s="708">
        <f t="shared" si="4"/>
        <v>3</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v>10</v>
      </c>
      <c r="L20" s="698" t="s">
        <v>530</v>
      </c>
      <c r="M20" s="699"/>
      <c r="N20" s="698" t="s">
        <v>917</v>
      </c>
      <c r="O20" s="699"/>
      <c r="P20" s="698" t="s">
        <v>918</v>
      </c>
      <c r="Q20" s="699"/>
      <c r="R20" s="700" t="s">
        <v>913</v>
      </c>
      <c r="S20" s="700"/>
      <c r="T20" s="700"/>
      <c r="U20" s="698" t="s">
        <v>372</v>
      </c>
      <c r="V20" s="699"/>
      <c r="W20" s="698" t="s">
        <v>291</v>
      </c>
      <c r="X20" s="701"/>
      <c r="Y20" s="702"/>
      <c r="Z20" s="702"/>
      <c r="AA20" s="702" t="s">
        <v>919</v>
      </c>
      <c r="AB20" s="702"/>
      <c r="AC20" s="703"/>
      <c r="AD20" s="703"/>
      <c r="AE20" s="703"/>
      <c r="AF20" s="703"/>
      <c r="AG20" s="703"/>
      <c r="AH20" s="703"/>
      <c r="AI20" s="703"/>
      <c r="AJ20" s="703"/>
      <c r="AK20" s="704" t="s">
        <v>936</v>
      </c>
      <c r="AL20" s="705"/>
      <c r="AM20" s="705"/>
      <c r="AN20" s="706"/>
      <c r="AO20" s="707"/>
      <c r="AP20" s="2"/>
      <c r="AQ20" s="708">
        <f t="shared" si="4"/>
        <v>1</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0.13</v>
      </c>
      <c r="AF31" s="709">
        <f t="shared" si="5"/>
        <v>0.01</v>
      </c>
      <c r="AG31" s="709">
        <f t="shared" si="5"/>
        <v>0</v>
      </c>
      <c r="AH31" s="709">
        <f t="shared" si="5"/>
        <v>0</v>
      </c>
      <c r="AI31" s="709">
        <f t="shared" si="5"/>
        <v>0</v>
      </c>
      <c r="AJ31" s="709">
        <f t="shared" si="5"/>
        <v>11.530000000000001</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0</v>
      </c>
      <c r="AC32" s="710">
        <f t="shared" ref="AC32:AJ32" si="6">COUNT(AC11:AC30)</f>
        <v>0</v>
      </c>
      <c r="AD32" s="710">
        <f t="shared" si="6"/>
        <v>0</v>
      </c>
      <c r="AE32" s="710">
        <f t="shared" si="6"/>
        <v>6</v>
      </c>
      <c r="AF32" s="710">
        <f t="shared" si="6"/>
        <v>1</v>
      </c>
      <c r="AG32" s="710">
        <f t="shared" si="6"/>
        <v>0</v>
      </c>
      <c r="AH32" s="710">
        <f t="shared" si="6"/>
        <v>0</v>
      </c>
      <c r="AI32" s="710">
        <f t="shared" si="6"/>
        <v>0</v>
      </c>
      <c r="AJ32" s="710">
        <f t="shared" si="6"/>
        <v>2</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Ⅱa</v>
      </c>
      <c r="AD33" s="715"/>
      <c r="AE33" s="715"/>
      <c r="AF33" s="716"/>
      <c r="AG33" s="714" t="str">
        <f>IF(AG32&gt;0,"Ⅳ",IF(AH32&gt;0,"Ⅲ",IF(AI32&gt;0,"Ⅱa",IF(AJ32&gt;0,"Ⅱb","Ⅰ"))))</f>
        <v>Ⅱb</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7</v>
      </c>
      <c r="AF35" s="716"/>
      <c r="AG35" s="710">
        <f>AG32</f>
        <v>0</v>
      </c>
      <c r="AH35" s="710">
        <f>AH32</f>
        <v>0</v>
      </c>
      <c r="AI35" s="714">
        <f>AI32+AJ32</f>
        <v>2</v>
      </c>
      <c r="AJ35" s="716"/>
      <c r="AK35" s="717"/>
      <c r="AL35" s="718"/>
      <c r="AM35" s="718"/>
      <c r="AN35" s="718"/>
      <c r="AO35" s="719"/>
      <c r="AP35" s="2"/>
      <c r="AQ35" s="657">
        <f>+Y32+AC35+AG35</f>
        <v>0</v>
      </c>
      <c r="AR35" s="657">
        <f>+Z32+AD35+AH35</f>
        <v>0</v>
      </c>
      <c r="AS35" s="723">
        <f>+AS34+AE35+AI35</f>
        <v>10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Ⅱ</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18" priority="4">
      <formula>$AQ11=2</formula>
    </cfRule>
  </conditionalFormatting>
  <conditionalFormatting sqref="Y11:AF30">
    <cfRule type="expression" dxfId="117" priority="3">
      <formula>$AQ11=3</formula>
    </cfRule>
  </conditionalFormatting>
  <conditionalFormatting sqref="Y11:AJ30">
    <cfRule type="expression" dxfId="116" priority="1">
      <formula>$AQ11=4</formula>
    </cfRule>
  </conditionalFormatting>
  <conditionalFormatting sqref="AC11:AJ30">
    <cfRule type="expression" dxfId="115" priority="2">
      <formula>$AQ11=1</formula>
    </cfRule>
  </conditionalFormatting>
  <dataValidations count="2">
    <dataValidation type="list" allowBlank="1" showInputMessage="1" showErrorMessage="1" sqref="N11:O30 R11:T30" xr:uid="{1CE14481-F808-460C-BBD1-F1F5BC682422}">
      <formula1>INDIRECT(L11)</formula1>
    </dataValidation>
    <dataValidation type="list" allowBlank="1" showInputMessage="1" showErrorMessage="1" sqref="Y11:AB30" xr:uid="{AFAD21F7-B0B2-4223-BE08-A034DA75847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44F31-C0F2-4EE1-8288-5C0B3657BED0}">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91</v>
      </c>
      <c r="AW5" s="656">
        <f>R7</f>
        <v>10.46</v>
      </c>
      <c r="AX5" s="657">
        <f>+Y32</f>
        <v>0</v>
      </c>
      <c r="AY5" s="657">
        <f>+Z32</f>
        <v>0</v>
      </c>
      <c r="AZ5" s="657">
        <f>+AA32</f>
        <v>1</v>
      </c>
      <c r="BA5" s="657">
        <f t="shared" ref="BA5" si="0">+AB32</f>
        <v>0</v>
      </c>
      <c r="BB5" s="657">
        <f>+AC32</f>
        <v>0</v>
      </c>
      <c r="BC5" s="657">
        <f t="shared" ref="BC5:BI5" si="1">+AD32</f>
        <v>0</v>
      </c>
      <c r="BD5" s="657">
        <f t="shared" si="1"/>
        <v>5</v>
      </c>
      <c r="BE5" s="657">
        <f t="shared" si="1"/>
        <v>4</v>
      </c>
      <c r="BF5" s="657">
        <f t="shared" si="1"/>
        <v>0</v>
      </c>
      <c r="BG5" s="657">
        <f t="shared" si="1"/>
        <v>0</v>
      </c>
      <c r="BH5" s="657">
        <f t="shared" si="1"/>
        <v>0</v>
      </c>
      <c r="BI5" s="657">
        <f t="shared" si="1"/>
        <v>0</v>
      </c>
      <c r="BJ5" s="657">
        <f>IF(Y35="",0,Y35)</f>
        <v>0</v>
      </c>
      <c r="BK5" s="657">
        <f>IF(Z35="",0,Z35)</f>
        <v>0</v>
      </c>
      <c r="BL5" s="657">
        <f>IF(AA35="",0,AA35)</f>
        <v>1</v>
      </c>
      <c r="BM5" s="657">
        <f>+AC35</f>
        <v>0</v>
      </c>
      <c r="BN5" s="657">
        <f t="shared" ref="BN5:BO5" si="2">+AD35</f>
        <v>0</v>
      </c>
      <c r="BO5" s="657">
        <f t="shared" si="2"/>
        <v>9</v>
      </c>
      <c r="BP5" s="657">
        <f>+AG35</f>
        <v>0</v>
      </c>
      <c r="BQ5" s="657">
        <f>+AH35</f>
        <v>0</v>
      </c>
      <c r="BR5" s="657">
        <f>+AI35</f>
        <v>0</v>
      </c>
      <c r="BS5" s="646" t="str">
        <f>+Y36</f>
        <v>Ⅱ</v>
      </c>
      <c r="BT5" s="646" t="str">
        <f>+AC36</f>
        <v>Ⅱ</v>
      </c>
      <c r="BU5" s="646" t="str">
        <f>+AG36</f>
        <v>Ⅰ</v>
      </c>
      <c r="BV5" s="646" t="str">
        <f>+Y37</f>
        <v>Ⅱ</v>
      </c>
      <c r="BW5" s="658" t="str">
        <f>IF(Y32&gt;0,R7,"")</f>
        <v/>
      </c>
      <c r="BX5" s="659">
        <f>IF(Z32&gt;0,"",IF(AA32&gt;0,R7,""))</f>
        <v>10.46</v>
      </c>
      <c r="BY5" s="659">
        <f>IF(Y32+Z32&gt;0,"",IF(AA32&gt;0,R7,""))</f>
        <v>10.46</v>
      </c>
      <c r="BZ5" s="659" t="str">
        <f>IF(Y32+Z32+AA32&gt;0,"",IF(AB32&gt;0,R7,""))</f>
        <v/>
      </c>
      <c r="CA5" s="660">
        <f t="shared" ref="CA5:CH5" si="3">+AC31</f>
        <v>0</v>
      </c>
      <c r="CB5" s="660">
        <f t="shared" si="3"/>
        <v>0</v>
      </c>
      <c r="CC5" s="660">
        <f t="shared" si="3"/>
        <v>0.34</v>
      </c>
      <c r="CD5" s="660">
        <f t="shared" si="3"/>
        <v>4.17</v>
      </c>
      <c r="CE5" s="660">
        <f t="shared" si="3"/>
        <v>0</v>
      </c>
      <c r="CF5" s="660">
        <f t="shared" si="3"/>
        <v>0</v>
      </c>
      <c r="CG5" s="660">
        <f t="shared" si="3"/>
        <v>0</v>
      </c>
      <c r="CH5" s="660">
        <f t="shared" si="3"/>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91</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v>0.24</v>
      </c>
      <c r="AF11" s="703"/>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912</v>
      </c>
      <c r="O12" s="699"/>
      <c r="P12" s="698" t="s">
        <v>880</v>
      </c>
      <c r="Q12" s="699"/>
      <c r="R12" s="700" t="s">
        <v>907</v>
      </c>
      <c r="S12" s="700"/>
      <c r="T12" s="700"/>
      <c r="U12" s="698" t="s">
        <v>376</v>
      </c>
      <c r="V12" s="699"/>
      <c r="W12" s="698" t="s">
        <v>291</v>
      </c>
      <c r="X12" s="701"/>
      <c r="Y12" s="702"/>
      <c r="Z12" s="702"/>
      <c r="AA12" s="702"/>
      <c r="AB12" s="702"/>
      <c r="AC12" s="703"/>
      <c r="AD12" s="703"/>
      <c r="AE12" s="703">
        <v>0.01</v>
      </c>
      <c r="AF12" s="703"/>
      <c r="AG12" s="703"/>
      <c r="AH12" s="703"/>
      <c r="AI12" s="703"/>
      <c r="AJ12" s="703"/>
      <c r="AK12" s="704"/>
      <c r="AL12" s="705"/>
      <c r="AM12" s="705"/>
      <c r="AN12" s="706"/>
      <c r="AO12" s="707"/>
      <c r="AP12" s="2"/>
      <c r="AQ12" s="708">
        <f t="shared" ref="AQ12:AQ30" si="4">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v>0.03</v>
      </c>
      <c r="AF13" s="703"/>
      <c r="AG13" s="703"/>
      <c r="AH13" s="703"/>
      <c r="AI13" s="703"/>
      <c r="AJ13" s="703"/>
      <c r="AK13" s="704"/>
      <c r="AL13" s="705"/>
      <c r="AM13" s="705"/>
      <c r="AN13" s="706"/>
      <c r="AO13" s="707"/>
      <c r="AP13" s="2"/>
      <c r="AQ13" s="708">
        <f t="shared" si="4"/>
        <v>2</v>
      </c>
    </row>
    <row r="14" spans="2:86" ht="12" customHeight="1" x14ac:dyDescent="0.15">
      <c r="B14" s="385"/>
      <c r="C14" s="669"/>
      <c r="D14" s="664"/>
      <c r="E14" s="664"/>
      <c r="F14" s="664"/>
      <c r="G14" s="664"/>
      <c r="H14" s="664"/>
      <c r="I14" s="664"/>
      <c r="J14" s="665"/>
      <c r="K14" s="697">
        <v>4</v>
      </c>
      <c r="L14" s="698" t="s">
        <v>530</v>
      </c>
      <c r="M14" s="699"/>
      <c r="N14" s="698" t="s">
        <v>910</v>
      </c>
      <c r="O14" s="699"/>
      <c r="P14" s="698" t="s">
        <v>880</v>
      </c>
      <c r="Q14" s="699"/>
      <c r="R14" s="700" t="s">
        <v>907</v>
      </c>
      <c r="S14" s="700"/>
      <c r="T14" s="700"/>
      <c r="U14" s="698" t="s">
        <v>376</v>
      </c>
      <c r="V14" s="699"/>
      <c r="W14" s="698" t="s">
        <v>291</v>
      </c>
      <c r="X14" s="701"/>
      <c r="Y14" s="702"/>
      <c r="Z14" s="702"/>
      <c r="AA14" s="702"/>
      <c r="AB14" s="702"/>
      <c r="AC14" s="703"/>
      <c r="AD14" s="703"/>
      <c r="AE14" s="703">
        <v>0.04</v>
      </c>
      <c r="AF14" s="703"/>
      <c r="AG14" s="703"/>
      <c r="AH14" s="703"/>
      <c r="AI14" s="703"/>
      <c r="AJ14" s="703"/>
      <c r="AK14" s="704"/>
      <c r="AL14" s="705"/>
      <c r="AM14" s="705"/>
      <c r="AN14" s="706"/>
      <c r="AO14" s="707"/>
      <c r="AP14" s="2"/>
      <c r="AQ14" s="708">
        <f t="shared" si="4"/>
        <v>2</v>
      </c>
    </row>
    <row r="15" spans="2:86" ht="12" customHeight="1" x14ac:dyDescent="0.15">
      <c r="B15" s="385"/>
      <c r="C15" s="669"/>
      <c r="D15" s="664"/>
      <c r="E15" s="664"/>
      <c r="F15" s="664"/>
      <c r="G15" s="664"/>
      <c r="H15" s="664"/>
      <c r="I15" s="664"/>
      <c r="J15" s="665"/>
      <c r="K15" s="697">
        <v>5</v>
      </c>
      <c r="L15" s="698" t="s">
        <v>530</v>
      </c>
      <c r="M15" s="699"/>
      <c r="N15" s="698" t="s">
        <v>910</v>
      </c>
      <c r="O15" s="699"/>
      <c r="P15" s="698" t="s">
        <v>880</v>
      </c>
      <c r="Q15" s="699"/>
      <c r="R15" s="700" t="s">
        <v>907</v>
      </c>
      <c r="S15" s="700"/>
      <c r="T15" s="700"/>
      <c r="U15" s="698" t="s">
        <v>376</v>
      </c>
      <c r="V15" s="699"/>
      <c r="W15" s="698" t="s">
        <v>291</v>
      </c>
      <c r="X15" s="701"/>
      <c r="Y15" s="702"/>
      <c r="Z15" s="702"/>
      <c r="AA15" s="702"/>
      <c r="AB15" s="702"/>
      <c r="AC15" s="703"/>
      <c r="AD15" s="703"/>
      <c r="AE15" s="703">
        <v>0.02</v>
      </c>
      <c r="AF15" s="703"/>
      <c r="AG15" s="703"/>
      <c r="AH15" s="703"/>
      <c r="AI15" s="703"/>
      <c r="AJ15" s="703"/>
      <c r="AK15" s="704"/>
      <c r="AL15" s="705"/>
      <c r="AM15" s="705"/>
      <c r="AN15" s="706"/>
      <c r="AO15" s="707"/>
      <c r="AP15" s="2"/>
      <c r="AQ15" s="708">
        <f t="shared" si="4"/>
        <v>2</v>
      </c>
    </row>
    <row r="16" spans="2:86" ht="12" customHeight="1" x14ac:dyDescent="0.15">
      <c r="B16" s="385"/>
      <c r="C16" s="669"/>
      <c r="D16" s="664"/>
      <c r="E16" s="664"/>
      <c r="F16" s="664"/>
      <c r="G16" s="664"/>
      <c r="H16" s="664"/>
      <c r="I16" s="664"/>
      <c r="J16" s="665"/>
      <c r="K16" s="697">
        <v>6</v>
      </c>
      <c r="L16" s="698" t="s">
        <v>530</v>
      </c>
      <c r="M16" s="699"/>
      <c r="N16" s="698" t="s">
        <v>921</v>
      </c>
      <c r="O16" s="699"/>
      <c r="P16" s="698" t="s">
        <v>880</v>
      </c>
      <c r="Q16" s="699"/>
      <c r="R16" s="700" t="s">
        <v>907</v>
      </c>
      <c r="S16" s="700"/>
      <c r="T16" s="700"/>
      <c r="U16" s="698" t="s">
        <v>376</v>
      </c>
      <c r="V16" s="699"/>
      <c r="W16" s="698" t="s">
        <v>291</v>
      </c>
      <c r="X16" s="701"/>
      <c r="Y16" s="702"/>
      <c r="Z16" s="702"/>
      <c r="AA16" s="702"/>
      <c r="AB16" s="702"/>
      <c r="AC16" s="703"/>
      <c r="AD16" s="703"/>
      <c r="AE16" s="703"/>
      <c r="AF16" s="703">
        <v>0.01</v>
      </c>
      <c r="AG16" s="703"/>
      <c r="AH16" s="703"/>
      <c r="AI16" s="703"/>
      <c r="AJ16" s="703"/>
      <c r="AK16" s="704"/>
      <c r="AL16" s="705"/>
      <c r="AM16" s="705"/>
      <c r="AN16" s="706"/>
      <c r="AO16" s="707"/>
      <c r="AP16" s="2"/>
      <c r="AQ16" s="708">
        <f t="shared" si="4"/>
        <v>2</v>
      </c>
    </row>
    <row r="17" spans="1:111" ht="12" customHeight="1" x14ac:dyDescent="0.15">
      <c r="B17" s="385"/>
      <c r="C17" s="669"/>
      <c r="D17" s="664"/>
      <c r="E17" s="664"/>
      <c r="F17" s="664"/>
      <c r="G17" s="664"/>
      <c r="H17" s="664"/>
      <c r="I17" s="664"/>
      <c r="J17" s="665"/>
      <c r="K17" s="697">
        <v>7</v>
      </c>
      <c r="L17" s="698" t="s">
        <v>530</v>
      </c>
      <c r="M17" s="699"/>
      <c r="N17" s="698" t="s">
        <v>909</v>
      </c>
      <c r="O17" s="699"/>
      <c r="P17" s="698" t="s">
        <v>880</v>
      </c>
      <c r="Q17" s="699"/>
      <c r="R17" s="700" t="s">
        <v>881</v>
      </c>
      <c r="S17" s="700"/>
      <c r="T17" s="700"/>
      <c r="U17" s="698" t="s">
        <v>376</v>
      </c>
      <c r="V17" s="699"/>
      <c r="W17" s="698" t="s">
        <v>291</v>
      </c>
      <c r="X17" s="701"/>
      <c r="Y17" s="702"/>
      <c r="Z17" s="702"/>
      <c r="AA17" s="702"/>
      <c r="AB17" s="702"/>
      <c r="AC17" s="703"/>
      <c r="AD17" s="703"/>
      <c r="AE17" s="703"/>
      <c r="AF17" s="703">
        <v>0.03</v>
      </c>
      <c r="AG17" s="703"/>
      <c r="AH17" s="703"/>
      <c r="AI17" s="703"/>
      <c r="AJ17" s="703"/>
      <c r="AK17" s="704"/>
      <c r="AL17" s="705"/>
      <c r="AM17" s="705"/>
      <c r="AN17" s="706"/>
      <c r="AO17" s="707"/>
      <c r="AP17" s="2"/>
      <c r="AQ17" s="708">
        <f t="shared" si="4"/>
        <v>2</v>
      </c>
    </row>
    <row r="18" spans="1:111" ht="12" customHeight="1" x14ac:dyDescent="0.15">
      <c r="B18" s="385"/>
      <c r="C18" s="669"/>
      <c r="D18" s="664"/>
      <c r="E18" s="664"/>
      <c r="F18" s="664"/>
      <c r="G18" s="664"/>
      <c r="H18" s="664"/>
      <c r="I18" s="664"/>
      <c r="J18" s="665"/>
      <c r="K18" s="697">
        <v>8</v>
      </c>
      <c r="L18" s="698" t="s">
        <v>530</v>
      </c>
      <c r="M18" s="699"/>
      <c r="N18" s="698" t="s">
        <v>910</v>
      </c>
      <c r="O18" s="699"/>
      <c r="P18" s="698" t="s">
        <v>880</v>
      </c>
      <c r="Q18" s="699"/>
      <c r="R18" s="700" t="s">
        <v>907</v>
      </c>
      <c r="S18" s="700"/>
      <c r="T18" s="700"/>
      <c r="U18" s="698" t="s">
        <v>291</v>
      </c>
      <c r="V18" s="699"/>
      <c r="W18" s="698" t="s">
        <v>291</v>
      </c>
      <c r="X18" s="701"/>
      <c r="Y18" s="702"/>
      <c r="Z18" s="702"/>
      <c r="AA18" s="702"/>
      <c r="AB18" s="702"/>
      <c r="AC18" s="703"/>
      <c r="AD18" s="703"/>
      <c r="AE18" s="703"/>
      <c r="AF18" s="703">
        <v>0.01</v>
      </c>
      <c r="AG18" s="703"/>
      <c r="AH18" s="703"/>
      <c r="AI18" s="703"/>
      <c r="AJ18" s="703"/>
      <c r="AK18" s="704"/>
      <c r="AL18" s="705"/>
      <c r="AM18" s="705"/>
      <c r="AN18" s="706"/>
      <c r="AO18" s="707"/>
      <c r="AP18" s="2"/>
      <c r="AQ18" s="708">
        <f t="shared" si="4"/>
        <v>2</v>
      </c>
    </row>
    <row r="19" spans="1:111" ht="12" customHeight="1" x14ac:dyDescent="0.15">
      <c r="B19" s="385"/>
      <c r="C19" s="669"/>
      <c r="D19" s="664"/>
      <c r="E19" s="664"/>
      <c r="F19" s="664"/>
      <c r="G19" s="664"/>
      <c r="H19" s="664"/>
      <c r="I19" s="664"/>
      <c r="J19" s="665"/>
      <c r="K19" s="697">
        <v>9</v>
      </c>
      <c r="L19" s="698" t="s">
        <v>530</v>
      </c>
      <c r="M19" s="699"/>
      <c r="N19" s="698" t="s">
        <v>917</v>
      </c>
      <c r="O19" s="699"/>
      <c r="P19" s="698" t="s">
        <v>918</v>
      </c>
      <c r="Q19" s="699"/>
      <c r="R19" s="700" t="s">
        <v>913</v>
      </c>
      <c r="S19" s="700"/>
      <c r="T19" s="700"/>
      <c r="U19" s="698" t="s">
        <v>372</v>
      </c>
      <c r="V19" s="699"/>
      <c r="W19" s="698" t="s">
        <v>291</v>
      </c>
      <c r="X19" s="701"/>
      <c r="Y19" s="702"/>
      <c r="Z19" s="702"/>
      <c r="AA19" s="702" t="s">
        <v>919</v>
      </c>
      <c r="AB19" s="702"/>
      <c r="AC19" s="703"/>
      <c r="AD19" s="703"/>
      <c r="AE19" s="703"/>
      <c r="AF19" s="703"/>
      <c r="AG19" s="703"/>
      <c r="AH19" s="703"/>
      <c r="AI19" s="703"/>
      <c r="AJ19" s="703"/>
      <c r="AK19" s="704" t="s">
        <v>941</v>
      </c>
      <c r="AL19" s="705"/>
      <c r="AM19" s="705"/>
      <c r="AN19" s="706"/>
      <c r="AO19" s="707"/>
      <c r="AP19" s="2"/>
      <c r="AQ19" s="708">
        <f t="shared" si="4"/>
        <v>1</v>
      </c>
    </row>
    <row r="20" spans="1:111" ht="12" customHeight="1" x14ac:dyDescent="0.15">
      <c r="B20" s="385"/>
      <c r="C20" s="669"/>
      <c r="D20" s="664"/>
      <c r="E20" s="664"/>
      <c r="F20" s="664"/>
      <c r="G20" s="664"/>
      <c r="H20" s="664"/>
      <c r="I20" s="664"/>
      <c r="J20" s="665"/>
      <c r="K20" s="697">
        <v>10</v>
      </c>
      <c r="L20" s="698" t="s">
        <v>530</v>
      </c>
      <c r="M20" s="699"/>
      <c r="N20" s="698" t="s">
        <v>910</v>
      </c>
      <c r="O20" s="699"/>
      <c r="P20" s="698" t="s">
        <v>880</v>
      </c>
      <c r="Q20" s="699"/>
      <c r="R20" s="700" t="s">
        <v>913</v>
      </c>
      <c r="S20" s="700"/>
      <c r="T20" s="700"/>
      <c r="U20" s="698" t="s">
        <v>372</v>
      </c>
      <c r="V20" s="699"/>
      <c r="W20" s="698" t="s">
        <v>291</v>
      </c>
      <c r="X20" s="701"/>
      <c r="Y20" s="702"/>
      <c r="Z20" s="702"/>
      <c r="AA20" s="702"/>
      <c r="AB20" s="702"/>
      <c r="AC20" s="703"/>
      <c r="AD20" s="703"/>
      <c r="AE20" s="703"/>
      <c r="AF20" s="703">
        <v>4.12</v>
      </c>
      <c r="AG20" s="703"/>
      <c r="AH20" s="703"/>
      <c r="AI20" s="703"/>
      <c r="AJ20" s="703"/>
      <c r="AK20" s="704"/>
      <c r="AL20" s="705"/>
      <c r="AM20" s="705"/>
      <c r="AN20" s="706"/>
      <c r="AO20" s="707"/>
      <c r="AP20" s="2"/>
      <c r="AQ20" s="708">
        <f t="shared" si="4"/>
        <v>2</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5">SUM(AC11:AC30)</f>
        <v>0</v>
      </c>
      <c r="AD31" s="709">
        <f t="shared" si="5"/>
        <v>0</v>
      </c>
      <c r="AE31" s="709">
        <f t="shared" si="5"/>
        <v>0.34</v>
      </c>
      <c r="AF31" s="709">
        <f t="shared" si="5"/>
        <v>4.17</v>
      </c>
      <c r="AG31" s="709">
        <f t="shared" si="5"/>
        <v>0</v>
      </c>
      <c r="AH31" s="709">
        <f t="shared" si="5"/>
        <v>0</v>
      </c>
      <c r="AI31" s="709">
        <f t="shared" si="5"/>
        <v>0</v>
      </c>
      <c r="AJ31" s="709">
        <f t="shared" si="5"/>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1</v>
      </c>
      <c r="AB32" s="710">
        <f>COUNTIF(AB11:AB30,"〇")</f>
        <v>0</v>
      </c>
      <c r="AC32" s="710">
        <f t="shared" ref="AC32:AJ32" si="6">COUNT(AC11:AC30)</f>
        <v>0</v>
      </c>
      <c r="AD32" s="710">
        <f t="shared" si="6"/>
        <v>0</v>
      </c>
      <c r="AE32" s="710">
        <f t="shared" si="6"/>
        <v>5</v>
      </c>
      <c r="AF32" s="710">
        <f t="shared" si="6"/>
        <v>4</v>
      </c>
      <c r="AG32" s="710">
        <f t="shared" si="6"/>
        <v>0</v>
      </c>
      <c r="AH32" s="710">
        <f t="shared" si="6"/>
        <v>0</v>
      </c>
      <c r="AI32" s="710">
        <f t="shared" si="6"/>
        <v>0</v>
      </c>
      <c r="AJ32" s="710">
        <f t="shared" si="6"/>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Ⅱa</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1</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t="str">
        <f>IF(Y32=0,"",1)</f>
        <v/>
      </c>
      <c r="Z35" s="710" t="str">
        <f>IF(Y32=1,"",IF(Z32&gt;0,1,""))</f>
        <v/>
      </c>
      <c r="AA35" s="714">
        <f>IF(AQ34&gt;=1,"",IF(AS34&gt;0,1,""))</f>
        <v>1</v>
      </c>
      <c r="AB35" s="716"/>
      <c r="AC35" s="710">
        <f>+AC32</f>
        <v>0</v>
      </c>
      <c r="AD35" s="710">
        <f>AD32</f>
        <v>0</v>
      </c>
      <c r="AE35" s="714">
        <f>AE32+AF32</f>
        <v>9</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IF(Y35&lt;&gt;"","Ⅳ",IF(Z35&lt;&gt;"","Ⅲ",IF(AA35&lt;&gt;"","Ⅱ","Ⅰ")))</f>
        <v>Ⅱ</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14" priority="4">
      <formula>$AQ11=2</formula>
    </cfRule>
  </conditionalFormatting>
  <conditionalFormatting sqref="Y11:AF30">
    <cfRule type="expression" dxfId="113" priority="3">
      <formula>$AQ11=3</formula>
    </cfRule>
  </conditionalFormatting>
  <conditionalFormatting sqref="Y11:AJ30">
    <cfRule type="expression" dxfId="112" priority="1">
      <formula>$AQ11=4</formula>
    </cfRule>
  </conditionalFormatting>
  <conditionalFormatting sqref="AC11:AJ30">
    <cfRule type="expression" dxfId="111" priority="2">
      <formula>$AQ11=1</formula>
    </cfRule>
  </conditionalFormatting>
  <dataValidations count="2">
    <dataValidation type="list" allowBlank="1" showInputMessage="1" showErrorMessage="1" sqref="N11:O30 R11:T30" xr:uid="{694744A3-A9B5-4461-B22F-69626485920D}">
      <formula1>INDIRECT(L11)</formula1>
    </dataValidation>
    <dataValidation type="list" allowBlank="1" showInputMessage="1" showErrorMessage="1" sqref="Y11:AB30" xr:uid="{B1002808-0CEA-4EC3-9B1D-3394DE80F1C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158B4-D743-4CDE-B4CE-D39FC5E68AC6}">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92</v>
      </c>
      <c r="AW5" s="656">
        <f>R7</f>
        <v>10.42</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0.06</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92</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880</v>
      </c>
      <c r="Q11" s="699"/>
      <c r="R11" s="700" t="s">
        <v>907</v>
      </c>
      <c r="S11" s="700"/>
      <c r="T11" s="700"/>
      <c r="U11" s="698" t="s">
        <v>376</v>
      </c>
      <c r="V11" s="699"/>
      <c r="W11" s="698" t="s">
        <v>291</v>
      </c>
      <c r="X11" s="701"/>
      <c r="Y11" s="702"/>
      <c r="Z11" s="702"/>
      <c r="AA11" s="702"/>
      <c r="AB11" s="702"/>
      <c r="AC11" s="703"/>
      <c r="AD11" s="703"/>
      <c r="AE11" s="703"/>
      <c r="AF11" s="703">
        <v>0.02</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906</v>
      </c>
      <c r="O12" s="699"/>
      <c r="P12" s="698" t="s">
        <v>880</v>
      </c>
      <c r="Q12" s="699"/>
      <c r="R12" s="700" t="s">
        <v>881</v>
      </c>
      <c r="S12" s="700"/>
      <c r="T12" s="700"/>
      <c r="U12" s="698" t="s">
        <v>376</v>
      </c>
      <c r="V12" s="699"/>
      <c r="W12" s="698" t="s">
        <v>291</v>
      </c>
      <c r="X12" s="701"/>
      <c r="Y12" s="702"/>
      <c r="Z12" s="702"/>
      <c r="AA12" s="702"/>
      <c r="AB12" s="702"/>
      <c r="AC12" s="703"/>
      <c r="AD12" s="703"/>
      <c r="AE12" s="703"/>
      <c r="AF12" s="703">
        <v>0.04</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0.06</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10" priority="4">
      <formula>$AQ11=2</formula>
    </cfRule>
  </conditionalFormatting>
  <conditionalFormatting sqref="Y11:AF30">
    <cfRule type="expression" dxfId="109" priority="3">
      <formula>$AQ11=3</formula>
    </cfRule>
  </conditionalFormatting>
  <conditionalFormatting sqref="Y11:AJ30">
    <cfRule type="expression" dxfId="108" priority="1">
      <formula>$AQ11=4</formula>
    </cfRule>
  </conditionalFormatting>
  <conditionalFormatting sqref="AC11:AJ30">
    <cfRule type="expression" dxfId="107" priority="2">
      <formula>$AQ11=1</formula>
    </cfRule>
  </conditionalFormatting>
  <dataValidations count="2">
    <dataValidation type="list" allowBlank="1" showInputMessage="1" showErrorMessage="1" sqref="N11:O30 R11:T30" xr:uid="{F5A08757-BDC0-4893-BB6B-F15603499F85}">
      <formula1>INDIRECT(L11)</formula1>
    </dataValidation>
    <dataValidation type="list" allowBlank="1" showInputMessage="1" showErrorMessage="1" sqref="Y11:AB30" xr:uid="{6FDF617C-F94D-45B6-8A75-32AED4561EA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A099-6072-42E3-9224-3DE42EEE30F0}">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93</v>
      </c>
      <c r="AW5" s="656">
        <f>R7</f>
        <v>10.43</v>
      </c>
      <c r="AX5" s="657">
        <f>+Y32</f>
        <v>0</v>
      </c>
      <c r="AY5" s="657">
        <f>+Z32</f>
        <v>0</v>
      </c>
      <c r="AZ5" s="657">
        <f>+AA32</f>
        <v>0</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0.06</v>
      </c>
      <c r="CD5" s="660">
        <f t="shared" si="4"/>
        <v>0.03</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93</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917</v>
      </c>
      <c r="O11" s="699"/>
      <c r="P11" s="698" t="s">
        <v>880</v>
      </c>
      <c r="Q11" s="699"/>
      <c r="R11" s="700" t="s">
        <v>907</v>
      </c>
      <c r="S11" s="700"/>
      <c r="T11" s="700"/>
      <c r="U11" s="698" t="s">
        <v>376</v>
      </c>
      <c r="V11" s="699"/>
      <c r="W11" s="698" t="s">
        <v>291</v>
      </c>
      <c r="X11" s="701"/>
      <c r="Y11" s="702"/>
      <c r="Z11" s="702"/>
      <c r="AA11" s="702"/>
      <c r="AB11" s="702"/>
      <c r="AC11" s="703"/>
      <c r="AD11" s="703"/>
      <c r="AE11" s="703"/>
      <c r="AF11" s="703">
        <v>0.02</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372</v>
      </c>
      <c r="V12" s="699"/>
      <c r="W12" s="698" t="s">
        <v>291</v>
      </c>
      <c r="X12" s="701"/>
      <c r="Y12" s="702"/>
      <c r="Z12" s="702"/>
      <c r="AA12" s="702"/>
      <c r="AB12" s="702"/>
      <c r="AC12" s="703"/>
      <c r="AD12" s="703"/>
      <c r="AE12" s="703"/>
      <c r="AF12" s="703">
        <v>0.01</v>
      </c>
      <c r="AG12" s="703"/>
      <c r="AH12" s="703"/>
      <c r="AI12" s="703"/>
      <c r="AJ12" s="703"/>
      <c r="AK12" s="704" t="s">
        <v>908</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376</v>
      </c>
      <c r="V13" s="699"/>
      <c r="W13" s="698" t="s">
        <v>291</v>
      </c>
      <c r="X13" s="701"/>
      <c r="Y13" s="702"/>
      <c r="Z13" s="702"/>
      <c r="AA13" s="702"/>
      <c r="AB13" s="702"/>
      <c r="AC13" s="703"/>
      <c r="AD13" s="703"/>
      <c r="AE13" s="703">
        <v>0.06</v>
      </c>
      <c r="AF13" s="703"/>
      <c r="AG13" s="703"/>
      <c r="AH13" s="703"/>
      <c r="AI13" s="703"/>
      <c r="AJ13" s="703"/>
      <c r="AK13" s="704" t="s">
        <v>908</v>
      </c>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0.06</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06" priority="4">
      <formula>$AQ11=2</formula>
    </cfRule>
  </conditionalFormatting>
  <conditionalFormatting sqref="Y11:AF30">
    <cfRule type="expression" dxfId="105" priority="3">
      <formula>$AQ11=3</formula>
    </cfRule>
  </conditionalFormatting>
  <conditionalFormatting sqref="Y11:AJ30">
    <cfRule type="expression" dxfId="104" priority="1">
      <formula>$AQ11=4</formula>
    </cfRule>
  </conditionalFormatting>
  <conditionalFormatting sqref="AC11:AJ30">
    <cfRule type="expression" dxfId="103" priority="2">
      <formula>$AQ11=1</formula>
    </cfRule>
  </conditionalFormatting>
  <dataValidations count="2">
    <dataValidation type="list" allowBlank="1" showInputMessage="1" showErrorMessage="1" sqref="N11:O30 R11:T30" xr:uid="{2FE0C1A5-D2E3-4DC1-9E4A-F6C2C4074010}">
      <formula1>INDIRECT(L11)</formula1>
    </dataValidation>
    <dataValidation type="list" allowBlank="1" showInputMessage="1" showErrorMessage="1" sqref="Y11:AB30" xr:uid="{DE478717-3B90-40C3-B9AA-3F10C4C3886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24538-1E73-4AC3-B3EB-CD7B4987872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94</v>
      </c>
      <c r="AW5" s="656">
        <f>R7</f>
        <v>10.45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94</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291</v>
      </c>
      <c r="V11" s="699"/>
      <c r="W11" s="698" t="s">
        <v>487</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02" priority="4">
      <formula>$AQ11=2</formula>
    </cfRule>
  </conditionalFormatting>
  <conditionalFormatting sqref="Y11:AF30">
    <cfRule type="expression" dxfId="101" priority="3">
      <formula>$AQ11=3</formula>
    </cfRule>
  </conditionalFormatting>
  <conditionalFormatting sqref="Y11:AJ30">
    <cfRule type="expression" dxfId="100" priority="1">
      <formula>$AQ11=4</formula>
    </cfRule>
  </conditionalFormatting>
  <conditionalFormatting sqref="AC11:AJ30">
    <cfRule type="expression" dxfId="99" priority="2">
      <formula>$AQ11=1</formula>
    </cfRule>
  </conditionalFormatting>
  <dataValidations count="2">
    <dataValidation type="list" allowBlank="1" showInputMessage="1" showErrorMessage="1" sqref="N11:O30 R11:T30" xr:uid="{4C0F7B39-8957-4D58-A2C1-11BFC0985AED}">
      <formula1>INDIRECT(L11)</formula1>
    </dataValidation>
    <dataValidation type="list" allowBlank="1" showInputMessage="1" showErrorMessage="1" sqref="Y11:AB30" xr:uid="{258FCE0F-412B-4DB0-98CE-C5A18A4B0A0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AB341-A863-4C92-8B53-D46B70DD870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95</v>
      </c>
      <c r="AW5" s="656">
        <f>R7</f>
        <v>10.44</v>
      </c>
      <c r="AX5" s="657">
        <f>+Y32</f>
        <v>0</v>
      </c>
      <c r="AY5" s="657">
        <f>+Z32</f>
        <v>0</v>
      </c>
      <c r="AZ5" s="657">
        <f>+AA32</f>
        <v>0</v>
      </c>
      <c r="BA5" s="657">
        <f t="shared" ref="BA5" si="0">+AB32</f>
        <v>0</v>
      </c>
      <c r="BB5" s="657">
        <f>+AC32</f>
        <v>0</v>
      </c>
      <c r="BC5" s="657">
        <f t="shared" ref="BC5:BI5" si="1">+AD32</f>
        <v>0</v>
      </c>
      <c r="BD5" s="657">
        <f t="shared" si="1"/>
        <v>1</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0.03</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95</v>
      </c>
      <c r="O7" s="674"/>
      <c r="P7" s="670" t="s">
        <v>866</v>
      </c>
      <c r="Q7" s="672"/>
      <c r="R7" s="675">
        <v>10.44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906</v>
      </c>
      <c r="O12" s="699"/>
      <c r="P12" s="698" t="s">
        <v>880</v>
      </c>
      <c r="Q12" s="699"/>
      <c r="R12" s="700" t="s">
        <v>881</v>
      </c>
      <c r="S12" s="700"/>
      <c r="T12" s="700"/>
      <c r="U12" s="698" t="s">
        <v>291</v>
      </c>
      <c r="V12" s="699"/>
      <c r="W12" s="698" t="s">
        <v>291</v>
      </c>
      <c r="X12" s="701"/>
      <c r="Y12" s="702"/>
      <c r="Z12" s="702"/>
      <c r="AA12" s="702"/>
      <c r="AB12" s="702"/>
      <c r="AC12" s="703"/>
      <c r="AD12" s="703"/>
      <c r="AE12" s="703">
        <v>0.03</v>
      </c>
      <c r="AF12" s="703"/>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0.03</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98" priority="4">
      <formula>$AQ11=2</formula>
    </cfRule>
  </conditionalFormatting>
  <conditionalFormatting sqref="Y11:AF30">
    <cfRule type="expression" dxfId="97" priority="3">
      <formula>$AQ11=3</formula>
    </cfRule>
  </conditionalFormatting>
  <conditionalFormatting sqref="Y11:AJ30">
    <cfRule type="expression" dxfId="96" priority="1">
      <formula>$AQ11=4</formula>
    </cfRule>
  </conditionalFormatting>
  <conditionalFormatting sqref="AC11:AJ30">
    <cfRule type="expression" dxfId="95" priority="2">
      <formula>$AQ11=1</formula>
    </cfRule>
  </conditionalFormatting>
  <dataValidations count="2">
    <dataValidation type="list" allowBlank="1" showInputMessage="1" showErrorMessage="1" sqref="N11:O30 R11:T30" xr:uid="{A5F218C2-D782-4ED7-8355-D83057C4BAA6}">
      <formula1>INDIRECT(L11)</formula1>
    </dataValidation>
    <dataValidation type="list" allowBlank="1" showInputMessage="1" showErrorMessage="1" sqref="Y11:AB30" xr:uid="{2EAD609F-4C9F-4623-96EF-DAFECB08CA9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16C77-F2A1-45F5-A91E-116E89E2073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96</v>
      </c>
      <c r="AW5" s="656">
        <f>R7</f>
        <v>10.45</v>
      </c>
      <c r="AX5" s="657">
        <f>+Y32</f>
        <v>0</v>
      </c>
      <c r="AY5" s="657">
        <f>+Z32</f>
        <v>0</v>
      </c>
      <c r="AZ5" s="657">
        <f>+AA32</f>
        <v>0</v>
      </c>
      <c r="BA5" s="657">
        <f t="shared" ref="BA5" si="0">+AB32</f>
        <v>0</v>
      </c>
      <c r="BB5" s="657">
        <f>+AC32</f>
        <v>0</v>
      </c>
      <c r="BC5" s="657">
        <f t="shared" ref="BC5:BI5" si="1">+AD32</f>
        <v>1</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1</v>
      </c>
      <c r="BO5" s="657">
        <f t="shared" si="3"/>
        <v>0</v>
      </c>
      <c r="BP5" s="657">
        <f>+AG35</f>
        <v>0</v>
      </c>
      <c r="BQ5" s="657">
        <f>+AH35</f>
        <v>0</v>
      </c>
      <c r="BR5" s="657">
        <f>+AI35</f>
        <v>0</v>
      </c>
      <c r="BS5" s="646" t="str">
        <f>+Y36</f>
        <v>Ⅰ</v>
      </c>
      <c r="BT5" s="646" t="str">
        <f>+AC36</f>
        <v>Ⅲ</v>
      </c>
      <c r="BU5" s="646" t="str">
        <f>+AG36</f>
        <v>Ⅰ</v>
      </c>
      <c r="BV5" s="646" t="str">
        <f>+Y37</f>
        <v>Ⅲ</v>
      </c>
      <c r="BW5" s="658" t="str">
        <f>IF(Y32&gt;0,R7,"")</f>
        <v/>
      </c>
      <c r="BX5" s="659" t="str">
        <f>IF(Z32&gt;0,"",IF(AA32&gt;0,R7,""))</f>
        <v/>
      </c>
      <c r="BY5" s="659" t="str">
        <f>IF(Y32+Z32&gt;0,"",IF(AA32&gt;0,R7,""))</f>
        <v/>
      </c>
      <c r="BZ5" s="659" t="str">
        <f>IF(Y32+Z32+AA32&gt;0,"",IF(AB32&gt;0,R7,""))</f>
        <v/>
      </c>
      <c r="CA5" s="660">
        <f t="shared" ref="CA5:CH5" si="4">+AC31</f>
        <v>0</v>
      </c>
      <c r="CB5" s="660">
        <f t="shared" si="4"/>
        <v>0.06</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96</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372</v>
      </c>
      <c r="V11" s="699"/>
      <c r="W11" s="698" t="s">
        <v>291</v>
      </c>
      <c r="X11" s="701"/>
      <c r="Y11" s="702"/>
      <c r="Z11" s="702"/>
      <c r="AA11" s="702"/>
      <c r="AB11" s="702"/>
      <c r="AC11" s="703"/>
      <c r="AD11" s="703">
        <v>0.06</v>
      </c>
      <c r="AE11" s="703"/>
      <c r="AF11" s="703"/>
      <c r="AG11" s="703"/>
      <c r="AH11" s="703"/>
      <c r="AI11" s="703"/>
      <c r="AJ11" s="703"/>
      <c r="AK11" s="704" t="s">
        <v>908</v>
      </c>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0.06</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1</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Ⅲ</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1</v>
      </c>
      <c r="AE35" s="714">
        <f>AE32+AF32</f>
        <v>0</v>
      </c>
      <c r="AF35" s="716"/>
      <c r="AG35" s="710">
        <f>AG32</f>
        <v>0</v>
      </c>
      <c r="AH35" s="710">
        <f>AH32</f>
        <v>0</v>
      </c>
      <c r="AI35" s="714">
        <f>AI32+AJ32</f>
        <v>0</v>
      </c>
      <c r="AJ35" s="716"/>
      <c r="AK35" s="717"/>
      <c r="AL35" s="718"/>
      <c r="AM35" s="718"/>
      <c r="AN35" s="718"/>
      <c r="AO35" s="719"/>
      <c r="AP35" s="2"/>
      <c r="AQ35" s="657">
        <f>+Y32+AC35+AG35</f>
        <v>0</v>
      </c>
      <c r="AR35" s="657">
        <f>+Z32+AD35+AH35</f>
        <v>1</v>
      </c>
      <c r="AS35" s="723">
        <f>+AS34+AE35+AI35</f>
        <v>0</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Ⅲ</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Ⅲ</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Ⅲ</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94" priority="4">
      <formula>$AQ11=2</formula>
    </cfRule>
  </conditionalFormatting>
  <conditionalFormatting sqref="Y11:AF30">
    <cfRule type="expression" dxfId="93" priority="3">
      <formula>$AQ11=3</formula>
    </cfRule>
  </conditionalFormatting>
  <conditionalFormatting sqref="Y11:AJ30">
    <cfRule type="expression" dxfId="92" priority="1">
      <formula>$AQ11=4</formula>
    </cfRule>
  </conditionalFormatting>
  <conditionalFormatting sqref="AC11:AJ30">
    <cfRule type="expression" dxfId="91" priority="2">
      <formula>$AQ11=1</formula>
    </cfRule>
  </conditionalFormatting>
  <dataValidations count="2">
    <dataValidation type="list" allowBlank="1" showInputMessage="1" showErrorMessage="1" sqref="N11:O30 R11:T30" xr:uid="{22763AE2-DD5A-48B3-A9B1-64850207287F}">
      <formula1>INDIRECT(L11)</formula1>
    </dataValidation>
    <dataValidation type="list" allowBlank="1" showInputMessage="1" showErrorMessage="1" sqref="Y11:AB30" xr:uid="{010D748E-11F4-4602-9D52-98C6D5DCF77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6936-099B-47DF-BE8F-A39B0785EE73}">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97</v>
      </c>
      <c r="AW5" s="656">
        <f>R7</f>
        <v>10.46</v>
      </c>
      <c r="AX5" s="657">
        <f>+Y32</f>
        <v>0</v>
      </c>
      <c r="AY5" s="657">
        <f>+Z32</f>
        <v>0</v>
      </c>
      <c r="AZ5" s="657">
        <f>+AA32</f>
        <v>0</v>
      </c>
      <c r="BA5" s="657">
        <f t="shared" ref="BA5" si="0">+AB32</f>
        <v>0</v>
      </c>
      <c r="BB5" s="657">
        <f>+AC32</f>
        <v>0</v>
      </c>
      <c r="BC5" s="657">
        <f t="shared" ref="BC5:BI5" si="1">+AD32</f>
        <v>2</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2</v>
      </c>
      <c r="BO5" s="657">
        <f t="shared" si="3"/>
        <v>1</v>
      </c>
      <c r="BP5" s="657">
        <f>+AG35</f>
        <v>0</v>
      </c>
      <c r="BQ5" s="657">
        <f>+AH35</f>
        <v>0</v>
      </c>
      <c r="BR5" s="657">
        <f>+AI35</f>
        <v>0</v>
      </c>
      <c r="BS5" s="646" t="str">
        <f>+Y36</f>
        <v>Ⅰ</v>
      </c>
      <c r="BT5" s="646" t="str">
        <f>+AC36</f>
        <v>Ⅲ</v>
      </c>
      <c r="BU5" s="646" t="str">
        <f>+AG36</f>
        <v>Ⅰ</v>
      </c>
      <c r="BV5" s="646" t="str">
        <f>+Y37</f>
        <v>Ⅲ</v>
      </c>
      <c r="BW5" s="658" t="str">
        <f>IF(Y32&gt;0,R7,"")</f>
        <v/>
      </c>
      <c r="BX5" s="659" t="str">
        <f>IF(Z32&gt;0,"",IF(AA32&gt;0,R7,""))</f>
        <v/>
      </c>
      <c r="BY5" s="659" t="str">
        <f>IF(Y32+Z32&gt;0,"",IF(AA32&gt;0,R7,""))</f>
        <v/>
      </c>
      <c r="BZ5" s="659" t="str">
        <f>IF(Y32+Z32+AA32&gt;0,"",IF(AB32&gt;0,R7,""))</f>
        <v/>
      </c>
      <c r="CA5" s="660">
        <f t="shared" ref="CA5:CH5" si="4">+AC31</f>
        <v>0</v>
      </c>
      <c r="CB5" s="660">
        <f t="shared" si="4"/>
        <v>0.11000000000000001</v>
      </c>
      <c r="CC5" s="660">
        <f t="shared" si="4"/>
        <v>0</v>
      </c>
      <c r="CD5" s="660">
        <f t="shared" si="4"/>
        <v>2.94</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97</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376</v>
      </c>
      <c r="V11" s="699"/>
      <c r="W11" s="698" t="s">
        <v>291</v>
      </c>
      <c r="X11" s="701"/>
      <c r="Y11" s="702"/>
      <c r="Z11" s="702"/>
      <c r="AA11" s="702"/>
      <c r="AB11" s="702"/>
      <c r="AC11" s="703"/>
      <c r="AD11" s="703">
        <v>0.04</v>
      </c>
      <c r="AE11" s="703"/>
      <c r="AF11" s="703"/>
      <c r="AG11" s="703"/>
      <c r="AH11" s="703"/>
      <c r="AI11" s="703"/>
      <c r="AJ11" s="703"/>
      <c r="AK11" s="704" t="s">
        <v>908</v>
      </c>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911</v>
      </c>
      <c r="O12" s="699"/>
      <c r="P12" s="698" t="s">
        <v>880</v>
      </c>
      <c r="Q12" s="699"/>
      <c r="R12" s="700" t="s">
        <v>913</v>
      </c>
      <c r="S12" s="700"/>
      <c r="T12" s="700"/>
      <c r="U12" s="698" t="s">
        <v>376</v>
      </c>
      <c r="V12" s="699"/>
      <c r="W12" s="698" t="s">
        <v>291</v>
      </c>
      <c r="X12" s="701"/>
      <c r="Y12" s="702"/>
      <c r="Z12" s="702"/>
      <c r="AA12" s="702"/>
      <c r="AB12" s="702"/>
      <c r="AC12" s="703"/>
      <c r="AD12" s="703"/>
      <c r="AE12" s="703"/>
      <c r="AF12" s="703">
        <v>2.94</v>
      </c>
      <c r="AG12" s="703"/>
      <c r="AH12" s="703"/>
      <c r="AI12" s="703"/>
      <c r="AJ12" s="703"/>
      <c r="AK12" s="704"/>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376</v>
      </c>
      <c r="V13" s="699"/>
      <c r="W13" s="698" t="s">
        <v>291</v>
      </c>
      <c r="X13" s="701"/>
      <c r="Y13" s="702"/>
      <c r="Z13" s="702"/>
      <c r="AA13" s="702"/>
      <c r="AB13" s="702"/>
      <c r="AC13" s="703"/>
      <c r="AD13" s="703">
        <v>7.0000000000000007E-2</v>
      </c>
      <c r="AE13" s="703"/>
      <c r="AF13" s="703"/>
      <c r="AG13" s="703"/>
      <c r="AH13" s="703"/>
      <c r="AI13" s="703"/>
      <c r="AJ13" s="703"/>
      <c r="AK13" s="704" t="s">
        <v>908</v>
      </c>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0.11000000000000001</v>
      </c>
      <c r="AE31" s="709">
        <f t="shared" si="6"/>
        <v>0</v>
      </c>
      <c r="AF31" s="709">
        <f t="shared" si="6"/>
        <v>2.94</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2</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Ⅲ</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2</v>
      </c>
      <c r="AE35" s="714">
        <f>AE32+AF32</f>
        <v>1</v>
      </c>
      <c r="AF35" s="716"/>
      <c r="AG35" s="710">
        <f>AG32</f>
        <v>0</v>
      </c>
      <c r="AH35" s="710">
        <f>AH32</f>
        <v>0</v>
      </c>
      <c r="AI35" s="714">
        <f>AI32+AJ32</f>
        <v>0</v>
      </c>
      <c r="AJ35" s="716"/>
      <c r="AK35" s="717"/>
      <c r="AL35" s="718"/>
      <c r="AM35" s="718"/>
      <c r="AN35" s="718"/>
      <c r="AO35" s="719"/>
      <c r="AP35" s="2"/>
      <c r="AQ35" s="657">
        <f>+Y32+AC35+AG35</f>
        <v>0</v>
      </c>
      <c r="AR35" s="657">
        <f>+Z32+AD35+AH35</f>
        <v>2</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Ⅲ</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Ⅲ</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Ⅲ</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90" priority="4">
      <formula>$AQ11=2</formula>
    </cfRule>
  </conditionalFormatting>
  <conditionalFormatting sqref="Y11:AF30">
    <cfRule type="expression" dxfId="89" priority="3">
      <formula>$AQ11=3</formula>
    </cfRule>
  </conditionalFormatting>
  <conditionalFormatting sqref="Y11:AJ30">
    <cfRule type="expression" dxfId="88" priority="1">
      <formula>$AQ11=4</formula>
    </cfRule>
  </conditionalFormatting>
  <conditionalFormatting sqref="AC11:AJ30">
    <cfRule type="expression" dxfId="87" priority="2">
      <formula>$AQ11=1</formula>
    </cfRule>
  </conditionalFormatting>
  <dataValidations count="2">
    <dataValidation type="list" allowBlank="1" showInputMessage="1" showErrorMessage="1" sqref="N11:O30 R11:T30" xr:uid="{1481553A-6489-4A7A-AC6C-6EEA0F3F4578}">
      <formula1>INDIRECT(L11)</formula1>
    </dataValidation>
    <dataValidation type="list" allowBlank="1" showInputMessage="1" showErrorMessage="1" sqref="Y11:AB30" xr:uid="{F676B0B1-5BD5-4F1A-9995-6AE65773822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6386B-6CDB-4464-9BF8-62CD8B7F3639}">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98</v>
      </c>
      <c r="AW5" s="656">
        <f>R7</f>
        <v>10.45</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98</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291</v>
      </c>
      <c r="V11" s="699"/>
      <c r="W11" s="698" t="s">
        <v>487</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909</v>
      </c>
      <c r="O12" s="699"/>
      <c r="P12" s="698" t="s">
        <v>880</v>
      </c>
      <c r="Q12" s="699"/>
      <c r="R12" s="700" t="s">
        <v>881</v>
      </c>
      <c r="S12" s="700"/>
      <c r="T12" s="700"/>
      <c r="U12" s="698" t="s">
        <v>291</v>
      </c>
      <c r="V12" s="699"/>
      <c r="W12" s="698" t="s">
        <v>487</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86" priority="4">
      <formula>$AQ11=2</formula>
    </cfRule>
  </conditionalFormatting>
  <conditionalFormatting sqref="Y11:AF30">
    <cfRule type="expression" dxfId="85" priority="3">
      <formula>$AQ11=3</formula>
    </cfRule>
  </conditionalFormatting>
  <conditionalFormatting sqref="Y11:AJ30">
    <cfRule type="expression" dxfId="84" priority="1">
      <formula>$AQ11=4</formula>
    </cfRule>
  </conditionalFormatting>
  <conditionalFormatting sqref="AC11:AJ30">
    <cfRule type="expression" dxfId="83" priority="2">
      <formula>$AQ11=1</formula>
    </cfRule>
  </conditionalFormatting>
  <dataValidations count="2">
    <dataValidation type="list" allowBlank="1" showInputMessage="1" showErrorMessage="1" sqref="N11:O30 R11:T30" xr:uid="{C88155E6-8819-4758-A2E4-76695FF598EF}">
      <formula1>INDIRECT(L11)</formula1>
    </dataValidation>
    <dataValidation type="list" allowBlank="1" showInputMessage="1" showErrorMessage="1" sqref="Y11:AB30" xr:uid="{4C52DEBA-885B-4440-B01F-192576FD644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FE564-A4F5-44F1-8C03-DF675EA10642}">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99</v>
      </c>
      <c r="AW5" s="656">
        <f>R7</f>
        <v>10.45</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0.02</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99</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912</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909</v>
      </c>
      <c r="O12" s="699"/>
      <c r="P12" s="698" t="s">
        <v>880</v>
      </c>
      <c r="Q12" s="699"/>
      <c r="R12" s="700" t="s">
        <v>881</v>
      </c>
      <c r="S12" s="700"/>
      <c r="T12" s="700"/>
      <c r="U12" s="698" t="s">
        <v>376</v>
      </c>
      <c r="V12" s="699"/>
      <c r="W12" s="698" t="s">
        <v>496</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531</v>
      </c>
      <c r="O13" s="699"/>
      <c r="P13" s="698" t="s">
        <v>880</v>
      </c>
      <c r="Q13" s="699"/>
      <c r="R13" s="700" t="s">
        <v>881</v>
      </c>
      <c r="S13" s="700"/>
      <c r="T13" s="700"/>
      <c r="U13" s="698" t="s">
        <v>291</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82" priority="4">
      <formula>$AQ11=2</formula>
    </cfRule>
  </conditionalFormatting>
  <conditionalFormatting sqref="Y11:AF30">
    <cfRule type="expression" dxfId="81" priority="3">
      <formula>$AQ11=3</formula>
    </cfRule>
  </conditionalFormatting>
  <conditionalFormatting sqref="Y11:AJ30">
    <cfRule type="expression" dxfId="80" priority="1">
      <formula>$AQ11=4</formula>
    </cfRule>
  </conditionalFormatting>
  <conditionalFormatting sqref="AC11:AJ30">
    <cfRule type="expression" dxfId="79" priority="2">
      <formula>$AQ11=1</formula>
    </cfRule>
  </conditionalFormatting>
  <dataValidations count="2">
    <dataValidation type="list" allowBlank="1" showInputMessage="1" showErrorMessage="1" sqref="N11:O30 R11:T30" xr:uid="{9F2C7578-337A-4935-961E-902D6EE39DF7}">
      <formula1>INDIRECT(L11)</formula1>
    </dataValidation>
    <dataValidation type="list" allowBlank="1" showInputMessage="1" showErrorMessage="1" sqref="Y11:AB30" xr:uid="{4110AE8F-5ABA-40AA-BD79-00CE49D3962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BB6-F9D9-4E28-ABA5-EAD1E4214A4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100</v>
      </c>
      <c r="AW5" s="656">
        <f>R7</f>
        <v>10.43</v>
      </c>
      <c r="AX5" s="657">
        <f>+Y32</f>
        <v>0</v>
      </c>
      <c r="AY5" s="657">
        <f>+Z32</f>
        <v>0</v>
      </c>
      <c r="AZ5" s="657">
        <f>+AA32</f>
        <v>0</v>
      </c>
      <c r="BA5" s="657">
        <f t="shared" ref="BA5" si="0">+AB32</f>
        <v>0</v>
      </c>
      <c r="BB5" s="657">
        <f>+AC32</f>
        <v>0</v>
      </c>
      <c r="BC5" s="657">
        <f t="shared" ref="BC5:BI5" si="1">+AD32</f>
        <v>0</v>
      </c>
      <c r="BD5" s="657">
        <f t="shared" si="1"/>
        <v>1</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0.04</v>
      </c>
      <c r="CD5" s="660">
        <f t="shared" si="4"/>
        <v>0.16</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100</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921</v>
      </c>
      <c r="O11" s="699"/>
      <c r="P11" s="698" t="s">
        <v>880</v>
      </c>
      <c r="Q11" s="699"/>
      <c r="R11" s="700" t="s">
        <v>881</v>
      </c>
      <c r="S11" s="700"/>
      <c r="T11" s="700"/>
      <c r="U11" s="698" t="s">
        <v>291</v>
      </c>
      <c r="V11" s="699"/>
      <c r="W11" s="698" t="s">
        <v>291</v>
      </c>
      <c r="X11" s="701"/>
      <c r="Y11" s="702"/>
      <c r="Z11" s="702"/>
      <c r="AA11" s="702"/>
      <c r="AB11" s="702"/>
      <c r="AC11" s="703"/>
      <c r="AD11" s="703"/>
      <c r="AE11" s="703"/>
      <c r="AF11" s="703">
        <v>0.16</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909</v>
      </c>
      <c r="O12" s="699"/>
      <c r="P12" s="698" t="s">
        <v>880</v>
      </c>
      <c r="Q12" s="699"/>
      <c r="R12" s="700" t="s">
        <v>881</v>
      </c>
      <c r="S12" s="700"/>
      <c r="T12" s="700"/>
      <c r="U12" s="698" t="s">
        <v>376</v>
      </c>
      <c r="V12" s="699"/>
      <c r="W12" s="698" t="s">
        <v>291</v>
      </c>
      <c r="X12" s="701"/>
      <c r="Y12" s="702"/>
      <c r="Z12" s="702"/>
      <c r="AA12" s="702"/>
      <c r="AB12" s="702"/>
      <c r="AC12" s="703"/>
      <c r="AD12" s="703"/>
      <c r="AE12" s="703">
        <v>0.04</v>
      </c>
      <c r="AF12" s="703"/>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0.04</v>
      </c>
      <c r="AF31" s="709">
        <f t="shared" si="6"/>
        <v>0.16</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78" priority="4">
      <formula>$AQ11=2</formula>
    </cfRule>
  </conditionalFormatting>
  <conditionalFormatting sqref="Y11:AF30">
    <cfRule type="expression" dxfId="77" priority="3">
      <formula>$AQ11=3</formula>
    </cfRule>
  </conditionalFormatting>
  <conditionalFormatting sqref="Y11:AJ30">
    <cfRule type="expression" dxfId="76" priority="1">
      <formula>$AQ11=4</formula>
    </cfRule>
  </conditionalFormatting>
  <conditionalFormatting sqref="AC11:AJ30">
    <cfRule type="expression" dxfId="75" priority="2">
      <formula>$AQ11=1</formula>
    </cfRule>
  </conditionalFormatting>
  <dataValidations count="2">
    <dataValidation type="list" allowBlank="1" showInputMessage="1" showErrorMessage="1" sqref="N11:O30 R11:T30" xr:uid="{E85693D9-7EED-47C3-9681-BD19BEAE069A}">
      <formula1>INDIRECT(L11)</formula1>
    </dataValidation>
    <dataValidation type="list" allowBlank="1" showInputMessage="1" showErrorMessage="1" sqref="Y11:AB30" xr:uid="{BFCD10A5-FD18-48BE-899A-E49EC77025D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E5863-2B0F-4458-9264-CF617435734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101</v>
      </c>
      <c r="AW5" s="656">
        <f>R7</f>
        <v>10.45</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0.04</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101</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909</v>
      </c>
      <c r="O11" s="699"/>
      <c r="P11" s="698" t="s">
        <v>880</v>
      </c>
      <c r="Q11" s="699"/>
      <c r="R11" s="700" t="s">
        <v>881</v>
      </c>
      <c r="S11" s="700"/>
      <c r="T11" s="700"/>
      <c r="U11" s="698" t="s">
        <v>291</v>
      </c>
      <c r="V11" s="699"/>
      <c r="W11" s="698" t="s">
        <v>291</v>
      </c>
      <c r="X11" s="701"/>
      <c r="Y11" s="702"/>
      <c r="Z11" s="702"/>
      <c r="AA11" s="702"/>
      <c r="AB11" s="702"/>
      <c r="AC11" s="703"/>
      <c r="AD11" s="703"/>
      <c r="AE11" s="703"/>
      <c r="AF11" s="703">
        <v>0.04</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0.04</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74" priority="4">
      <formula>$AQ11=2</formula>
    </cfRule>
  </conditionalFormatting>
  <conditionalFormatting sqref="Y11:AF30">
    <cfRule type="expression" dxfId="73" priority="3">
      <formula>$AQ11=3</formula>
    </cfRule>
  </conditionalFormatting>
  <conditionalFormatting sqref="Y11:AJ30">
    <cfRule type="expression" dxfId="72" priority="1">
      <formula>$AQ11=4</formula>
    </cfRule>
  </conditionalFormatting>
  <conditionalFormatting sqref="AC11:AJ30">
    <cfRule type="expression" dxfId="71" priority="2">
      <formula>$AQ11=1</formula>
    </cfRule>
  </conditionalFormatting>
  <dataValidations count="2">
    <dataValidation type="list" allowBlank="1" showInputMessage="1" showErrorMessage="1" sqref="N11:O30 R11:T30" xr:uid="{E1039C71-B460-48B1-891D-EC58338CAF90}">
      <formula1>INDIRECT(L11)</formula1>
    </dataValidation>
    <dataValidation type="list" allowBlank="1" showInputMessage="1" showErrorMessage="1" sqref="Y11:AB30" xr:uid="{3ABBD6A7-CE85-4399-AB7E-35E6E37ED65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54E2-5905-435C-844C-B5247AB3B5EC}">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102</v>
      </c>
      <c r="AW5" s="656">
        <f>R7</f>
        <v>10.41</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102</v>
      </c>
      <c r="O7" s="674"/>
      <c r="P7" s="670" t="s">
        <v>866</v>
      </c>
      <c r="Q7" s="672"/>
      <c r="R7" s="675">
        <v>10.41</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70" priority="4">
      <formula>$AQ11=2</formula>
    </cfRule>
  </conditionalFormatting>
  <conditionalFormatting sqref="Y11:AF30">
    <cfRule type="expression" dxfId="69" priority="3">
      <formula>$AQ11=3</formula>
    </cfRule>
  </conditionalFormatting>
  <conditionalFormatting sqref="Y11:AJ30">
    <cfRule type="expression" dxfId="68" priority="1">
      <formula>$AQ11=4</formula>
    </cfRule>
  </conditionalFormatting>
  <conditionalFormatting sqref="AC11:AJ30">
    <cfRule type="expression" dxfId="67" priority="2">
      <formula>$AQ11=1</formula>
    </cfRule>
  </conditionalFormatting>
  <dataValidations count="2">
    <dataValidation type="list" allowBlank="1" showInputMessage="1" showErrorMessage="1" sqref="N11:O30 R11:T30" xr:uid="{B973DEAA-272D-4765-82F9-1382BB60E431}">
      <formula1>INDIRECT(L11)</formula1>
    </dataValidation>
    <dataValidation type="list" allowBlank="1" showInputMessage="1" showErrorMessage="1" sqref="Y11:AB30" xr:uid="{37EA54DB-505E-4A95-9F35-77460BB28B6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FECDD-9A61-4727-A7EE-C332F14E43BB}">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103</v>
      </c>
      <c r="AW5" s="656">
        <f>R7</f>
        <v>10.46</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3.18</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103</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3.18</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3.18</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66" priority="4">
      <formula>$AQ11=2</formula>
    </cfRule>
  </conditionalFormatting>
  <conditionalFormatting sqref="Y11:AF30">
    <cfRule type="expression" dxfId="65" priority="3">
      <formula>$AQ11=3</formula>
    </cfRule>
  </conditionalFormatting>
  <conditionalFormatting sqref="Y11:AJ30">
    <cfRule type="expression" dxfId="64" priority="1">
      <formula>$AQ11=4</formula>
    </cfRule>
  </conditionalFormatting>
  <conditionalFormatting sqref="AC11:AJ30">
    <cfRule type="expression" dxfId="63" priority="2">
      <formula>$AQ11=1</formula>
    </cfRule>
  </conditionalFormatting>
  <dataValidations count="2">
    <dataValidation type="list" allowBlank="1" showInputMessage="1" showErrorMessage="1" sqref="N11:O30 R11:T30" xr:uid="{C86E65F2-34FA-49CE-861D-2812A83639E9}">
      <formula1>INDIRECT(L11)</formula1>
    </dataValidation>
    <dataValidation type="list" allowBlank="1" showInputMessage="1" showErrorMessage="1" sqref="Y11:AB30" xr:uid="{640A1BCE-368B-40E7-8A97-E9FEAAA9F08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125B0-FE62-43E1-85F6-8BC286C59842}">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104</v>
      </c>
      <c r="AW5" s="656">
        <f>R7</f>
        <v>10.48</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104</v>
      </c>
      <c r="O7" s="674"/>
      <c r="P7" s="670" t="s">
        <v>866</v>
      </c>
      <c r="Q7" s="672"/>
      <c r="R7" s="675">
        <v>10.48</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62" priority="4">
      <formula>$AQ11=2</formula>
    </cfRule>
  </conditionalFormatting>
  <conditionalFormatting sqref="Y11:AF30">
    <cfRule type="expression" dxfId="61" priority="3">
      <formula>$AQ11=3</formula>
    </cfRule>
  </conditionalFormatting>
  <conditionalFormatting sqref="Y11:AJ30">
    <cfRule type="expression" dxfId="60" priority="1">
      <formula>$AQ11=4</formula>
    </cfRule>
  </conditionalFormatting>
  <conditionalFormatting sqref="AC11:AJ30">
    <cfRule type="expression" dxfId="59" priority="2">
      <formula>$AQ11=1</formula>
    </cfRule>
  </conditionalFormatting>
  <dataValidations count="2">
    <dataValidation type="list" allowBlank="1" showInputMessage="1" showErrorMessage="1" sqref="N11:O30 R11:T30" xr:uid="{3B6AEFF4-DA90-4C84-A2AF-BBE05ACB20D4}">
      <formula1>INDIRECT(L11)</formula1>
    </dataValidation>
    <dataValidation type="list" allowBlank="1" showInputMessage="1" showErrorMessage="1" sqref="Y11:AB30" xr:uid="{439944E3-4E87-4D9C-9C46-7B969339ED0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123FA-86A9-4E96-B851-6FDA2868A072}">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105</v>
      </c>
      <c r="AW5" s="656">
        <f>R7</f>
        <v>10.44</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0.02</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105</v>
      </c>
      <c r="O7" s="674"/>
      <c r="P7" s="670" t="s">
        <v>866</v>
      </c>
      <c r="Q7" s="672"/>
      <c r="R7" s="675">
        <v>10.44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0.02</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58" priority="4">
      <formula>$AQ11=2</formula>
    </cfRule>
  </conditionalFormatting>
  <conditionalFormatting sqref="Y11:AF30">
    <cfRule type="expression" dxfId="57" priority="3">
      <formula>$AQ11=3</formula>
    </cfRule>
  </conditionalFormatting>
  <conditionalFormatting sqref="Y11:AJ30">
    <cfRule type="expression" dxfId="56" priority="1">
      <formula>$AQ11=4</formula>
    </cfRule>
  </conditionalFormatting>
  <conditionalFormatting sqref="AC11:AJ30">
    <cfRule type="expression" dxfId="55" priority="2">
      <formula>$AQ11=1</formula>
    </cfRule>
  </conditionalFormatting>
  <dataValidations count="2">
    <dataValidation type="list" allowBlank="1" showInputMessage="1" showErrorMessage="1" sqref="N11:O30 R11:T30" xr:uid="{6F9C9A4B-2FA9-4D74-8A0B-983460CB8177}">
      <formula1>INDIRECT(L11)</formula1>
    </dataValidation>
    <dataValidation type="list" allowBlank="1" showInputMessage="1" showErrorMessage="1" sqref="Y11:AB30" xr:uid="{62A86E30-E842-4A8F-AFDA-6001EF1FECB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28133-6E4F-4BCB-AFDF-58D262E1822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106</v>
      </c>
      <c r="AW5" s="656">
        <f>R7</f>
        <v>10.42</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106</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291</v>
      </c>
      <c r="V11" s="699"/>
      <c r="W11" s="698" t="s">
        <v>487</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54" priority="4">
      <formula>$AQ11=2</formula>
    </cfRule>
  </conditionalFormatting>
  <conditionalFormatting sqref="Y11:AF30">
    <cfRule type="expression" dxfId="53" priority="3">
      <formula>$AQ11=3</formula>
    </cfRule>
  </conditionalFormatting>
  <conditionalFormatting sqref="Y11:AJ30">
    <cfRule type="expression" dxfId="52" priority="1">
      <formula>$AQ11=4</formula>
    </cfRule>
  </conditionalFormatting>
  <conditionalFormatting sqref="AC11:AJ30">
    <cfRule type="expression" dxfId="51" priority="2">
      <formula>$AQ11=1</formula>
    </cfRule>
  </conditionalFormatting>
  <dataValidations count="2">
    <dataValidation type="list" allowBlank="1" showInputMessage="1" showErrorMessage="1" sqref="N11:O30 R11:T30" xr:uid="{D5F84DB3-F656-4232-8931-64DE0D21E962}">
      <formula1>INDIRECT(L11)</formula1>
    </dataValidation>
    <dataValidation type="list" allowBlank="1" showInputMessage="1" showErrorMessage="1" sqref="Y11:AB30" xr:uid="{F52F2AFA-A5B8-4FE9-9CAF-28834576E95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D9933-6E23-4856-B295-37E895A86529}">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107</v>
      </c>
      <c r="AW5" s="656">
        <f>R7</f>
        <v>10.47</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0.02</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107</v>
      </c>
      <c r="O7" s="674"/>
      <c r="P7" s="670" t="s">
        <v>866</v>
      </c>
      <c r="Q7" s="672"/>
      <c r="R7" s="675">
        <v>10.47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921</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921</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50" priority="4">
      <formula>$AQ11=2</formula>
    </cfRule>
  </conditionalFormatting>
  <conditionalFormatting sqref="Y11:AF30">
    <cfRule type="expression" dxfId="49" priority="3">
      <formula>$AQ11=3</formula>
    </cfRule>
  </conditionalFormatting>
  <conditionalFormatting sqref="Y11:AJ30">
    <cfRule type="expression" dxfId="48" priority="1">
      <formula>$AQ11=4</formula>
    </cfRule>
  </conditionalFormatting>
  <conditionalFormatting sqref="AC11:AJ30">
    <cfRule type="expression" dxfId="47" priority="2">
      <formula>$AQ11=1</formula>
    </cfRule>
  </conditionalFormatting>
  <dataValidations count="2">
    <dataValidation type="list" allowBlank="1" showInputMessage="1" showErrorMessage="1" sqref="N11:O30 R11:T30" xr:uid="{B7E8944A-5D88-4722-8314-25F1BFD42BF4}">
      <formula1>INDIRECT(L11)</formula1>
    </dataValidation>
    <dataValidation type="list" allowBlank="1" showInputMessage="1" showErrorMessage="1" sqref="Y11:AB30" xr:uid="{35560279-5707-4338-84AE-817A92886AA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A1DB5-00A7-4F2A-B241-063E7E22884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108</v>
      </c>
      <c r="AW5" s="656">
        <f>R7</f>
        <v>10.42</v>
      </c>
      <c r="AX5" s="657">
        <f>+Y32</f>
        <v>0</v>
      </c>
      <c r="AY5" s="657">
        <f>+Z32</f>
        <v>0</v>
      </c>
      <c r="AZ5" s="657">
        <f>+AA32</f>
        <v>0</v>
      </c>
      <c r="BA5" s="657">
        <f t="shared" ref="BA5" si="0">+AB32</f>
        <v>0</v>
      </c>
      <c r="BB5" s="657">
        <f>+AC32</f>
        <v>0</v>
      </c>
      <c r="BC5" s="657">
        <f t="shared" ref="BC5:BI5" si="1">+AD32</f>
        <v>1</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1</v>
      </c>
      <c r="BO5" s="657">
        <f t="shared" si="3"/>
        <v>1</v>
      </c>
      <c r="BP5" s="657">
        <f>+AG35</f>
        <v>0</v>
      </c>
      <c r="BQ5" s="657">
        <f>+AH35</f>
        <v>0</v>
      </c>
      <c r="BR5" s="657">
        <f>+AI35</f>
        <v>0</v>
      </c>
      <c r="BS5" s="646" t="str">
        <f>+Y36</f>
        <v>Ⅰ</v>
      </c>
      <c r="BT5" s="646" t="str">
        <f>+AC36</f>
        <v>Ⅲ</v>
      </c>
      <c r="BU5" s="646" t="str">
        <f>+AG36</f>
        <v>Ⅰ</v>
      </c>
      <c r="BV5" s="646" t="str">
        <f>+Y37</f>
        <v>Ⅲ</v>
      </c>
      <c r="BW5" s="658" t="str">
        <f>IF(Y32&gt;0,R7,"")</f>
        <v/>
      </c>
      <c r="BX5" s="659" t="str">
        <f>IF(Z32&gt;0,"",IF(AA32&gt;0,R7,""))</f>
        <v/>
      </c>
      <c r="BY5" s="659" t="str">
        <f>IF(Y32+Z32&gt;0,"",IF(AA32&gt;0,R7,""))</f>
        <v/>
      </c>
      <c r="BZ5" s="659" t="str">
        <f>IF(Y32+Z32+AA32&gt;0,"",IF(AB32&gt;0,R7,""))</f>
        <v/>
      </c>
      <c r="CA5" s="660">
        <f t="shared" ref="CA5:CH5" si="4">+AC31</f>
        <v>0</v>
      </c>
      <c r="CB5" s="660">
        <f t="shared" si="4"/>
        <v>0.05</v>
      </c>
      <c r="CC5" s="660">
        <f t="shared" si="4"/>
        <v>0</v>
      </c>
      <c r="CD5" s="660">
        <f t="shared" si="4"/>
        <v>2.21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108</v>
      </c>
      <c r="O7" s="674"/>
      <c r="P7" s="670" t="s">
        <v>866</v>
      </c>
      <c r="Q7" s="672"/>
      <c r="R7" s="675">
        <v>10.42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913</v>
      </c>
      <c r="S11" s="700"/>
      <c r="T11" s="700"/>
      <c r="U11" s="698" t="s">
        <v>376</v>
      </c>
      <c r="V11" s="699"/>
      <c r="W11" s="698" t="s">
        <v>291</v>
      </c>
      <c r="X11" s="701"/>
      <c r="Y11" s="702"/>
      <c r="Z11" s="702"/>
      <c r="AA11" s="702"/>
      <c r="AB11" s="702"/>
      <c r="AC11" s="703"/>
      <c r="AD11" s="703"/>
      <c r="AE11" s="703"/>
      <c r="AF11" s="703">
        <v>2.21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909</v>
      </c>
      <c r="O12" s="699"/>
      <c r="P12" s="698" t="s">
        <v>880</v>
      </c>
      <c r="Q12" s="699"/>
      <c r="R12" s="700" t="s">
        <v>881</v>
      </c>
      <c r="S12" s="700"/>
      <c r="T12" s="700"/>
      <c r="U12" s="698" t="s">
        <v>372</v>
      </c>
      <c r="V12" s="699"/>
      <c r="W12" s="698" t="s">
        <v>291</v>
      </c>
      <c r="X12" s="701"/>
      <c r="Y12" s="702"/>
      <c r="Z12" s="702"/>
      <c r="AA12" s="702"/>
      <c r="AB12" s="702"/>
      <c r="AC12" s="703"/>
      <c r="AD12" s="703">
        <v>0.05</v>
      </c>
      <c r="AE12" s="703"/>
      <c r="AF12" s="703"/>
      <c r="AG12" s="703"/>
      <c r="AH12" s="703"/>
      <c r="AI12" s="703"/>
      <c r="AJ12" s="703"/>
      <c r="AK12" s="704" t="s">
        <v>908</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0.05</v>
      </c>
      <c r="AE31" s="709">
        <f t="shared" si="6"/>
        <v>0</v>
      </c>
      <c r="AF31" s="709">
        <f t="shared" si="6"/>
        <v>2.21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1</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Ⅲ</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1</v>
      </c>
      <c r="AE35" s="714">
        <f>AE32+AF32</f>
        <v>1</v>
      </c>
      <c r="AF35" s="716"/>
      <c r="AG35" s="710">
        <f>AG32</f>
        <v>0</v>
      </c>
      <c r="AH35" s="710">
        <f>AH32</f>
        <v>0</v>
      </c>
      <c r="AI35" s="714">
        <f>AI32+AJ32</f>
        <v>0</v>
      </c>
      <c r="AJ35" s="716"/>
      <c r="AK35" s="717"/>
      <c r="AL35" s="718"/>
      <c r="AM35" s="718"/>
      <c r="AN35" s="718"/>
      <c r="AO35" s="719"/>
      <c r="AP35" s="2"/>
      <c r="AQ35" s="657">
        <f>+Y32+AC35+AG35</f>
        <v>0</v>
      </c>
      <c r="AR35" s="657">
        <f>+Z32+AD35+AH35</f>
        <v>1</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Ⅲ</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Ⅲ</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Ⅲ</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6" priority="4">
      <formula>$AQ11=2</formula>
    </cfRule>
  </conditionalFormatting>
  <conditionalFormatting sqref="Y11:AF30">
    <cfRule type="expression" dxfId="45" priority="3">
      <formula>$AQ11=3</formula>
    </cfRule>
  </conditionalFormatting>
  <conditionalFormatting sqref="Y11:AJ30">
    <cfRule type="expression" dxfId="44" priority="1">
      <formula>$AQ11=4</formula>
    </cfRule>
  </conditionalFormatting>
  <conditionalFormatting sqref="AC11:AJ30">
    <cfRule type="expression" dxfId="43" priority="2">
      <formula>$AQ11=1</formula>
    </cfRule>
  </conditionalFormatting>
  <dataValidations count="2">
    <dataValidation type="list" allowBlank="1" showInputMessage="1" showErrorMessage="1" sqref="N11:O30 R11:T30" xr:uid="{2683C104-9D3C-4F03-BBA8-EF8849701D51}">
      <formula1>INDIRECT(L11)</formula1>
    </dataValidation>
    <dataValidation type="list" allowBlank="1" showInputMessage="1" showErrorMessage="1" sqref="Y11:AB30" xr:uid="{86B687B9-10C5-44C2-908A-BEC23448278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5EB36-DDAF-48D5-9D9F-2AE0FFDC706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109</v>
      </c>
      <c r="AW5" s="656">
        <f>R7</f>
        <v>10.49</v>
      </c>
      <c r="AX5" s="657">
        <f>+Y32</f>
        <v>0</v>
      </c>
      <c r="AY5" s="657">
        <f>+Z32</f>
        <v>0</v>
      </c>
      <c r="AZ5" s="657">
        <f>+AA32</f>
        <v>0</v>
      </c>
      <c r="BA5" s="657">
        <f t="shared" ref="BA5" si="0">+AB32</f>
        <v>0</v>
      </c>
      <c r="BB5" s="657">
        <f>+AC32</f>
        <v>0</v>
      </c>
      <c r="BC5" s="657">
        <f t="shared" ref="BC5:BI5" si="1">+AD32</f>
        <v>0</v>
      </c>
      <c r="BD5" s="657">
        <f t="shared" si="1"/>
        <v>0</v>
      </c>
      <c r="BE5" s="657">
        <f t="shared" si="1"/>
        <v>0</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0</v>
      </c>
      <c r="BP5" s="657">
        <f>+AG35</f>
        <v>0</v>
      </c>
      <c r="BQ5" s="657">
        <f>+AH35</f>
        <v>0</v>
      </c>
      <c r="BR5" s="657">
        <f>+AI35</f>
        <v>0</v>
      </c>
      <c r="BS5" s="646" t="str">
        <f>+Y36</f>
        <v>Ⅰ</v>
      </c>
      <c r="BT5" s="646" t="str">
        <f>+AC36</f>
        <v>Ⅰ</v>
      </c>
      <c r="BU5" s="646" t="str">
        <f>+AG36</f>
        <v>Ⅰ</v>
      </c>
      <c r="BV5" s="646" t="str">
        <f>+Y37</f>
        <v>Ⅰ</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109</v>
      </c>
      <c r="O7" s="674"/>
      <c r="P7" s="670" t="s">
        <v>866</v>
      </c>
      <c r="Q7" s="672"/>
      <c r="R7" s="675">
        <v>10.49</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c r="L11" s="698"/>
      <c r="M11" s="699"/>
      <c r="N11" s="698"/>
      <c r="O11" s="699"/>
      <c r="P11" s="698"/>
      <c r="Q11" s="699"/>
      <c r="R11" s="700"/>
      <c r="S11" s="700"/>
      <c r="T11" s="700"/>
      <c r="U11" s="698"/>
      <c r="V11" s="699"/>
      <c r="W11" s="698"/>
      <c r="X11" s="701"/>
      <c r="Y11" s="702"/>
      <c r="Z11" s="702"/>
      <c r="AA11" s="702"/>
      <c r="AB11" s="702"/>
      <c r="AC11" s="703"/>
      <c r="AD11" s="703"/>
      <c r="AE11" s="703"/>
      <c r="AF11" s="703"/>
      <c r="AG11" s="703"/>
      <c r="AH11" s="703"/>
      <c r="AI11" s="703"/>
      <c r="AJ11" s="703"/>
      <c r="AK11" s="704"/>
      <c r="AL11" s="705"/>
      <c r="AM11" s="705"/>
      <c r="AN11" s="706"/>
      <c r="AO11" s="707"/>
      <c r="AP11" s="2"/>
      <c r="AQ11" s="708">
        <f>IF(P11="外力",1,IF(P11="材質劣化",2,IF(P11="漏水",3,4)))</f>
        <v>4</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0</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Ⅰ</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0</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0</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Ⅰ</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Ⅰ</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Ⅰ</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42" priority="4">
      <formula>$AQ11=2</formula>
    </cfRule>
  </conditionalFormatting>
  <conditionalFormatting sqref="Y11:AF30">
    <cfRule type="expression" dxfId="41" priority="3">
      <formula>$AQ11=3</formula>
    </cfRule>
  </conditionalFormatting>
  <conditionalFormatting sqref="Y11:AJ30">
    <cfRule type="expression" dxfId="40" priority="1">
      <formula>$AQ11=4</formula>
    </cfRule>
  </conditionalFormatting>
  <conditionalFormatting sqref="AC11:AJ30">
    <cfRule type="expression" dxfId="39" priority="2">
      <formula>$AQ11=1</formula>
    </cfRule>
  </conditionalFormatting>
  <dataValidations count="2">
    <dataValidation type="list" allowBlank="1" showInputMessage="1" showErrorMessage="1" sqref="N11:O30 R11:T30" xr:uid="{CCBB5A68-B990-4402-AAC6-4509AF4F7754}">
      <formula1>INDIRECT(L11)</formula1>
    </dataValidation>
    <dataValidation type="list" allowBlank="1" showInputMessage="1" showErrorMessage="1" sqref="Y11:AB30" xr:uid="{2FA83702-CFB1-4A79-BDAE-DFE53AA9A817}">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D2FC6-C6CD-4EF3-A12B-7F820DBBE8F7}">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110</v>
      </c>
      <c r="AW5" s="656">
        <f>R7</f>
        <v>10.49</v>
      </c>
      <c r="AX5" s="657">
        <f>+Y32</f>
        <v>0</v>
      </c>
      <c r="AY5" s="657">
        <f>+Z32</f>
        <v>0</v>
      </c>
      <c r="AZ5" s="657">
        <f>+AA32</f>
        <v>0</v>
      </c>
      <c r="BA5" s="657">
        <f t="shared" ref="BA5" si="0">+AB32</f>
        <v>0</v>
      </c>
      <c r="BB5" s="657">
        <f>+AC32</f>
        <v>0</v>
      </c>
      <c r="BC5" s="657">
        <f t="shared" ref="BC5:BI5" si="1">+AD32</f>
        <v>0</v>
      </c>
      <c r="BD5" s="657">
        <f t="shared" si="1"/>
        <v>0</v>
      </c>
      <c r="BE5" s="657">
        <f t="shared" si="1"/>
        <v>4</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4</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0.13999999999999999</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110</v>
      </c>
      <c r="O7" s="674"/>
      <c r="P7" s="670" t="s">
        <v>866</v>
      </c>
      <c r="Q7" s="672"/>
      <c r="R7" s="675">
        <v>10.49</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376</v>
      </c>
      <c r="V11" s="699"/>
      <c r="W11" s="698" t="s">
        <v>291</v>
      </c>
      <c r="X11" s="701"/>
      <c r="Y11" s="702"/>
      <c r="Z11" s="702"/>
      <c r="AA11" s="702"/>
      <c r="AB11" s="702"/>
      <c r="AC11" s="703"/>
      <c r="AD11" s="703"/>
      <c r="AE11" s="703"/>
      <c r="AF11" s="703">
        <v>0.06</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910</v>
      </c>
      <c r="O12" s="699"/>
      <c r="P12" s="698" t="s">
        <v>880</v>
      </c>
      <c r="Q12" s="699"/>
      <c r="R12" s="700" t="s">
        <v>907</v>
      </c>
      <c r="S12" s="700"/>
      <c r="T12" s="700"/>
      <c r="U12" s="698" t="s">
        <v>376</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909</v>
      </c>
      <c r="O13" s="699"/>
      <c r="P13" s="698" t="s">
        <v>880</v>
      </c>
      <c r="Q13" s="699"/>
      <c r="R13" s="700" t="s">
        <v>881</v>
      </c>
      <c r="S13" s="700"/>
      <c r="T13" s="700"/>
      <c r="U13" s="698" t="s">
        <v>376</v>
      </c>
      <c r="V13" s="699"/>
      <c r="W13" s="698" t="s">
        <v>380</v>
      </c>
      <c r="X13" s="701"/>
      <c r="Y13" s="702"/>
      <c r="Z13" s="702"/>
      <c r="AA13" s="702"/>
      <c r="AB13" s="702"/>
      <c r="AC13" s="703"/>
      <c r="AD13" s="703"/>
      <c r="AE13" s="703"/>
      <c r="AF13" s="703"/>
      <c r="AG13" s="703"/>
      <c r="AH13" s="703"/>
      <c r="AI13" s="703"/>
      <c r="AJ13" s="703"/>
      <c r="AK13" s="704" t="s">
        <v>488</v>
      </c>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921</v>
      </c>
      <c r="O14" s="699"/>
      <c r="P14" s="698" t="s">
        <v>880</v>
      </c>
      <c r="Q14" s="699"/>
      <c r="R14" s="700" t="s">
        <v>907</v>
      </c>
      <c r="S14" s="700"/>
      <c r="T14" s="700"/>
      <c r="U14" s="698" t="s">
        <v>376</v>
      </c>
      <c r="V14" s="699"/>
      <c r="W14" s="698" t="s">
        <v>291</v>
      </c>
      <c r="X14" s="701"/>
      <c r="Y14" s="702"/>
      <c r="Z14" s="702"/>
      <c r="AA14" s="702"/>
      <c r="AB14" s="702"/>
      <c r="AC14" s="703"/>
      <c r="AD14" s="703"/>
      <c r="AE14" s="703"/>
      <c r="AF14" s="703">
        <v>0.01</v>
      </c>
      <c r="AG14" s="703"/>
      <c r="AH14" s="703"/>
      <c r="AI14" s="703"/>
      <c r="AJ14" s="703"/>
      <c r="AK14" s="704"/>
      <c r="AL14" s="705"/>
      <c r="AM14" s="705"/>
      <c r="AN14" s="706"/>
      <c r="AO14" s="707"/>
      <c r="AP14" s="2"/>
      <c r="AQ14" s="708">
        <f t="shared" si="5"/>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v>5</v>
      </c>
      <c r="L15" s="698" t="s">
        <v>530</v>
      </c>
      <c r="M15" s="699"/>
      <c r="N15" s="698" t="s">
        <v>906</v>
      </c>
      <c r="O15" s="699"/>
      <c r="P15" s="698" t="s">
        <v>880</v>
      </c>
      <c r="Q15" s="699"/>
      <c r="R15" s="700" t="s">
        <v>881</v>
      </c>
      <c r="S15" s="700"/>
      <c r="T15" s="700"/>
      <c r="U15" s="698" t="s">
        <v>376</v>
      </c>
      <c r="V15" s="699"/>
      <c r="W15" s="698" t="s">
        <v>291</v>
      </c>
      <c r="X15" s="701"/>
      <c r="Y15" s="702"/>
      <c r="Z15" s="702"/>
      <c r="AA15" s="702"/>
      <c r="AB15" s="702"/>
      <c r="AC15" s="703"/>
      <c r="AD15" s="703"/>
      <c r="AE15" s="703"/>
      <c r="AF15" s="703">
        <v>0.06</v>
      </c>
      <c r="AG15" s="703"/>
      <c r="AH15" s="703"/>
      <c r="AI15" s="703"/>
      <c r="AJ15" s="703"/>
      <c r="AK15" s="704" t="s">
        <v>908</v>
      </c>
      <c r="AL15" s="705"/>
      <c r="AM15" s="705"/>
      <c r="AN15" s="706"/>
      <c r="AO15" s="707"/>
      <c r="AP15" s="2"/>
      <c r="AQ15" s="708">
        <f t="shared" si="5"/>
        <v>2</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0.13999999999999999</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4</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4</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4</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8" priority="4">
      <formula>$AQ11=2</formula>
    </cfRule>
  </conditionalFormatting>
  <conditionalFormatting sqref="Y11:AF30">
    <cfRule type="expression" dxfId="37" priority="3">
      <formula>$AQ11=3</formula>
    </cfRule>
  </conditionalFormatting>
  <conditionalFormatting sqref="Y11:AJ30">
    <cfRule type="expression" dxfId="36" priority="1">
      <formula>$AQ11=4</formula>
    </cfRule>
  </conditionalFormatting>
  <conditionalFormatting sqref="AC11:AJ30">
    <cfRule type="expression" dxfId="35" priority="2">
      <formula>$AQ11=1</formula>
    </cfRule>
  </conditionalFormatting>
  <dataValidations count="2">
    <dataValidation type="list" allowBlank="1" showInputMessage="1" showErrorMessage="1" sqref="N11:O30 R11:T30" xr:uid="{2224A1AC-90E8-4410-A585-C7DEA2F17107}">
      <formula1>INDIRECT(L11)</formula1>
    </dataValidation>
    <dataValidation type="list" allowBlank="1" showInputMessage="1" showErrorMessage="1" sqref="Y11:AB30" xr:uid="{AECDC935-28A8-4A51-8AFB-6627D11EB98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3077E-34C6-400D-A109-00246CBCDD6E}">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111</v>
      </c>
      <c r="AW5" s="656">
        <f>R7</f>
        <v>10.43</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10.7</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111</v>
      </c>
      <c r="O7" s="674"/>
      <c r="P7" s="670" t="s">
        <v>866</v>
      </c>
      <c r="Q7" s="672"/>
      <c r="R7" s="675">
        <v>10.43</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911</v>
      </c>
      <c r="O11" s="699"/>
      <c r="P11" s="698" t="s">
        <v>880</v>
      </c>
      <c r="Q11" s="699"/>
      <c r="R11" s="700" t="s">
        <v>913</v>
      </c>
      <c r="S11" s="700"/>
      <c r="T11" s="700"/>
      <c r="U11" s="698" t="s">
        <v>376</v>
      </c>
      <c r="V11" s="699"/>
      <c r="W11" s="698" t="s">
        <v>291</v>
      </c>
      <c r="X11" s="701"/>
      <c r="Y11" s="702"/>
      <c r="Z11" s="702"/>
      <c r="AA11" s="702"/>
      <c r="AB11" s="702"/>
      <c r="AC11" s="703"/>
      <c r="AD11" s="703"/>
      <c r="AE11" s="703"/>
      <c r="AF11" s="703">
        <v>10.7</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909</v>
      </c>
      <c r="O12" s="699"/>
      <c r="P12" s="698" t="s">
        <v>880</v>
      </c>
      <c r="Q12" s="699"/>
      <c r="R12" s="700" t="s">
        <v>881</v>
      </c>
      <c r="S12" s="700"/>
      <c r="T12" s="700"/>
      <c r="U12" s="698" t="s">
        <v>376</v>
      </c>
      <c r="V12" s="699"/>
      <c r="W12" s="698" t="s">
        <v>496</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10.7</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t="s">
        <v>914</v>
      </c>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4" priority="4">
      <formula>$AQ11=2</formula>
    </cfRule>
  </conditionalFormatting>
  <conditionalFormatting sqref="Y11:AF30">
    <cfRule type="expression" dxfId="33" priority="3">
      <formula>$AQ11=3</formula>
    </cfRule>
  </conditionalFormatting>
  <conditionalFormatting sqref="Y11:AJ30">
    <cfRule type="expression" dxfId="32" priority="1">
      <formula>$AQ11=4</formula>
    </cfRule>
  </conditionalFormatting>
  <conditionalFormatting sqref="AC11:AJ30">
    <cfRule type="expression" dxfId="31" priority="2">
      <formula>$AQ11=1</formula>
    </cfRule>
  </conditionalFormatting>
  <dataValidations count="2">
    <dataValidation type="list" allowBlank="1" showInputMessage="1" showErrorMessage="1" sqref="N11:O30 R11:T30" xr:uid="{6A5E50AC-6944-48BC-93EB-6D96E03A281F}">
      <formula1>INDIRECT(L11)</formula1>
    </dataValidation>
    <dataValidation type="list" allowBlank="1" showInputMessage="1" showErrorMessage="1" sqref="Y11:AB30" xr:uid="{9C9BD08D-7496-4652-A2E4-31B7FC253DBD}">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B497D-E126-4AA6-9BCA-86ED69C233E1}">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112</v>
      </c>
      <c r="AW5" s="656">
        <f>R7</f>
        <v>10.45</v>
      </c>
      <c r="AX5" s="657">
        <f>+Y32</f>
        <v>0</v>
      </c>
      <c r="AY5" s="657">
        <f>+Z32</f>
        <v>0</v>
      </c>
      <c r="AZ5" s="657">
        <f>+AA32</f>
        <v>0</v>
      </c>
      <c r="BA5" s="657">
        <f t="shared" ref="BA5" si="0">+AB32</f>
        <v>0</v>
      </c>
      <c r="BB5" s="657">
        <f>+AC32</f>
        <v>0</v>
      </c>
      <c r="BC5" s="657">
        <f t="shared" ref="BC5:BI5" si="1">+AD32</f>
        <v>0</v>
      </c>
      <c r="BD5" s="657">
        <f t="shared" si="1"/>
        <v>1</v>
      </c>
      <c r="BE5" s="657">
        <f t="shared" si="1"/>
        <v>4</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5</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7.0000000000000007E-2</v>
      </c>
      <c r="CD5" s="660">
        <f t="shared" si="4"/>
        <v>0.04</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112</v>
      </c>
      <c r="O7" s="674"/>
      <c r="P7" s="670" t="s">
        <v>866</v>
      </c>
      <c r="Q7" s="672"/>
      <c r="R7" s="675">
        <v>10.45</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917</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376</v>
      </c>
      <c r="V12" s="699"/>
      <c r="W12" s="698" t="s">
        <v>380</v>
      </c>
      <c r="X12" s="701"/>
      <c r="Y12" s="702"/>
      <c r="Z12" s="702"/>
      <c r="AA12" s="702"/>
      <c r="AB12" s="702"/>
      <c r="AC12" s="703"/>
      <c r="AD12" s="703"/>
      <c r="AE12" s="703"/>
      <c r="AF12" s="703"/>
      <c r="AG12" s="703"/>
      <c r="AH12" s="703"/>
      <c r="AI12" s="703"/>
      <c r="AJ12" s="703"/>
      <c r="AK12" s="704" t="s">
        <v>488</v>
      </c>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0.01</v>
      </c>
      <c r="AG13" s="703"/>
      <c r="AH13" s="703"/>
      <c r="AI13" s="703"/>
      <c r="AJ13" s="703"/>
      <c r="AK13" s="704"/>
      <c r="AL13" s="705"/>
      <c r="AM13" s="705"/>
      <c r="AN13" s="706"/>
      <c r="AO13" s="707"/>
      <c r="AP13" s="2"/>
      <c r="AQ13" s="708">
        <f t="shared" si="5"/>
        <v>2</v>
      </c>
    </row>
    <row r="14" spans="2:86" ht="12" customHeight="1" x14ac:dyDescent="0.15">
      <c r="B14" s="385"/>
      <c r="C14" s="669"/>
      <c r="D14" s="664"/>
      <c r="E14" s="664"/>
      <c r="F14" s="664"/>
      <c r="G14" s="664"/>
      <c r="H14" s="664"/>
      <c r="I14" s="664"/>
      <c r="J14" s="665"/>
      <c r="K14" s="697">
        <v>4</v>
      </c>
      <c r="L14" s="698" t="s">
        <v>530</v>
      </c>
      <c r="M14" s="699"/>
      <c r="N14" s="698" t="s">
        <v>910</v>
      </c>
      <c r="O14" s="699"/>
      <c r="P14" s="698" t="s">
        <v>880</v>
      </c>
      <c r="Q14" s="699"/>
      <c r="R14" s="700" t="s">
        <v>907</v>
      </c>
      <c r="S14" s="700"/>
      <c r="T14" s="700"/>
      <c r="U14" s="698" t="s">
        <v>376</v>
      </c>
      <c r="V14" s="699"/>
      <c r="W14" s="698" t="s">
        <v>291</v>
      </c>
      <c r="X14" s="701"/>
      <c r="Y14" s="702"/>
      <c r="Z14" s="702"/>
      <c r="AA14" s="702"/>
      <c r="AB14" s="702"/>
      <c r="AC14" s="703"/>
      <c r="AD14" s="703"/>
      <c r="AE14" s="703">
        <v>7.0000000000000007E-2</v>
      </c>
      <c r="AF14" s="703"/>
      <c r="AG14" s="703"/>
      <c r="AH14" s="703"/>
      <c r="AI14" s="703"/>
      <c r="AJ14" s="703"/>
      <c r="AK14" s="704"/>
      <c r="AL14" s="705"/>
      <c r="AM14" s="705"/>
      <c r="AN14" s="706"/>
      <c r="AO14" s="707"/>
      <c r="AP14" s="2"/>
      <c r="AQ14" s="708">
        <f t="shared" si="5"/>
        <v>2</v>
      </c>
    </row>
    <row r="15" spans="2:86" ht="12" customHeight="1" x14ac:dyDescent="0.15">
      <c r="B15" s="385"/>
      <c r="C15" s="669"/>
      <c r="D15" s="664"/>
      <c r="E15" s="664"/>
      <c r="F15" s="664"/>
      <c r="G15" s="664"/>
      <c r="H15" s="664"/>
      <c r="I15" s="664"/>
      <c r="J15" s="665"/>
      <c r="K15" s="697">
        <v>5</v>
      </c>
      <c r="L15" s="698" t="s">
        <v>530</v>
      </c>
      <c r="M15" s="699"/>
      <c r="N15" s="698" t="s">
        <v>921</v>
      </c>
      <c r="O15" s="699"/>
      <c r="P15" s="698" t="s">
        <v>880</v>
      </c>
      <c r="Q15" s="699"/>
      <c r="R15" s="700" t="s">
        <v>907</v>
      </c>
      <c r="S15" s="700"/>
      <c r="T15" s="700"/>
      <c r="U15" s="698" t="s">
        <v>376</v>
      </c>
      <c r="V15" s="699"/>
      <c r="W15" s="698" t="s">
        <v>291</v>
      </c>
      <c r="X15" s="701"/>
      <c r="Y15" s="702"/>
      <c r="Z15" s="702"/>
      <c r="AA15" s="702"/>
      <c r="AB15" s="702"/>
      <c r="AC15" s="703"/>
      <c r="AD15" s="703"/>
      <c r="AE15" s="703"/>
      <c r="AF15" s="703">
        <v>0.01</v>
      </c>
      <c r="AG15" s="703"/>
      <c r="AH15" s="703"/>
      <c r="AI15" s="703"/>
      <c r="AJ15" s="703"/>
      <c r="AK15" s="704"/>
      <c r="AL15" s="705"/>
      <c r="AM15" s="705"/>
      <c r="AN15" s="706"/>
      <c r="AO15" s="707"/>
      <c r="AP15" s="2"/>
      <c r="AQ15" s="708">
        <f t="shared" si="5"/>
        <v>2</v>
      </c>
    </row>
    <row r="16" spans="2:86" ht="12" customHeight="1" x14ac:dyDescent="0.15">
      <c r="B16" s="385"/>
      <c r="C16" s="669"/>
      <c r="D16" s="664"/>
      <c r="E16" s="664"/>
      <c r="F16" s="664"/>
      <c r="G16" s="664"/>
      <c r="H16" s="664"/>
      <c r="I16" s="664"/>
      <c r="J16" s="665"/>
      <c r="K16" s="697">
        <v>6</v>
      </c>
      <c r="L16" s="698" t="s">
        <v>530</v>
      </c>
      <c r="M16" s="699"/>
      <c r="N16" s="698" t="s">
        <v>921</v>
      </c>
      <c r="O16" s="699"/>
      <c r="P16" s="698" t="s">
        <v>880</v>
      </c>
      <c r="Q16" s="699"/>
      <c r="R16" s="700" t="s">
        <v>907</v>
      </c>
      <c r="S16" s="700"/>
      <c r="T16" s="700"/>
      <c r="U16" s="698" t="s">
        <v>376</v>
      </c>
      <c r="V16" s="699"/>
      <c r="W16" s="698" t="s">
        <v>291</v>
      </c>
      <c r="X16" s="701"/>
      <c r="Y16" s="702"/>
      <c r="Z16" s="702"/>
      <c r="AA16" s="702"/>
      <c r="AB16" s="702"/>
      <c r="AC16" s="703"/>
      <c r="AD16" s="703"/>
      <c r="AE16" s="703"/>
      <c r="AF16" s="703">
        <v>0.01</v>
      </c>
      <c r="AG16" s="703"/>
      <c r="AH16" s="703"/>
      <c r="AI16" s="703"/>
      <c r="AJ16" s="703"/>
      <c r="AK16" s="704"/>
      <c r="AL16" s="705"/>
      <c r="AM16" s="705"/>
      <c r="AN16" s="706"/>
      <c r="AO16" s="707"/>
      <c r="AP16" s="2"/>
      <c r="AQ16" s="708">
        <f t="shared" si="5"/>
        <v>2</v>
      </c>
    </row>
    <row r="17" spans="1:111" s="625" customFormat="1" ht="12" customHeight="1" x14ac:dyDescent="0.15">
      <c r="A17" s="2"/>
      <c r="B17" s="385"/>
      <c r="C17" s="669"/>
      <c r="D17" s="664"/>
      <c r="E17" s="664"/>
      <c r="F17" s="664"/>
      <c r="G17" s="664"/>
      <c r="H17" s="664"/>
      <c r="I17" s="664"/>
      <c r="J17" s="665"/>
      <c r="K17" s="697">
        <v>7</v>
      </c>
      <c r="L17" s="698" t="s">
        <v>530</v>
      </c>
      <c r="M17" s="699"/>
      <c r="N17" s="698" t="s">
        <v>909</v>
      </c>
      <c r="O17" s="699"/>
      <c r="P17" s="698" t="s">
        <v>880</v>
      </c>
      <c r="Q17" s="699"/>
      <c r="R17" s="700" t="s">
        <v>881</v>
      </c>
      <c r="S17" s="700"/>
      <c r="T17" s="700"/>
      <c r="U17" s="698" t="s">
        <v>376</v>
      </c>
      <c r="V17" s="699"/>
      <c r="W17" s="698" t="s">
        <v>487</v>
      </c>
      <c r="X17" s="701"/>
      <c r="Y17" s="702"/>
      <c r="Z17" s="702"/>
      <c r="AA17" s="702"/>
      <c r="AB17" s="702"/>
      <c r="AC17" s="703"/>
      <c r="AD17" s="703"/>
      <c r="AE17" s="703"/>
      <c r="AF17" s="703"/>
      <c r="AG17" s="703"/>
      <c r="AH17" s="703"/>
      <c r="AI17" s="703"/>
      <c r="AJ17" s="703"/>
      <c r="AK17" s="704" t="s">
        <v>915</v>
      </c>
      <c r="AL17" s="705"/>
      <c r="AM17" s="705"/>
      <c r="AN17" s="706"/>
      <c r="AO17" s="707"/>
      <c r="AP17" s="2"/>
      <c r="AQ17" s="708">
        <f t="shared" si="5"/>
        <v>2</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7.0000000000000007E-2</v>
      </c>
      <c r="AF31" s="709">
        <f t="shared" si="6"/>
        <v>0.04</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4</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5</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5</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30" priority="4">
      <formula>$AQ11=2</formula>
    </cfRule>
  </conditionalFormatting>
  <conditionalFormatting sqref="Y11:AF30">
    <cfRule type="expression" dxfId="29" priority="3">
      <formula>$AQ11=3</formula>
    </cfRule>
  </conditionalFormatting>
  <conditionalFormatting sqref="Y11:AJ30">
    <cfRule type="expression" dxfId="28" priority="1">
      <formula>$AQ11=4</formula>
    </cfRule>
  </conditionalFormatting>
  <conditionalFormatting sqref="AC11:AJ30">
    <cfRule type="expression" dxfId="27" priority="2">
      <formula>$AQ11=1</formula>
    </cfRule>
  </conditionalFormatting>
  <dataValidations count="2">
    <dataValidation type="list" allowBlank="1" showInputMessage="1" showErrorMessage="1" sqref="N11:O30 R11:T30" xr:uid="{18FF530F-9532-490F-BEF9-D1FCE80FE798}">
      <formula1>INDIRECT(L11)</formula1>
    </dataValidation>
    <dataValidation type="list" allowBlank="1" showInputMessage="1" showErrorMessage="1" sqref="Y11:AB30" xr:uid="{57FB3AF9-210C-4C24-AF91-B8264512341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9EB8A-0CAA-45EB-B443-B3D16DAAAFDF}">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113</v>
      </c>
      <c r="AW5" s="656">
        <f>R7</f>
        <v>10.47</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0.12</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113</v>
      </c>
      <c r="O7" s="674"/>
      <c r="P7" s="670" t="s">
        <v>866</v>
      </c>
      <c r="Q7" s="672"/>
      <c r="R7" s="675">
        <v>10.47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906</v>
      </c>
      <c r="O11" s="699"/>
      <c r="P11" s="698" t="s">
        <v>880</v>
      </c>
      <c r="Q11" s="699"/>
      <c r="R11" s="700" t="s">
        <v>881</v>
      </c>
      <c r="S11" s="700"/>
      <c r="T11" s="700"/>
      <c r="U11" s="698" t="s">
        <v>376</v>
      </c>
      <c r="V11" s="699"/>
      <c r="W11" s="698" t="s">
        <v>291</v>
      </c>
      <c r="X11" s="701"/>
      <c r="Y11" s="702"/>
      <c r="Z11" s="702"/>
      <c r="AA11" s="702"/>
      <c r="AB11" s="702"/>
      <c r="AC11" s="703"/>
      <c r="AD11" s="703"/>
      <c r="AE11" s="703"/>
      <c r="AF11" s="703">
        <v>0.12</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0.12</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6" priority="4">
      <formula>$AQ11=2</formula>
    </cfRule>
  </conditionalFormatting>
  <conditionalFormatting sqref="Y11:AF30">
    <cfRule type="expression" dxfId="25" priority="3">
      <formula>$AQ11=3</formula>
    </cfRule>
  </conditionalFormatting>
  <conditionalFormatting sqref="Y11:AJ30">
    <cfRule type="expression" dxfId="24" priority="1">
      <formula>$AQ11=4</formula>
    </cfRule>
  </conditionalFormatting>
  <conditionalFormatting sqref="AC11:AJ30">
    <cfRule type="expression" dxfId="23" priority="2">
      <formula>$AQ11=1</formula>
    </cfRule>
  </conditionalFormatting>
  <dataValidations count="2">
    <dataValidation type="list" allowBlank="1" showInputMessage="1" showErrorMessage="1" sqref="N11:O30 R11:T30" xr:uid="{A1198A2E-4C56-4F7C-891A-403F035CC1A4}">
      <formula1>INDIRECT(L11)</formula1>
    </dataValidation>
    <dataValidation type="list" allowBlank="1" showInputMessage="1" showErrorMessage="1" sqref="Y11:AB30" xr:uid="{A65F509D-A4D3-4128-9433-4087D843E29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1C15-8DE7-4D1A-9C96-0F1B50066F99}">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114</v>
      </c>
      <c r="AW5" s="656">
        <f>R7</f>
        <v>10.52</v>
      </c>
      <c r="AX5" s="657">
        <f>+Y32</f>
        <v>0</v>
      </c>
      <c r="AY5" s="657">
        <f>+Z32</f>
        <v>0</v>
      </c>
      <c r="AZ5" s="657">
        <f>+AA32</f>
        <v>0</v>
      </c>
      <c r="BA5" s="657">
        <f t="shared" ref="BA5" si="0">+AB32</f>
        <v>0</v>
      </c>
      <c r="BB5" s="657">
        <f>+AC32</f>
        <v>0</v>
      </c>
      <c r="BC5" s="657">
        <f t="shared" ref="BC5:BI5" si="1">+AD32</f>
        <v>0</v>
      </c>
      <c r="BD5" s="657">
        <f t="shared" si="1"/>
        <v>1</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3</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0.09</v>
      </c>
      <c r="CD5" s="660">
        <f t="shared" si="4"/>
        <v>0.03</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114</v>
      </c>
      <c r="O7" s="674"/>
      <c r="P7" s="670" t="s">
        <v>866</v>
      </c>
      <c r="Q7" s="672"/>
      <c r="R7" s="675">
        <v>10.52</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531</v>
      </c>
      <c r="O11" s="699"/>
      <c r="P11" s="698" t="s">
        <v>880</v>
      </c>
      <c r="Q11" s="699"/>
      <c r="R11" s="700" t="s">
        <v>881</v>
      </c>
      <c r="S11" s="700"/>
      <c r="T11" s="700"/>
      <c r="U11" s="698" t="s">
        <v>376</v>
      </c>
      <c r="V11" s="699"/>
      <c r="W11" s="698" t="s">
        <v>496</v>
      </c>
      <c r="X11" s="701"/>
      <c r="Y11" s="702"/>
      <c r="Z11" s="702"/>
      <c r="AA11" s="702"/>
      <c r="AB11" s="702"/>
      <c r="AC11" s="703"/>
      <c r="AD11" s="703"/>
      <c r="AE11" s="703"/>
      <c r="AF11" s="703"/>
      <c r="AG11" s="703"/>
      <c r="AH11" s="703"/>
      <c r="AI11" s="703"/>
      <c r="AJ11" s="703"/>
      <c r="AK11" s="704" t="s">
        <v>915</v>
      </c>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291</v>
      </c>
      <c r="V12" s="699"/>
      <c r="W12" s="698" t="s">
        <v>291</v>
      </c>
      <c r="X12" s="701"/>
      <c r="Y12" s="702"/>
      <c r="Z12" s="702"/>
      <c r="AA12" s="702"/>
      <c r="AB12" s="702"/>
      <c r="AC12" s="703"/>
      <c r="AD12" s="703"/>
      <c r="AE12" s="703"/>
      <c r="AF12" s="703">
        <v>0.01</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v>3</v>
      </c>
      <c r="L13" s="698" t="s">
        <v>530</v>
      </c>
      <c r="M13" s="699"/>
      <c r="N13" s="698" t="s">
        <v>910</v>
      </c>
      <c r="O13" s="699"/>
      <c r="P13" s="698" t="s">
        <v>880</v>
      </c>
      <c r="Q13" s="699"/>
      <c r="R13" s="700" t="s">
        <v>907</v>
      </c>
      <c r="S13" s="700"/>
      <c r="T13" s="700"/>
      <c r="U13" s="698" t="s">
        <v>376</v>
      </c>
      <c r="V13" s="699"/>
      <c r="W13" s="698" t="s">
        <v>291</v>
      </c>
      <c r="X13" s="701"/>
      <c r="Y13" s="702"/>
      <c r="Z13" s="702"/>
      <c r="AA13" s="702"/>
      <c r="AB13" s="702"/>
      <c r="AC13" s="703"/>
      <c r="AD13" s="703"/>
      <c r="AE13" s="703"/>
      <c r="AF13" s="703">
        <v>0.02</v>
      </c>
      <c r="AG13" s="703"/>
      <c r="AH13" s="703"/>
      <c r="AI13" s="703"/>
      <c r="AJ13" s="703"/>
      <c r="AK13" s="704"/>
      <c r="AL13" s="705"/>
      <c r="AM13" s="705"/>
      <c r="AN13" s="706"/>
      <c r="AO13" s="707"/>
      <c r="AP13" s="2"/>
      <c r="AQ13" s="708">
        <f t="shared" si="5"/>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v>4</v>
      </c>
      <c r="L14" s="698" t="s">
        <v>530</v>
      </c>
      <c r="M14" s="699"/>
      <c r="N14" s="698" t="s">
        <v>909</v>
      </c>
      <c r="O14" s="699"/>
      <c r="P14" s="698" t="s">
        <v>880</v>
      </c>
      <c r="Q14" s="699"/>
      <c r="R14" s="700" t="s">
        <v>881</v>
      </c>
      <c r="S14" s="700"/>
      <c r="T14" s="700"/>
      <c r="U14" s="698" t="s">
        <v>376</v>
      </c>
      <c r="V14" s="699"/>
      <c r="W14" s="698" t="s">
        <v>291</v>
      </c>
      <c r="X14" s="701"/>
      <c r="Y14" s="702"/>
      <c r="Z14" s="702"/>
      <c r="AA14" s="702"/>
      <c r="AB14" s="702"/>
      <c r="AC14" s="703"/>
      <c r="AD14" s="703"/>
      <c r="AE14" s="703">
        <v>0.09</v>
      </c>
      <c r="AF14" s="703"/>
      <c r="AG14" s="703"/>
      <c r="AH14" s="703"/>
      <c r="AI14" s="703"/>
      <c r="AJ14" s="703"/>
      <c r="AK14" s="704"/>
      <c r="AL14" s="705"/>
      <c r="AM14" s="705"/>
      <c r="AN14" s="706"/>
      <c r="AO14" s="707"/>
      <c r="AP14" s="2"/>
      <c r="AQ14" s="708">
        <f t="shared" si="5"/>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0.09</v>
      </c>
      <c r="AF31" s="709">
        <f t="shared" si="6"/>
        <v>0.03</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1</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Ⅱa</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3</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3</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22" priority="4">
      <formula>$AQ11=2</formula>
    </cfRule>
  </conditionalFormatting>
  <conditionalFormatting sqref="Y11:AF30">
    <cfRule type="expression" dxfId="21" priority="3">
      <formula>$AQ11=3</formula>
    </cfRule>
  </conditionalFormatting>
  <conditionalFormatting sqref="Y11:AJ30">
    <cfRule type="expression" dxfId="20" priority="1">
      <formula>$AQ11=4</formula>
    </cfRule>
  </conditionalFormatting>
  <conditionalFormatting sqref="AC11:AJ30">
    <cfRule type="expression" dxfId="19" priority="2">
      <formula>$AQ11=1</formula>
    </cfRule>
  </conditionalFormatting>
  <dataValidations count="2">
    <dataValidation type="list" allowBlank="1" showInputMessage="1" showErrorMessage="1" sqref="N11:O30 R11:T30" xr:uid="{408BA940-4760-4EA8-9B9F-84BDAEC4A26A}">
      <formula1>INDIRECT(L11)</formula1>
    </dataValidation>
    <dataValidation type="list" allowBlank="1" showInputMessage="1" showErrorMessage="1" sqref="Y11:AB30" xr:uid="{7CF05892-05BF-451A-A9A3-170859188886}">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B7C9B-540A-4D59-BABF-08483C3027AA}">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115</v>
      </c>
      <c r="AW5" s="656">
        <f>R7</f>
        <v>10.4</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0.08</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115</v>
      </c>
      <c r="O7" s="674"/>
      <c r="P7" s="670" t="s">
        <v>866</v>
      </c>
      <c r="Q7" s="672"/>
      <c r="R7" s="675">
        <v>10.4</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0.02</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v>2</v>
      </c>
      <c r="L12" s="698" t="s">
        <v>530</v>
      </c>
      <c r="M12" s="699"/>
      <c r="N12" s="698" t="s">
        <v>906</v>
      </c>
      <c r="O12" s="699"/>
      <c r="P12" s="698" t="s">
        <v>880</v>
      </c>
      <c r="Q12" s="699"/>
      <c r="R12" s="700" t="s">
        <v>881</v>
      </c>
      <c r="S12" s="700"/>
      <c r="T12" s="700"/>
      <c r="U12" s="698" t="s">
        <v>376</v>
      </c>
      <c r="V12" s="699"/>
      <c r="W12" s="698" t="s">
        <v>291</v>
      </c>
      <c r="X12" s="701"/>
      <c r="Y12" s="702"/>
      <c r="Z12" s="702"/>
      <c r="AA12" s="702"/>
      <c r="AB12" s="702"/>
      <c r="AC12" s="703"/>
      <c r="AD12" s="703"/>
      <c r="AE12" s="703"/>
      <c r="AF12" s="703">
        <v>0.06</v>
      </c>
      <c r="AG12" s="703"/>
      <c r="AH12" s="703"/>
      <c r="AI12" s="703"/>
      <c r="AJ12" s="703"/>
      <c r="AK12" s="704"/>
      <c r="AL12" s="705"/>
      <c r="AM12" s="705"/>
      <c r="AN12" s="706"/>
      <c r="AO12" s="707"/>
      <c r="AP12" s="2"/>
      <c r="AQ12" s="708">
        <f t="shared" ref="AQ12:AQ30" si="5">IF(P12="外力",1,IF(P12="材質劣化",2,IF(P12="漏水",3,4)))</f>
        <v>2</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ht="12" customHeight="1" x14ac:dyDescent="0.15">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row>
    <row r="18" spans="1:111" ht="12" customHeight="1" x14ac:dyDescent="0.15">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row>
    <row r="19" spans="1:111" ht="12" customHeight="1" x14ac:dyDescent="0.15">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row>
    <row r="20" spans="1:111" ht="12" customHeight="1" x14ac:dyDescent="0.15">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0.08</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1:111"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1:111"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1:111"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8" priority="4">
      <formula>$AQ11=2</formula>
    </cfRule>
  </conditionalFormatting>
  <conditionalFormatting sqref="Y11:AF30">
    <cfRule type="expression" dxfId="17" priority="3">
      <formula>$AQ11=3</formula>
    </cfRule>
  </conditionalFormatting>
  <conditionalFormatting sqref="Y11:AJ30">
    <cfRule type="expression" dxfId="16" priority="1">
      <formula>$AQ11=4</formula>
    </cfRule>
  </conditionalFormatting>
  <conditionalFormatting sqref="AC11:AJ30">
    <cfRule type="expression" dxfId="15" priority="2">
      <formula>$AQ11=1</formula>
    </cfRule>
  </conditionalFormatting>
  <dataValidations count="2">
    <dataValidation type="list" allowBlank="1" showInputMessage="1" showErrorMessage="1" sqref="N11:O30 R11:T30" xr:uid="{B1E6F18B-4D23-450B-9157-D580DF147BF8}">
      <formula1>INDIRECT(L11)</formula1>
    </dataValidation>
    <dataValidation type="list" allowBlank="1" showInputMessage="1" showErrorMessage="1" sqref="Y11:AB30" xr:uid="{B563E585-E97B-4677-81FE-4FE1E2C5A10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AFE8B-4DFF-4BC2-A3EA-1CD534783CC4}">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2:86"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2:86"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2:86"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2:86"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2:86"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116</v>
      </c>
      <c r="AW5" s="656">
        <f>R7</f>
        <v>10.46</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2:86"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2:86" ht="12" customHeight="1" x14ac:dyDescent="0.15">
      <c r="B7" s="385"/>
      <c r="C7" s="669"/>
      <c r="D7" s="664"/>
      <c r="E7" s="664"/>
      <c r="F7" s="664"/>
      <c r="G7" s="664"/>
      <c r="H7" s="664"/>
      <c r="I7" s="664"/>
      <c r="J7" s="665"/>
      <c r="K7" s="670" t="s">
        <v>865</v>
      </c>
      <c r="L7" s="671"/>
      <c r="M7" s="672"/>
      <c r="N7" s="673">
        <v>116</v>
      </c>
      <c r="O7" s="674"/>
      <c r="P7" s="670" t="s">
        <v>866</v>
      </c>
      <c r="Q7" s="672"/>
      <c r="R7" s="675">
        <v>10.46</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2:86"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2:86"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2:86"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2:86" ht="12" customHeight="1" x14ac:dyDescent="0.15">
      <c r="B11" s="385"/>
      <c r="C11" s="669"/>
      <c r="D11" s="664"/>
      <c r="E11" s="664"/>
      <c r="F11" s="664"/>
      <c r="G11" s="664"/>
      <c r="H11" s="664"/>
      <c r="I11" s="664"/>
      <c r="J11" s="665"/>
      <c r="K11" s="697">
        <v>1</v>
      </c>
      <c r="L11" s="698" t="s">
        <v>530</v>
      </c>
      <c r="M11" s="699"/>
      <c r="N11" s="698" t="s">
        <v>910</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2:86" ht="12" customHeight="1" x14ac:dyDescent="0.15">
      <c r="B12" s="385"/>
      <c r="C12" s="669"/>
      <c r="D12" s="664"/>
      <c r="E12" s="664"/>
      <c r="F12" s="664"/>
      <c r="G12" s="664"/>
      <c r="H12" s="664"/>
      <c r="I12" s="664"/>
      <c r="J12" s="665"/>
      <c r="K12" s="697"/>
      <c r="L12" s="698"/>
      <c r="M12" s="699"/>
      <c r="N12" s="698"/>
      <c r="O12" s="699"/>
      <c r="P12" s="698"/>
      <c r="Q12" s="699"/>
      <c r="R12" s="700"/>
      <c r="S12" s="700"/>
      <c r="T12" s="700"/>
      <c r="U12" s="698"/>
      <c r="V12" s="699"/>
      <c r="W12" s="698"/>
      <c r="X12" s="701"/>
      <c r="Y12" s="702"/>
      <c r="Z12" s="702"/>
      <c r="AA12" s="702"/>
      <c r="AB12" s="702"/>
      <c r="AC12" s="703"/>
      <c r="AD12" s="703"/>
      <c r="AE12" s="703"/>
      <c r="AF12" s="703"/>
      <c r="AG12" s="703"/>
      <c r="AH12" s="703"/>
      <c r="AI12" s="703"/>
      <c r="AJ12" s="703"/>
      <c r="AK12" s="704"/>
      <c r="AL12" s="705"/>
      <c r="AM12" s="705"/>
      <c r="AN12" s="706"/>
      <c r="AO12" s="707"/>
      <c r="AP12" s="2"/>
      <c r="AQ12" s="708">
        <f t="shared" ref="AQ12:AQ30" si="5">IF(P12="外力",1,IF(P12="材質劣化",2,IF(P12="漏水",3,4)))</f>
        <v>4</v>
      </c>
    </row>
    <row r="13" spans="2:86" ht="12" customHeight="1" x14ac:dyDescent="0.15">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row>
    <row r="14" spans="2:86" ht="12" customHeight="1" x14ac:dyDescent="0.15">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row>
    <row r="15" spans="2:86" ht="12" customHeight="1" x14ac:dyDescent="0.15">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row>
    <row r="16" spans="2:86" ht="12" customHeight="1" x14ac:dyDescent="0.15">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row>
    <row r="34" spans="2:86" ht="12" customHeight="1" x14ac:dyDescent="0.15">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row>
    <row r="35" spans="2:86" ht="12" customHeight="1" x14ac:dyDescent="0.15">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row>
    <row r="36" spans="2:86" ht="12" customHeight="1" x14ac:dyDescent="0.15">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row>
    <row r="37" spans="2:86" ht="12" customHeight="1" x14ac:dyDescent="0.15">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row>
    <row r="38" spans="2:86" ht="14.25" customHeight="1" x14ac:dyDescent="0.15">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row>
    <row r="39" spans="2:86" ht="14.25" customHeight="1" x14ac:dyDescent="0.15">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row>
    <row r="40" spans="2:86" ht="12" customHeight="1" x14ac:dyDescent="0.15">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row>
    <row r="41" spans="2:86"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2:86"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2:86"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2:86"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2:86"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2:86"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2:86" ht="12" customHeight="1" x14ac:dyDescent="0.15">
      <c r="B47" s="2" t="s">
        <v>900</v>
      </c>
    </row>
    <row r="48" spans="2:86"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4" priority="4">
      <formula>$AQ11=2</formula>
    </cfRule>
  </conditionalFormatting>
  <conditionalFormatting sqref="Y11:AF30">
    <cfRule type="expression" dxfId="13" priority="3">
      <formula>$AQ11=3</formula>
    </cfRule>
  </conditionalFormatting>
  <conditionalFormatting sqref="Y11:AJ30">
    <cfRule type="expression" dxfId="12" priority="1">
      <formula>$AQ11=4</formula>
    </cfRule>
  </conditionalFormatting>
  <conditionalFormatting sqref="AC11:AJ30">
    <cfRule type="expression" dxfId="11" priority="2">
      <formula>$AQ11=1</formula>
    </cfRule>
  </conditionalFormatting>
  <dataValidations count="2">
    <dataValidation type="list" allowBlank="1" showInputMessage="1" showErrorMessage="1" sqref="N11:O30 R11:T30" xr:uid="{D89A34C8-326C-4C06-8A60-3E971FCAD897}">
      <formula1>INDIRECT(L11)</formula1>
    </dataValidation>
    <dataValidation type="list" allowBlank="1" showInputMessage="1" showErrorMessage="1" sqref="Y11:AB30" xr:uid="{92926A74-0DD3-4E09-8333-7E5981B90D85}">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A0078-492D-44A6-BF9F-4DC746EA9C0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f>N7</f>
        <v>117</v>
      </c>
      <c r="AW5" s="656">
        <f>R7</f>
        <v>8.8000000000000007</v>
      </c>
      <c r="AX5" s="657">
        <f>+Y32</f>
        <v>0</v>
      </c>
      <c r="AY5" s="657">
        <f>+Z32</f>
        <v>0</v>
      </c>
      <c r="AZ5" s="657">
        <f>+AA32</f>
        <v>0</v>
      </c>
      <c r="BA5" s="657">
        <f t="shared" ref="BA5" si="0">+AB32</f>
        <v>0</v>
      </c>
      <c r="BB5" s="657">
        <f>+AC32</f>
        <v>0</v>
      </c>
      <c r="BC5" s="657">
        <f t="shared" ref="BC5:BI5" si="1">+AD32</f>
        <v>0</v>
      </c>
      <c r="BD5" s="657">
        <f t="shared" si="1"/>
        <v>0</v>
      </c>
      <c r="BE5" s="657">
        <f t="shared" si="1"/>
        <v>1</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1</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0.01</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v>117</v>
      </c>
      <c r="O7" s="674"/>
      <c r="P7" s="670" t="s">
        <v>866</v>
      </c>
      <c r="Q7" s="672"/>
      <c r="R7" s="675">
        <v>8.8000000000000007</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ht="12" customHeight="1" x14ac:dyDescent="0.15">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row>
    <row r="10" spans="1:111" ht="12" customHeight="1" x14ac:dyDescent="0.15">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row>
    <row r="11" spans="1:111" ht="12" customHeight="1" x14ac:dyDescent="0.15">
      <c r="B11" s="385"/>
      <c r="C11" s="669"/>
      <c r="D11" s="664"/>
      <c r="E11" s="664"/>
      <c r="F11" s="664"/>
      <c r="G11" s="664"/>
      <c r="H11" s="664"/>
      <c r="I11" s="664"/>
      <c r="J11" s="665"/>
      <c r="K11" s="697">
        <v>1</v>
      </c>
      <c r="L11" s="698" t="s">
        <v>530</v>
      </c>
      <c r="M11" s="699"/>
      <c r="N11" s="698" t="s">
        <v>921</v>
      </c>
      <c r="O11" s="699"/>
      <c r="P11" s="698" t="s">
        <v>880</v>
      </c>
      <c r="Q11" s="699"/>
      <c r="R11" s="700" t="s">
        <v>907</v>
      </c>
      <c r="S11" s="700"/>
      <c r="T11" s="700"/>
      <c r="U11" s="698" t="s">
        <v>376</v>
      </c>
      <c r="V11" s="699"/>
      <c r="W11" s="698" t="s">
        <v>291</v>
      </c>
      <c r="X11" s="701"/>
      <c r="Y11" s="702"/>
      <c r="Z11" s="702"/>
      <c r="AA11" s="702"/>
      <c r="AB11" s="702"/>
      <c r="AC11" s="703"/>
      <c r="AD11" s="703"/>
      <c r="AE11" s="703"/>
      <c r="AF11" s="703">
        <v>0.01</v>
      </c>
      <c r="AG11" s="703"/>
      <c r="AH11" s="703"/>
      <c r="AI11" s="703"/>
      <c r="AJ11" s="703"/>
      <c r="AK11" s="704"/>
      <c r="AL11" s="705"/>
      <c r="AM11" s="705"/>
      <c r="AN11" s="706"/>
      <c r="AO11" s="707"/>
      <c r="AP11" s="2"/>
      <c r="AQ11" s="708">
        <f>IF(P11="外力",1,IF(P11="材質劣化",2,IF(P11="漏水",3,4)))</f>
        <v>2</v>
      </c>
    </row>
    <row r="12" spans="1:111" ht="12" customHeight="1" x14ac:dyDescent="0.15">
      <c r="B12" s="385"/>
      <c r="C12" s="669"/>
      <c r="D12" s="664"/>
      <c r="E12" s="664"/>
      <c r="F12" s="664"/>
      <c r="G12" s="664"/>
      <c r="H12" s="664"/>
      <c r="I12" s="664"/>
      <c r="J12" s="665"/>
      <c r="K12" s="697">
        <v>2</v>
      </c>
      <c r="L12" s="698" t="s">
        <v>530</v>
      </c>
      <c r="M12" s="699"/>
      <c r="N12" s="698" t="s">
        <v>531</v>
      </c>
      <c r="O12" s="699"/>
      <c r="P12" s="698" t="s">
        <v>880</v>
      </c>
      <c r="Q12" s="699"/>
      <c r="R12" s="700" t="s">
        <v>881</v>
      </c>
      <c r="S12" s="700"/>
      <c r="T12" s="700"/>
      <c r="U12" s="698" t="s">
        <v>291</v>
      </c>
      <c r="V12" s="699"/>
      <c r="W12" s="698" t="s">
        <v>380</v>
      </c>
      <c r="X12" s="701"/>
      <c r="Y12" s="702"/>
      <c r="Z12" s="702"/>
      <c r="AA12" s="702"/>
      <c r="AB12" s="702"/>
      <c r="AC12" s="703"/>
      <c r="AD12" s="703"/>
      <c r="AE12" s="703"/>
      <c r="AF12" s="703"/>
      <c r="AG12" s="703"/>
      <c r="AH12" s="703"/>
      <c r="AI12" s="703"/>
      <c r="AJ12" s="703"/>
      <c r="AK12" s="704" t="s">
        <v>915</v>
      </c>
      <c r="AL12" s="705"/>
      <c r="AM12" s="705"/>
      <c r="AN12" s="706"/>
      <c r="AO12" s="707"/>
      <c r="AP12" s="2"/>
      <c r="AQ12" s="708">
        <f t="shared" ref="AQ12:AQ30" si="5">IF(P12="外力",1,IF(P12="材質劣化",2,IF(P12="漏水",3,4)))</f>
        <v>2</v>
      </c>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0.01</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1</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1</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1</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25" customFormat="1" ht="12" customHeight="1" x14ac:dyDescent="0.15">
      <c r="A41" s="2"/>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25" customFormat="1" ht="12" customHeight="1" x14ac:dyDescent="0.15">
      <c r="A42" s="2"/>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25" customFormat="1" ht="12" customHeight="1" x14ac:dyDescent="0.15">
      <c r="A43" s="2"/>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25" customFormat="1" ht="12" customHeight="1" x14ac:dyDescent="0.15">
      <c r="A44" s="2"/>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10" priority="4">
      <formula>$AQ11=2</formula>
    </cfRule>
  </conditionalFormatting>
  <conditionalFormatting sqref="Y11:AF30">
    <cfRule type="expression" dxfId="9" priority="3">
      <formula>$AQ11=3</formula>
    </cfRule>
  </conditionalFormatting>
  <conditionalFormatting sqref="Y11:AJ30">
    <cfRule type="expression" dxfId="8" priority="1">
      <formula>$AQ11=4</formula>
    </cfRule>
  </conditionalFormatting>
  <conditionalFormatting sqref="AC11:AJ30">
    <cfRule type="expression" dxfId="7" priority="2">
      <formula>$AQ11=1</formula>
    </cfRule>
  </conditionalFormatting>
  <dataValidations count="2">
    <dataValidation type="list" allowBlank="1" showInputMessage="1" showErrorMessage="1" sqref="N11:O30 R11:T30" xr:uid="{B44CD097-0E5A-406E-AA3E-38607192E39B}">
      <formula1>INDIRECT(L11)</formula1>
    </dataValidation>
    <dataValidation type="list" allowBlank="1" showInputMessage="1" showErrorMessage="1" sqref="Y11:AB30" xr:uid="{DAB9CCFB-7D4C-47C8-A5BC-0B32CBA05CA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5DA38-C1CC-450B-80AF-A426892662D8}">
  <dimension ref="A1:DG52"/>
  <sheetViews>
    <sheetView showGridLines="0" showZeros="0" view="pageBreakPreview" zoomScale="90" zoomScaleNormal="100" zoomScaleSheetLayoutView="90" workbookViewId="0">
      <selection activeCell="BA34" sqref="BA3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4" customWidth="1"/>
    <col min="43" max="86" width="4.109375" style="625" customWidth="1"/>
    <col min="87" max="99" width="8" style="2" customWidth="1"/>
    <col min="100" max="110" width="9" style="2"/>
    <col min="111" max="111" width="14" style="2" bestFit="1" customWidth="1"/>
    <col min="112" max="16384" width="9" style="2"/>
  </cols>
  <sheetData>
    <row r="1" spans="1:111" x14ac:dyDescent="0.15">
      <c r="AU1" s="626" t="s">
        <v>844</v>
      </c>
      <c r="AV1" s="627" t="s">
        <v>845</v>
      </c>
      <c r="AW1" s="628" t="s">
        <v>846</v>
      </c>
      <c r="AX1" s="629" t="s">
        <v>847</v>
      </c>
      <c r="AY1" s="630"/>
      <c r="AZ1" s="630"/>
      <c r="BA1" s="630"/>
      <c r="BB1" s="630"/>
      <c r="BC1" s="630"/>
      <c r="BD1" s="630"/>
      <c r="BE1" s="630"/>
      <c r="BF1" s="630"/>
      <c r="BG1" s="630"/>
      <c r="BH1" s="630"/>
      <c r="BI1" s="630"/>
      <c r="BJ1" s="630"/>
      <c r="BK1" s="630"/>
      <c r="BL1" s="630"/>
      <c r="BM1" s="630"/>
      <c r="BN1" s="630"/>
      <c r="BO1" s="630"/>
      <c r="BP1" s="630"/>
      <c r="BQ1" s="630"/>
      <c r="BR1" s="631"/>
      <c r="BS1" s="289" t="s">
        <v>848</v>
      </c>
      <c r="BT1" s="632"/>
      <c r="BU1" s="632"/>
      <c r="BV1" s="632"/>
      <c r="BW1" s="633" t="s">
        <v>849</v>
      </c>
      <c r="BX1" s="634"/>
      <c r="BY1" s="634"/>
      <c r="BZ1" s="634"/>
      <c r="CA1" s="634"/>
      <c r="CB1" s="634"/>
      <c r="CC1" s="634"/>
      <c r="CD1" s="634"/>
      <c r="CE1" s="634"/>
      <c r="CF1" s="634"/>
      <c r="CG1" s="634"/>
      <c r="CH1" s="635"/>
    </row>
    <row r="2" spans="1:111" ht="8.25" customHeight="1" x14ac:dyDescent="0.15">
      <c r="AU2" s="626"/>
      <c r="AV2" s="636"/>
      <c r="AW2" s="637"/>
      <c r="AX2" s="638" t="s">
        <v>850</v>
      </c>
      <c r="AY2" s="176"/>
      <c r="AZ2" s="176"/>
      <c r="BA2" s="176"/>
      <c r="BB2" s="176"/>
      <c r="BC2" s="176"/>
      <c r="BD2" s="176"/>
      <c r="BE2" s="176"/>
      <c r="BF2" s="176"/>
      <c r="BG2" s="176"/>
      <c r="BH2" s="176"/>
      <c r="BI2" s="176"/>
      <c r="BJ2" s="176" t="s">
        <v>851</v>
      </c>
      <c r="BK2" s="176"/>
      <c r="BL2" s="176"/>
      <c r="BM2" s="176"/>
      <c r="BN2" s="176"/>
      <c r="BO2" s="176"/>
      <c r="BP2" s="176"/>
      <c r="BQ2" s="176"/>
      <c r="BR2" s="639"/>
      <c r="BS2" s="632"/>
      <c r="BT2" s="632"/>
      <c r="BU2" s="632"/>
      <c r="BV2" s="632"/>
      <c r="BW2" s="640" t="s">
        <v>852</v>
      </c>
      <c r="BX2" s="278"/>
      <c r="BY2" s="278"/>
      <c r="BZ2" s="278"/>
      <c r="CA2" s="176" t="s">
        <v>853</v>
      </c>
      <c r="CB2" s="176"/>
      <c r="CC2" s="176"/>
      <c r="CD2" s="176"/>
      <c r="CE2" s="176"/>
      <c r="CF2" s="176"/>
      <c r="CG2" s="176"/>
      <c r="CH2" s="639"/>
    </row>
    <row r="3" spans="1:111" ht="25.05" customHeight="1" x14ac:dyDescent="0.15">
      <c r="B3" s="403" t="s">
        <v>854</v>
      </c>
      <c r="C3" s="641"/>
      <c r="D3" s="641"/>
      <c r="E3" s="642"/>
      <c r="F3" s="642"/>
      <c r="G3" s="642"/>
      <c r="H3" s="642"/>
      <c r="I3" s="642"/>
      <c r="J3" s="642"/>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U3" s="626"/>
      <c r="AV3" s="636"/>
      <c r="AW3" s="637"/>
      <c r="AX3" s="638" t="s">
        <v>412</v>
      </c>
      <c r="AY3" s="176"/>
      <c r="AZ3" s="176"/>
      <c r="BA3" s="176"/>
      <c r="BB3" s="176" t="s">
        <v>397</v>
      </c>
      <c r="BC3" s="176"/>
      <c r="BD3" s="176"/>
      <c r="BE3" s="176"/>
      <c r="BF3" s="176" t="s">
        <v>408</v>
      </c>
      <c r="BG3" s="176"/>
      <c r="BH3" s="176"/>
      <c r="BI3" s="176"/>
      <c r="BJ3" s="278" t="s">
        <v>412</v>
      </c>
      <c r="BK3" s="278"/>
      <c r="BL3" s="278"/>
      <c r="BM3" s="278" t="s">
        <v>397</v>
      </c>
      <c r="BN3" s="278"/>
      <c r="BO3" s="278"/>
      <c r="BP3" s="278" t="s">
        <v>408</v>
      </c>
      <c r="BQ3" s="278"/>
      <c r="BR3" s="643"/>
      <c r="BS3" s="289" t="s">
        <v>412</v>
      </c>
      <c r="BT3" s="289" t="s">
        <v>397</v>
      </c>
      <c r="BU3" s="289" t="s">
        <v>408</v>
      </c>
      <c r="BV3" s="289" t="s">
        <v>855</v>
      </c>
      <c r="BW3" s="638" t="s">
        <v>856</v>
      </c>
      <c r="BX3" s="176"/>
      <c r="BY3" s="176"/>
      <c r="BZ3" s="176"/>
      <c r="CA3" s="176" t="s">
        <v>397</v>
      </c>
      <c r="CB3" s="176"/>
      <c r="CC3" s="176"/>
      <c r="CD3" s="176"/>
      <c r="CE3" s="176" t="s">
        <v>408</v>
      </c>
      <c r="CF3" s="176"/>
      <c r="CG3" s="176"/>
      <c r="CH3" s="639"/>
    </row>
    <row r="4" spans="1:111" ht="18" customHeight="1" x14ac:dyDescent="0.15">
      <c r="B4" s="194" t="s">
        <v>8</v>
      </c>
      <c r="C4" s="194"/>
      <c r="D4" s="599"/>
      <c r="E4" s="173" t="s">
        <v>314</v>
      </c>
      <c r="F4" s="174"/>
      <c r="G4" s="174"/>
      <c r="H4" s="174"/>
      <c r="I4" s="174"/>
      <c r="J4" s="175"/>
      <c r="K4" s="112" t="s">
        <v>9</v>
      </c>
      <c r="L4" s="278"/>
      <c r="M4" s="278"/>
      <c r="N4" s="279" t="s">
        <v>316</v>
      </c>
      <c r="O4" s="279"/>
      <c r="P4" s="279"/>
      <c r="Q4" s="279"/>
      <c r="R4" s="279"/>
      <c r="S4" s="279"/>
      <c r="T4" s="176" t="s">
        <v>421</v>
      </c>
      <c r="U4" s="176"/>
      <c r="V4" s="176"/>
      <c r="W4" s="176"/>
      <c r="X4" s="176"/>
      <c r="Y4" s="150" t="s">
        <v>318</v>
      </c>
      <c r="Z4" s="150"/>
      <c r="AA4" s="150"/>
      <c r="AB4" s="150"/>
      <c r="AC4" s="150"/>
      <c r="AD4" s="150"/>
      <c r="AE4" s="150"/>
      <c r="AF4" s="150"/>
      <c r="AG4" s="151" t="s">
        <v>422</v>
      </c>
      <c r="AH4" s="152"/>
      <c r="AI4" s="152"/>
      <c r="AJ4" s="153"/>
      <c r="AK4" s="601">
        <v>44860</v>
      </c>
      <c r="AL4" s="644"/>
      <c r="AM4" s="644"/>
      <c r="AN4" s="644"/>
      <c r="AO4" s="645"/>
      <c r="AQ4" s="646"/>
      <c r="AU4" s="626"/>
      <c r="AV4" s="636"/>
      <c r="AW4" s="637"/>
      <c r="AX4" s="647" t="s">
        <v>857</v>
      </c>
      <c r="AY4" s="648" t="s">
        <v>858</v>
      </c>
      <c r="AZ4" s="648" t="s">
        <v>859</v>
      </c>
      <c r="BA4" s="649" t="s">
        <v>860</v>
      </c>
      <c r="BB4" s="650" t="s">
        <v>857</v>
      </c>
      <c r="BC4" s="648" t="s">
        <v>858</v>
      </c>
      <c r="BD4" s="648" t="s">
        <v>859</v>
      </c>
      <c r="BE4" s="649" t="s">
        <v>860</v>
      </c>
      <c r="BF4" s="650" t="s">
        <v>857</v>
      </c>
      <c r="BG4" s="648" t="s">
        <v>858</v>
      </c>
      <c r="BH4" s="648" t="s">
        <v>859</v>
      </c>
      <c r="BI4" s="649" t="s">
        <v>860</v>
      </c>
      <c r="BJ4" s="650" t="s">
        <v>857</v>
      </c>
      <c r="BK4" s="648" t="s">
        <v>858</v>
      </c>
      <c r="BL4" s="649" t="s">
        <v>861</v>
      </c>
      <c r="BM4" s="650" t="s">
        <v>857</v>
      </c>
      <c r="BN4" s="648" t="s">
        <v>858</v>
      </c>
      <c r="BO4" s="649" t="s">
        <v>861</v>
      </c>
      <c r="BP4" s="650" t="s">
        <v>857</v>
      </c>
      <c r="BQ4" s="648" t="s">
        <v>858</v>
      </c>
      <c r="BR4" s="651" t="s">
        <v>861</v>
      </c>
      <c r="BS4" s="632"/>
      <c r="BT4" s="632"/>
      <c r="BU4" s="632"/>
      <c r="BV4" s="632"/>
      <c r="BW4" s="647" t="s">
        <v>857</v>
      </c>
      <c r="BX4" s="648" t="s">
        <v>858</v>
      </c>
      <c r="BY4" s="648" t="s">
        <v>859</v>
      </c>
      <c r="BZ4" s="649" t="s">
        <v>860</v>
      </c>
      <c r="CA4" s="650" t="s">
        <v>857</v>
      </c>
      <c r="CB4" s="648" t="s">
        <v>858</v>
      </c>
      <c r="CC4" s="648" t="s">
        <v>859</v>
      </c>
      <c r="CD4" s="649" t="s">
        <v>860</v>
      </c>
      <c r="CE4" s="650" t="s">
        <v>857</v>
      </c>
      <c r="CF4" s="648" t="s">
        <v>858</v>
      </c>
      <c r="CG4" s="648" t="s">
        <v>859</v>
      </c>
      <c r="CH4" s="651" t="s">
        <v>860</v>
      </c>
    </row>
    <row r="5" spans="1:111" ht="18" customHeight="1" x14ac:dyDescent="0.15">
      <c r="B5" s="202" t="s">
        <v>0</v>
      </c>
      <c r="C5" s="202"/>
      <c r="D5" s="604"/>
      <c r="E5" s="177" t="s">
        <v>315</v>
      </c>
      <c r="F5" s="178"/>
      <c r="G5" s="178"/>
      <c r="H5" s="178"/>
      <c r="I5" s="178"/>
      <c r="J5" s="180"/>
      <c r="K5" s="408" t="s">
        <v>1</v>
      </c>
      <c r="L5" s="289"/>
      <c r="M5" s="289"/>
      <c r="N5" s="279" t="s">
        <v>317</v>
      </c>
      <c r="O5" s="279"/>
      <c r="P5" s="279"/>
      <c r="Q5" s="279"/>
      <c r="R5" s="279"/>
      <c r="S5" s="279"/>
      <c r="T5" s="176" t="s">
        <v>423</v>
      </c>
      <c r="U5" s="176"/>
      <c r="V5" s="176"/>
      <c r="W5" s="176"/>
      <c r="X5" s="176"/>
      <c r="Y5" s="150" t="s">
        <v>389</v>
      </c>
      <c r="Z5" s="150"/>
      <c r="AA5" s="150"/>
      <c r="AB5" s="150"/>
      <c r="AC5" s="150"/>
      <c r="AD5" s="150"/>
      <c r="AE5" s="150"/>
      <c r="AF5" s="150"/>
      <c r="AG5" s="573"/>
      <c r="AH5" s="606"/>
      <c r="AI5" s="606"/>
      <c r="AJ5" s="574"/>
      <c r="AK5" s="652"/>
      <c r="AL5" s="653"/>
      <c r="AM5" s="653"/>
      <c r="AN5" s="653"/>
      <c r="AO5" s="654"/>
      <c r="AQ5" s="646" t="s">
        <v>862</v>
      </c>
      <c r="AU5" s="626"/>
      <c r="AV5" s="655" t="str">
        <f>N7</f>
        <v>PE</v>
      </c>
      <c r="AW5" s="656">
        <f>R7</f>
        <v>0</v>
      </c>
      <c r="AX5" s="657">
        <f>+Y32</f>
        <v>0</v>
      </c>
      <c r="AY5" s="657">
        <f>+Z32</f>
        <v>0</v>
      </c>
      <c r="AZ5" s="657">
        <f>+AA32</f>
        <v>0</v>
      </c>
      <c r="BA5" s="657">
        <f t="shared" ref="BA5" si="0">+AB32</f>
        <v>0</v>
      </c>
      <c r="BB5" s="657">
        <f>+AC32</f>
        <v>0</v>
      </c>
      <c r="BC5" s="657">
        <f t="shared" ref="BC5:BI5" si="1">+AD32</f>
        <v>0</v>
      </c>
      <c r="BD5" s="657">
        <f t="shared" si="1"/>
        <v>0</v>
      </c>
      <c r="BE5" s="657">
        <f t="shared" si="1"/>
        <v>2</v>
      </c>
      <c r="BF5" s="657">
        <f t="shared" si="1"/>
        <v>0</v>
      </c>
      <c r="BG5" s="657">
        <f t="shared" si="1"/>
        <v>0</v>
      </c>
      <c r="BH5" s="657">
        <f t="shared" si="1"/>
        <v>0</v>
      </c>
      <c r="BI5" s="657">
        <f t="shared" si="1"/>
        <v>0</v>
      </c>
      <c r="BJ5" s="657">
        <f>+Y35</f>
        <v>0</v>
      </c>
      <c r="BK5" s="657">
        <f t="shared" ref="BK5" si="2">+Z35</f>
        <v>0</v>
      </c>
      <c r="BL5" s="657">
        <f>+AA35</f>
        <v>0</v>
      </c>
      <c r="BM5" s="657">
        <f>+AC35</f>
        <v>0</v>
      </c>
      <c r="BN5" s="657">
        <f t="shared" ref="BN5:BO5" si="3">+AD35</f>
        <v>0</v>
      </c>
      <c r="BO5" s="657">
        <f t="shared" si="3"/>
        <v>2</v>
      </c>
      <c r="BP5" s="657">
        <f>+AG35</f>
        <v>0</v>
      </c>
      <c r="BQ5" s="657">
        <f>+AH35</f>
        <v>0</v>
      </c>
      <c r="BR5" s="657">
        <f>+AI35</f>
        <v>0</v>
      </c>
      <c r="BS5" s="646" t="str">
        <f>+Y36</f>
        <v>Ⅰ</v>
      </c>
      <c r="BT5" s="646" t="str">
        <f>+AC36</f>
        <v>Ⅱ</v>
      </c>
      <c r="BU5" s="646" t="str">
        <f>+AG36</f>
        <v>Ⅰ</v>
      </c>
      <c r="BV5" s="646" t="str">
        <f>+Y37</f>
        <v>Ⅱ</v>
      </c>
      <c r="BW5" s="658" t="str">
        <f>IF(Y32&gt;0,R7,"")</f>
        <v/>
      </c>
      <c r="BX5" s="659" t="str">
        <f>IF(Z32&gt;0,"",IF(AA32&gt;0,R7,""))</f>
        <v/>
      </c>
      <c r="BY5" s="659" t="str">
        <f>IF(Y32+Z32&gt;0,"",IF(AA32&gt;0,R7,""))</f>
        <v/>
      </c>
      <c r="BZ5" s="659" t="str">
        <f>IF(Y32+Z32+AA32&gt;0,"",IF(AB32&gt;0,R7,""))</f>
        <v/>
      </c>
      <c r="CA5" s="660">
        <f t="shared" ref="CA5:CH5" si="4">+AC31</f>
        <v>0</v>
      </c>
      <c r="CB5" s="660">
        <f t="shared" si="4"/>
        <v>0</v>
      </c>
      <c r="CC5" s="660">
        <f t="shared" si="4"/>
        <v>0</v>
      </c>
      <c r="CD5" s="660">
        <f t="shared" si="4"/>
        <v>0.09</v>
      </c>
      <c r="CE5" s="660">
        <f t="shared" si="4"/>
        <v>0</v>
      </c>
      <c r="CF5" s="660">
        <f t="shared" si="4"/>
        <v>0</v>
      </c>
      <c r="CG5" s="660">
        <f t="shared" si="4"/>
        <v>0</v>
      </c>
      <c r="CH5" s="660">
        <f t="shared" si="4"/>
        <v>0</v>
      </c>
    </row>
    <row r="6" spans="1:111" ht="12" customHeight="1" x14ac:dyDescent="0.15">
      <c r="B6" s="661" t="s">
        <v>863</v>
      </c>
      <c r="C6" s="662"/>
      <c r="D6" s="663"/>
      <c r="E6" s="664"/>
      <c r="F6" s="664"/>
      <c r="G6" s="664"/>
      <c r="H6" s="664"/>
      <c r="I6" s="664"/>
      <c r="J6" s="665"/>
      <c r="K6" s="666" t="s">
        <v>864</v>
      </c>
      <c r="L6" s="667"/>
      <c r="M6" s="667"/>
      <c r="N6" s="667"/>
      <c r="O6" s="667"/>
      <c r="P6" s="667"/>
      <c r="Q6" s="667"/>
      <c r="R6" s="667"/>
      <c r="S6" s="667"/>
      <c r="T6" s="667"/>
      <c r="U6" s="667"/>
      <c r="V6" s="667"/>
      <c r="W6" s="667"/>
      <c r="X6" s="667"/>
      <c r="Y6" s="667"/>
      <c r="Z6" s="667"/>
      <c r="AA6" s="667"/>
      <c r="AB6" s="667"/>
      <c r="AC6" s="667"/>
      <c r="AD6" s="667"/>
      <c r="AE6" s="667"/>
      <c r="AF6" s="667"/>
      <c r="AG6" s="667"/>
      <c r="AH6" s="667"/>
      <c r="AI6" s="667"/>
      <c r="AJ6" s="667"/>
      <c r="AK6" s="667"/>
      <c r="AL6" s="667"/>
      <c r="AM6" s="667"/>
      <c r="AN6" s="667"/>
      <c r="AO6" s="668"/>
      <c r="AP6" s="2"/>
    </row>
    <row r="7" spans="1:111" ht="12" customHeight="1" x14ac:dyDescent="0.15">
      <c r="B7" s="385"/>
      <c r="C7" s="669"/>
      <c r="D7" s="664"/>
      <c r="E7" s="664"/>
      <c r="F7" s="664"/>
      <c r="G7" s="664"/>
      <c r="H7" s="664"/>
      <c r="I7" s="664"/>
      <c r="J7" s="665"/>
      <c r="K7" s="670" t="s">
        <v>865</v>
      </c>
      <c r="L7" s="671"/>
      <c r="M7" s="672"/>
      <c r="N7" s="673" t="s">
        <v>321</v>
      </c>
      <c r="O7" s="674"/>
      <c r="P7" s="670" t="s">
        <v>866</v>
      </c>
      <c r="Q7" s="672"/>
      <c r="R7" s="675">
        <v>0</v>
      </c>
      <c r="S7" s="676"/>
      <c r="T7" s="677"/>
      <c r="U7" s="678" t="s">
        <v>867</v>
      </c>
      <c r="V7" s="679"/>
      <c r="W7" s="678" t="s">
        <v>868</v>
      </c>
      <c r="X7" s="679"/>
      <c r="Y7" s="672" t="s">
        <v>869</v>
      </c>
      <c r="Z7" s="680"/>
      <c r="AA7" s="680"/>
      <c r="AB7" s="680"/>
      <c r="AC7" s="678" t="s">
        <v>870</v>
      </c>
      <c r="AD7" s="681"/>
      <c r="AE7" s="681"/>
      <c r="AF7" s="681"/>
      <c r="AG7" s="681"/>
      <c r="AH7" s="681"/>
      <c r="AI7" s="681"/>
      <c r="AJ7" s="679"/>
      <c r="AK7" s="678" t="s">
        <v>871</v>
      </c>
      <c r="AL7" s="681"/>
      <c r="AM7" s="681"/>
      <c r="AN7" s="682"/>
      <c r="AO7" s="683"/>
      <c r="AP7" s="2"/>
      <c r="AW7" s="684"/>
    </row>
    <row r="8" spans="1:111" ht="12" customHeight="1" x14ac:dyDescent="0.15">
      <c r="B8" s="385"/>
      <c r="C8" s="669"/>
      <c r="D8" s="664"/>
      <c r="E8" s="664"/>
      <c r="F8" s="664"/>
      <c r="G8" s="664"/>
      <c r="H8" s="664"/>
      <c r="I8" s="664"/>
      <c r="J8" s="665"/>
      <c r="K8" s="680" t="s">
        <v>872</v>
      </c>
      <c r="L8" s="680" t="s">
        <v>434</v>
      </c>
      <c r="M8" s="680"/>
      <c r="N8" s="680" t="s">
        <v>435</v>
      </c>
      <c r="O8" s="680"/>
      <c r="P8" s="680" t="s">
        <v>873</v>
      </c>
      <c r="Q8" s="680"/>
      <c r="R8" s="680" t="s">
        <v>644</v>
      </c>
      <c r="S8" s="680"/>
      <c r="T8" s="680"/>
      <c r="U8" s="685"/>
      <c r="V8" s="686"/>
      <c r="W8" s="685"/>
      <c r="X8" s="686"/>
      <c r="Y8" s="672"/>
      <c r="Z8" s="680"/>
      <c r="AA8" s="680"/>
      <c r="AB8" s="680"/>
      <c r="AC8" s="687"/>
      <c r="AD8" s="688"/>
      <c r="AE8" s="688"/>
      <c r="AF8" s="688"/>
      <c r="AG8" s="688"/>
      <c r="AH8" s="688"/>
      <c r="AI8" s="688"/>
      <c r="AJ8" s="689"/>
      <c r="AK8" s="685"/>
      <c r="AL8" s="690"/>
      <c r="AM8" s="690"/>
      <c r="AN8" s="691"/>
      <c r="AO8" s="692"/>
      <c r="AP8" s="2"/>
    </row>
    <row r="9" spans="1:111" s="625" customFormat="1" ht="12" customHeight="1" x14ac:dyDescent="0.15">
      <c r="A9" s="2"/>
      <c r="B9" s="385"/>
      <c r="C9" s="669"/>
      <c r="D9" s="664"/>
      <c r="E9" s="664"/>
      <c r="F9" s="664"/>
      <c r="G9" s="664"/>
      <c r="H9" s="664"/>
      <c r="I9" s="664"/>
      <c r="J9" s="665"/>
      <c r="K9" s="680"/>
      <c r="L9" s="680"/>
      <c r="M9" s="680"/>
      <c r="N9" s="680"/>
      <c r="O9" s="680"/>
      <c r="P9" s="680"/>
      <c r="Q9" s="680"/>
      <c r="R9" s="680"/>
      <c r="S9" s="680"/>
      <c r="T9" s="680"/>
      <c r="U9" s="685"/>
      <c r="V9" s="686"/>
      <c r="W9" s="685"/>
      <c r="X9" s="686"/>
      <c r="Y9" s="672" t="s">
        <v>874</v>
      </c>
      <c r="Z9" s="680"/>
      <c r="AA9" s="680"/>
      <c r="AB9" s="680"/>
      <c r="AC9" s="680" t="s">
        <v>875</v>
      </c>
      <c r="AD9" s="680"/>
      <c r="AE9" s="680"/>
      <c r="AF9" s="680"/>
      <c r="AG9" s="680" t="s">
        <v>876</v>
      </c>
      <c r="AH9" s="680"/>
      <c r="AI9" s="680"/>
      <c r="AJ9" s="680"/>
      <c r="AK9" s="685"/>
      <c r="AL9" s="690"/>
      <c r="AM9" s="690"/>
      <c r="AN9" s="691"/>
      <c r="AO9" s="692"/>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25" customFormat="1" ht="12" customHeight="1" x14ac:dyDescent="0.15">
      <c r="A10" s="2"/>
      <c r="B10" s="385"/>
      <c r="C10" s="669"/>
      <c r="D10" s="664"/>
      <c r="E10" s="664"/>
      <c r="F10" s="664"/>
      <c r="G10" s="664"/>
      <c r="H10" s="664"/>
      <c r="I10" s="664"/>
      <c r="J10" s="665"/>
      <c r="K10" s="680"/>
      <c r="L10" s="680"/>
      <c r="M10" s="680"/>
      <c r="N10" s="680"/>
      <c r="O10" s="680"/>
      <c r="P10" s="680"/>
      <c r="Q10" s="680"/>
      <c r="R10" s="680"/>
      <c r="S10" s="680"/>
      <c r="T10" s="680"/>
      <c r="U10" s="687"/>
      <c r="V10" s="689"/>
      <c r="W10" s="687"/>
      <c r="X10" s="689"/>
      <c r="Y10" s="693" t="s">
        <v>400</v>
      </c>
      <c r="Z10" s="694" t="s">
        <v>399</v>
      </c>
      <c r="AA10" s="694" t="s">
        <v>877</v>
      </c>
      <c r="AB10" s="694" t="s">
        <v>878</v>
      </c>
      <c r="AC10" s="694" t="s">
        <v>400</v>
      </c>
      <c r="AD10" s="694" t="s">
        <v>399</v>
      </c>
      <c r="AE10" s="694" t="s">
        <v>877</v>
      </c>
      <c r="AF10" s="694" t="s">
        <v>878</v>
      </c>
      <c r="AG10" s="694" t="s">
        <v>400</v>
      </c>
      <c r="AH10" s="694" t="s">
        <v>399</v>
      </c>
      <c r="AI10" s="694" t="s">
        <v>877</v>
      </c>
      <c r="AJ10" s="694" t="s">
        <v>878</v>
      </c>
      <c r="AK10" s="687"/>
      <c r="AL10" s="688"/>
      <c r="AM10" s="688"/>
      <c r="AN10" s="695"/>
      <c r="AO10" s="696"/>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25" customFormat="1" ht="12" customHeight="1" x14ac:dyDescent="0.15">
      <c r="A11" s="2"/>
      <c r="B11" s="385"/>
      <c r="C11" s="669"/>
      <c r="D11" s="664"/>
      <c r="E11" s="664"/>
      <c r="F11" s="664"/>
      <c r="G11" s="664"/>
      <c r="H11" s="664"/>
      <c r="I11" s="664"/>
      <c r="J11" s="665"/>
      <c r="K11" s="697">
        <v>1</v>
      </c>
      <c r="L11" s="698" t="s">
        <v>530</v>
      </c>
      <c r="M11" s="699"/>
      <c r="N11" s="698" t="s">
        <v>879</v>
      </c>
      <c r="O11" s="699"/>
      <c r="P11" s="698" t="s">
        <v>880</v>
      </c>
      <c r="Q11" s="699"/>
      <c r="R11" s="700" t="s">
        <v>881</v>
      </c>
      <c r="S11" s="700"/>
      <c r="T11" s="700"/>
      <c r="U11" s="698" t="s">
        <v>376</v>
      </c>
      <c r="V11" s="699"/>
      <c r="W11" s="698" t="s">
        <v>291</v>
      </c>
      <c r="X11" s="701"/>
      <c r="Y11" s="702"/>
      <c r="Z11" s="702"/>
      <c r="AA11" s="702"/>
      <c r="AB11" s="702"/>
      <c r="AC11" s="703"/>
      <c r="AD11" s="703"/>
      <c r="AE11" s="703"/>
      <c r="AF11" s="703">
        <v>0.05</v>
      </c>
      <c r="AG11" s="703"/>
      <c r="AH11" s="703"/>
      <c r="AI11" s="703"/>
      <c r="AJ11" s="703"/>
      <c r="AK11" s="704"/>
      <c r="AL11" s="705"/>
      <c r="AM11" s="705"/>
      <c r="AN11" s="706"/>
      <c r="AO11" s="707"/>
      <c r="AP11" s="2"/>
      <c r="AQ11" s="708">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25" customFormat="1" ht="12" customHeight="1" x14ac:dyDescent="0.15">
      <c r="A12" s="2"/>
      <c r="B12" s="385"/>
      <c r="C12" s="669"/>
      <c r="D12" s="664"/>
      <c r="E12" s="664"/>
      <c r="F12" s="664"/>
      <c r="G12" s="664"/>
      <c r="H12" s="664"/>
      <c r="I12" s="664"/>
      <c r="J12" s="665"/>
      <c r="K12" s="697">
        <v>2</v>
      </c>
      <c r="L12" s="698" t="s">
        <v>530</v>
      </c>
      <c r="M12" s="699"/>
      <c r="N12" s="698" t="s">
        <v>879</v>
      </c>
      <c r="O12" s="699"/>
      <c r="P12" s="698" t="s">
        <v>880</v>
      </c>
      <c r="Q12" s="699"/>
      <c r="R12" s="700" t="s">
        <v>881</v>
      </c>
      <c r="S12" s="700"/>
      <c r="T12" s="700"/>
      <c r="U12" s="698" t="s">
        <v>376</v>
      </c>
      <c r="V12" s="699"/>
      <c r="W12" s="698" t="s">
        <v>291</v>
      </c>
      <c r="X12" s="701"/>
      <c r="Y12" s="702"/>
      <c r="Z12" s="702"/>
      <c r="AA12" s="702"/>
      <c r="AB12" s="702"/>
      <c r="AC12" s="703"/>
      <c r="AD12" s="703"/>
      <c r="AE12" s="703"/>
      <c r="AF12" s="703">
        <v>0.04</v>
      </c>
      <c r="AG12" s="703"/>
      <c r="AH12" s="703"/>
      <c r="AI12" s="703"/>
      <c r="AJ12" s="703"/>
      <c r="AK12" s="704"/>
      <c r="AL12" s="705"/>
      <c r="AM12" s="705"/>
      <c r="AN12" s="706"/>
      <c r="AO12" s="707"/>
      <c r="AP12" s="2"/>
      <c r="AQ12" s="708">
        <f t="shared" ref="AQ12:AQ30" si="5">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25" customFormat="1" ht="12" customHeight="1" x14ac:dyDescent="0.15">
      <c r="A13" s="2"/>
      <c r="B13" s="385"/>
      <c r="C13" s="669"/>
      <c r="D13" s="664"/>
      <c r="E13" s="664"/>
      <c r="F13" s="664"/>
      <c r="G13" s="664"/>
      <c r="H13" s="664"/>
      <c r="I13" s="664"/>
      <c r="J13" s="665"/>
      <c r="K13" s="697"/>
      <c r="L13" s="698"/>
      <c r="M13" s="699"/>
      <c r="N13" s="698"/>
      <c r="O13" s="699"/>
      <c r="P13" s="698"/>
      <c r="Q13" s="699"/>
      <c r="R13" s="700"/>
      <c r="S13" s="700"/>
      <c r="T13" s="700"/>
      <c r="U13" s="698"/>
      <c r="V13" s="699"/>
      <c r="W13" s="698"/>
      <c r="X13" s="701"/>
      <c r="Y13" s="702"/>
      <c r="Z13" s="702"/>
      <c r="AA13" s="702"/>
      <c r="AB13" s="702"/>
      <c r="AC13" s="703"/>
      <c r="AD13" s="703"/>
      <c r="AE13" s="703"/>
      <c r="AF13" s="703"/>
      <c r="AG13" s="703"/>
      <c r="AH13" s="703"/>
      <c r="AI13" s="703"/>
      <c r="AJ13" s="703"/>
      <c r="AK13" s="704"/>
      <c r="AL13" s="705"/>
      <c r="AM13" s="705"/>
      <c r="AN13" s="706"/>
      <c r="AO13" s="707"/>
      <c r="AP13" s="2"/>
      <c r="AQ13" s="708">
        <f t="shared" si="5"/>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25" customFormat="1" ht="12" customHeight="1" x14ac:dyDescent="0.15">
      <c r="A14" s="2"/>
      <c r="B14" s="385"/>
      <c r="C14" s="669"/>
      <c r="D14" s="664"/>
      <c r="E14" s="664"/>
      <c r="F14" s="664"/>
      <c r="G14" s="664"/>
      <c r="H14" s="664"/>
      <c r="I14" s="664"/>
      <c r="J14" s="665"/>
      <c r="K14" s="697"/>
      <c r="L14" s="698"/>
      <c r="M14" s="699"/>
      <c r="N14" s="698"/>
      <c r="O14" s="699"/>
      <c r="P14" s="698"/>
      <c r="Q14" s="699"/>
      <c r="R14" s="700"/>
      <c r="S14" s="700"/>
      <c r="T14" s="700"/>
      <c r="U14" s="698"/>
      <c r="V14" s="699"/>
      <c r="W14" s="698"/>
      <c r="X14" s="701"/>
      <c r="Y14" s="702"/>
      <c r="Z14" s="702"/>
      <c r="AA14" s="702"/>
      <c r="AB14" s="702"/>
      <c r="AC14" s="703"/>
      <c r="AD14" s="703"/>
      <c r="AE14" s="703"/>
      <c r="AF14" s="703"/>
      <c r="AG14" s="703"/>
      <c r="AH14" s="703"/>
      <c r="AI14" s="703"/>
      <c r="AJ14" s="703"/>
      <c r="AK14" s="704"/>
      <c r="AL14" s="705"/>
      <c r="AM14" s="705"/>
      <c r="AN14" s="706"/>
      <c r="AO14" s="707"/>
      <c r="AP14" s="2"/>
      <c r="AQ14" s="708">
        <f t="shared" si="5"/>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25" customFormat="1" ht="12" customHeight="1" x14ac:dyDescent="0.15">
      <c r="A15" s="2"/>
      <c r="B15" s="385"/>
      <c r="C15" s="669"/>
      <c r="D15" s="664"/>
      <c r="E15" s="664"/>
      <c r="F15" s="664"/>
      <c r="G15" s="664"/>
      <c r="H15" s="664"/>
      <c r="I15" s="664"/>
      <c r="J15" s="665"/>
      <c r="K15" s="697"/>
      <c r="L15" s="698"/>
      <c r="M15" s="699"/>
      <c r="N15" s="698"/>
      <c r="O15" s="699"/>
      <c r="P15" s="698"/>
      <c r="Q15" s="699"/>
      <c r="R15" s="700"/>
      <c r="S15" s="700"/>
      <c r="T15" s="700"/>
      <c r="U15" s="698"/>
      <c r="V15" s="699"/>
      <c r="W15" s="698"/>
      <c r="X15" s="701"/>
      <c r="Y15" s="702"/>
      <c r="Z15" s="702"/>
      <c r="AA15" s="702"/>
      <c r="AB15" s="702"/>
      <c r="AC15" s="703"/>
      <c r="AD15" s="703"/>
      <c r="AE15" s="703"/>
      <c r="AF15" s="703"/>
      <c r="AG15" s="703"/>
      <c r="AH15" s="703"/>
      <c r="AI15" s="703"/>
      <c r="AJ15" s="703"/>
      <c r="AK15" s="704"/>
      <c r="AL15" s="705"/>
      <c r="AM15" s="705"/>
      <c r="AN15" s="706"/>
      <c r="AO15" s="707"/>
      <c r="AP15" s="2"/>
      <c r="AQ15" s="708">
        <f t="shared" si="5"/>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25" customFormat="1" ht="12" customHeight="1" x14ac:dyDescent="0.15">
      <c r="A16" s="2"/>
      <c r="B16" s="385"/>
      <c r="C16" s="669"/>
      <c r="D16" s="664"/>
      <c r="E16" s="664"/>
      <c r="F16" s="664"/>
      <c r="G16" s="664"/>
      <c r="H16" s="664"/>
      <c r="I16" s="664"/>
      <c r="J16" s="665"/>
      <c r="K16" s="697"/>
      <c r="L16" s="698"/>
      <c r="M16" s="699"/>
      <c r="N16" s="698"/>
      <c r="O16" s="699"/>
      <c r="P16" s="698"/>
      <c r="Q16" s="699"/>
      <c r="R16" s="700"/>
      <c r="S16" s="700"/>
      <c r="T16" s="700"/>
      <c r="U16" s="698"/>
      <c r="V16" s="699"/>
      <c r="W16" s="698"/>
      <c r="X16" s="701"/>
      <c r="Y16" s="702"/>
      <c r="Z16" s="702"/>
      <c r="AA16" s="702"/>
      <c r="AB16" s="702"/>
      <c r="AC16" s="703"/>
      <c r="AD16" s="703"/>
      <c r="AE16" s="703"/>
      <c r="AF16" s="703"/>
      <c r="AG16" s="703"/>
      <c r="AH16" s="703"/>
      <c r="AI16" s="703"/>
      <c r="AJ16" s="703"/>
      <c r="AK16" s="704"/>
      <c r="AL16" s="705"/>
      <c r="AM16" s="705"/>
      <c r="AN16" s="706"/>
      <c r="AO16" s="707"/>
      <c r="AP16" s="2"/>
      <c r="AQ16" s="708">
        <f t="shared" si="5"/>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25" customFormat="1" ht="12" customHeight="1" x14ac:dyDescent="0.15">
      <c r="A17" s="2"/>
      <c r="B17" s="385"/>
      <c r="C17" s="669"/>
      <c r="D17" s="664"/>
      <c r="E17" s="664"/>
      <c r="F17" s="664"/>
      <c r="G17" s="664"/>
      <c r="H17" s="664"/>
      <c r="I17" s="664"/>
      <c r="J17" s="665"/>
      <c r="K17" s="697"/>
      <c r="L17" s="698"/>
      <c r="M17" s="699"/>
      <c r="N17" s="698"/>
      <c r="O17" s="699"/>
      <c r="P17" s="698"/>
      <c r="Q17" s="699"/>
      <c r="R17" s="700"/>
      <c r="S17" s="700"/>
      <c r="T17" s="700"/>
      <c r="U17" s="698"/>
      <c r="V17" s="699"/>
      <c r="W17" s="698"/>
      <c r="X17" s="701"/>
      <c r="Y17" s="702"/>
      <c r="Z17" s="702"/>
      <c r="AA17" s="702"/>
      <c r="AB17" s="702"/>
      <c r="AC17" s="703"/>
      <c r="AD17" s="703"/>
      <c r="AE17" s="703"/>
      <c r="AF17" s="703"/>
      <c r="AG17" s="703"/>
      <c r="AH17" s="703"/>
      <c r="AI17" s="703"/>
      <c r="AJ17" s="703"/>
      <c r="AK17" s="704"/>
      <c r="AL17" s="705"/>
      <c r="AM17" s="705"/>
      <c r="AN17" s="706"/>
      <c r="AO17" s="707"/>
      <c r="AP17" s="2"/>
      <c r="AQ17" s="708">
        <f t="shared" si="5"/>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25" customFormat="1" ht="12" customHeight="1" x14ac:dyDescent="0.15">
      <c r="A18" s="2"/>
      <c r="B18" s="385"/>
      <c r="C18" s="669"/>
      <c r="D18" s="664"/>
      <c r="E18" s="664"/>
      <c r="F18" s="664"/>
      <c r="G18" s="664"/>
      <c r="H18" s="664"/>
      <c r="I18" s="664"/>
      <c r="J18" s="665"/>
      <c r="K18" s="697"/>
      <c r="L18" s="698"/>
      <c r="M18" s="699"/>
      <c r="N18" s="698"/>
      <c r="O18" s="699"/>
      <c r="P18" s="698"/>
      <c r="Q18" s="699"/>
      <c r="R18" s="700"/>
      <c r="S18" s="700"/>
      <c r="T18" s="700"/>
      <c r="U18" s="698"/>
      <c r="V18" s="699"/>
      <c r="W18" s="698"/>
      <c r="X18" s="701"/>
      <c r="Y18" s="702"/>
      <c r="Z18" s="702"/>
      <c r="AA18" s="702"/>
      <c r="AB18" s="702"/>
      <c r="AC18" s="703"/>
      <c r="AD18" s="703"/>
      <c r="AE18" s="703"/>
      <c r="AF18" s="703"/>
      <c r="AG18" s="703"/>
      <c r="AH18" s="703"/>
      <c r="AI18" s="703"/>
      <c r="AJ18" s="703"/>
      <c r="AK18" s="704"/>
      <c r="AL18" s="705"/>
      <c r="AM18" s="705"/>
      <c r="AN18" s="706"/>
      <c r="AO18" s="707"/>
      <c r="AP18" s="2"/>
      <c r="AQ18" s="708">
        <f t="shared" si="5"/>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25" customFormat="1" ht="12" customHeight="1" x14ac:dyDescent="0.15">
      <c r="A19" s="2"/>
      <c r="B19" s="385"/>
      <c r="C19" s="669"/>
      <c r="D19" s="664"/>
      <c r="E19" s="664"/>
      <c r="F19" s="664"/>
      <c r="G19" s="664"/>
      <c r="H19" s="664"/>
      <c r="I19" s="664"/>
      <c r="J19" s="665"/>
      <c r="K19" s="697"/>
      <c r="L19" s="698"/>
      <c r="M19" s="699"/>
      <c r="N19" s="698"/>
      <c r="O19" s="699"/>
      <c r="P19" s="698"/>
      <c r="Q19" s="699"/>
      <c r="R19" s="700"/>
      <c r="S19" s="700"/>
      <c r="T19" s="700"/>
      <c r="U19" s="698"/>
      <c r="V19" s="699"/>
      <c r="W19" s="698"/>
      <c r="X19" s="701"/>
      <c r="Y19" s="702"/>
      <c r="Z19" s="702"/>
      <c r="AA19" s="702"/>
      <c r="AB19" s="702"/>
      <c r="AC19" s="703"/>
      <c r="AD19" s="703"/>
      <c r="AE19" s="703"/>
      <c r="AF19" s="703"/>
      <c r="AG19" s="703"/>
      <c r="AH19" s="703"/>
      <c r="AI19" s="703"/>
      <c r="AJ19" s="703"/>
      <c r="AK19" s="704"/>
      <c r="AL19" s="705"/>
      <c r="AM19" s="705"/>
      <c r="AN19" s="706"/>
      <c r="AO19" s="707"/>
      <c r="AP19" s="2"/>
      <c r="AQ19" s="708">
        <f t="shared" si="5"/>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25" customFormat="1" ht="12" customHeight="1" x14ac:dyDescent="0.15">
      <c r="A20" s="2"/>
      <c r="B20" s="385"/>
      <c r="C20" s="669"/>
      <c r="D20" s="664"/>
      <c r="E20" s="664"/>
      <c r="F20" s="664"/>
      <c r="G20" s="664"/>
      <c r="H20" s="664"/>
      <c r="I20" s="664"/>
      <c r="J20" s="665"/>
      <c r="K20" s="697"/>
      <c r="L20" s="698"/>
      <c r="M20" s="699"/>
      <c r="N20" s="698"/>
      <c r="O20" s="699"/>
      <c r="P20" s="698"/>
      <c r="Q20" s="699"/>
      <c r="R20" s="700"/>
      <c r="S20" s="700"/>
      <c r="T20" s="700"/>
      <c r="U20" s="698"/>
      <c r="V20" s="699"/>
      <c r="W20" s="698"/>
      <c r="X20" s="701"/>
      <c r="Y20" s="702"/>
      <c r="Z20" s="702"/>
      <c r="AA20" s="702"/>
      <c r="AB20" s="702"/>
      <c r="AC20" s="703"/>
      <c r="AD20" s="703"/>
      <c r="AE20" s="703"/>
      <c r="AF20" s="703"/>
      <c r="AG20" s="703"/>
      <c r="AH20" s="703"/>
      <c r="AI20" s="703"/>
      <c r="AJ20" s="703"/>
      <c r="AK20" s="704"/>
      <c r="AL20" s="705"/>
      <c r="AM20" s="705"/>
      <c r="AN20" s="706"/>
      <c r="AO20" s="707"/>
      <c r="AP20" s="2"/>
      <c r="AQ20" s="708">
        <f t="shared" si="5"/>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25" customFormat="1" ht="12" customHeight="1" x14ac:dyDescent="0.15">
      <c r="A21" s="2"/>
      <c r="B21" s="385"/>
      <c r="C21" s="669"/>
      <c r="D21" s="664"/>
      <c r="E21" s="664"/>
      <c r="F21" s="664"/>
      <c r="G21" s="664"/>
      <c r="H21" s="664"/>
      <c r="I21" s="664"/>
      <c r="J21" s="665"/>
      <c r="K21" s="697"/>
      <c r="L21" s="698"/>
      <c r="M21" s="699"/>
      <c r="N21" s="698"/>
      <c r="O21" s="699"/>
      <c r="P21" s="698"/>
      <c r="Q21" s="699"/>
      <c r="R21" s="700"/>
      <c r="S21" s="700"/>
      <c r="T21" s="700"/>
      <c r="U21" s="698"/>
      <c r="V21" s="699"/>
      <c r="W21" s="698"/>
      <c r="X21" s="701"/>
      <c r="Y21" s="702"/>
      <c r="Z21" s="702"/>
      <c r="AA21" s="702"/>
      <c r="AB21" s="702"/>
      <c r="AC21" s="703"/>
      <c r="AD21" s="703"/>
      <c r="AE21" s="703"/>
      <c r="AF21" s="703"/>
      <c r="AG21" s="703"/>
      <c r="AH21" s="703"/>
      <c r="AI21" s="703"/>
      <c r="AJ21" s="703"/>
      <c r="AK21" s="704"/>
      <c r="AL21" s="705"/>
      <c r="AM21" s="705"/>
      <c r="AN21" s="706"/>
      <c r="AO21" s="707"/>
      <c r="AP21" s="2"/>
      <c r="AQ21" s="708">
        <f t="shared" si="5"/>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25" customFormat="1" ht="12" customHeight="1" x14ac:dyDescent="0.15">
      <c r="A22" s="2"/>
      <c r="B22" s="385"/>
      <c r="C22" s="669"/>
      <c r="D22" s="664"/>
      <c r="E22" s="664"/>
      <c r="F22" s="664"/>
      <c r="G22" s="664"/>
      <c r="H22" s="664"/>
      <c r="I22" s="664"/>
      <c r="J22" s="665"/>
      <c r="K22" s="697"/>
      <c r="L22" s="698"/>
      <c r="M22" s="699"/>
      <c r="N22" s="698"/>
      <c r="O22" s="699"/>
      <c r="P22" s="698"/>
      <c r="Q22" s="699"/>
      <c r="R22" s="700"/>
      <c r="S22" s="700"/>
      <c r="T22" s="700"/>
      <c r="U22" s="698"/>
      <c r="V22" s="699"/>
      <c r="W22" s="698"/>
      <c r="X22" s="701"/>
      <c r="Y22" s="702"/>
      <c r="Z22" s="702"/>
      <c r="AA22" s="702"/>
      <c r="AB22" s="702"/>
      <c r="AC22" s="703"/>
      <c r="AD22" s="703"/>
      <c r="AE22" s="703"/>
      <c r="AF22" s="703"/>
      <c r="AG22" s="703"/>
      <c r="AH22" s="703"/>
      <c r="AI22" s="703"/>
      <c r="AJ22" s="703"/>
      <c r="AK22" s="704"/>
      <c r="AL22" s="705"/>
      <c r="AM22" s="705"/>
      <c r="AN22" s="706"/>
      <c r="AO22" s="707"/>
      <c r="AP22" s="2"/>
      <c r="AQ22" s="708">
        <f t="shared" si="5"/>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25" customFormat="1" ht="12" customHeight="1" x14ac:dyDescent="0.15">
      <c r="A23" s="2"/>
      <c r="B23" s="385"/>
      <c r="C23" s="669"/>
      <c r="D23" s="664"/>
      <c r="E23" s="664"/>
      <c r="F23" s="664"/>
      <c r="G23" s="664"/>
      <c r="H23" s="664"/>
      <c r="I23" s="664"/>
      <c r="J23" s="665"/>
      <c r="K23" s="697"/>
      <c r="L23" s="698"/>
      <c r="M23" s="699"/>
      <c r="N23" s="698"/>
      <c r="O23" s="699"/>
      <c r="P23" s="698"/>
      <c r="Q23" s="699"/>
      <c r="R23" s="700"/>
      <c r="S23" s="700"/>
      <c r="T23" s="700"/>
      <c r="U23" s="698"/>
      <c r="V23" s="699"/>
      <c r="W23" s="698"/>
      <c r="X23" s="701"/>
      <c r="Y23" s="702"/>
      <c r="Z23" s="702"/>
      <c r="AA23" s="702"/>
      <c r="AB23" s="702"/>
      <c r="AC23" s="703"/>
      <c r="AD23" s="703"/>
      <c r="AE23" s="703"/>
      <c r="AF23" s="703"/>
      <c r="AG23" s="703"/>
      <c r="AH23" s="703"/>
      <c r="AI23" s="703"/>
      <c r="AJ23" s="703"/>
      <c r="AK23" s="704"/>
      <c r="AL23" s="705"/>
      <c r="AM23" s="705"/>
      <c r="AN23" s="706"/>
      <c r="AO23" s="707"/>
      <c r="AP23" s="2"/>
      <c r="AQ23" s="708">
        <f t="shared" si="5"/>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25" customFormat="1" ht="12" customHeight="1" x14ac:dyDescent="0.15">
      <c r="A24" s="2"/>
      <c r="B24" s="385"/>
      <c r="C24" s="669"/>
      <c r="D24" s="664"/>
      <c r="E24" s="664"/>
      <c r="F24" s="664"/>
      <c r="G24" s="664"/>
      <c r="H24" s="664"/>
      <c r="I24" s="664"/>
      <c r="J24" s="665"/>
      <c r="K24" s="697"/>
      <c r="L24" s="698"/>
      <c r="M24" s="699"/>
      <c r="N24" s="698"/>
      <c r="O24" s="699"/>
      <c r="P24" s="698"/>
      <c r="Q24" s="699"/>
      <c r="R24" s="700"/>
      <c r="S24" s="700"/>
      <c r="T24" s="700"/>
      <c r="U24" s="698"/>
      <c r="V24" s="699"/>
      <c r="W24" s="698"/>
      <c r="X24" s="701"/>
      <c r="Y24" s="702"/>
      <c r="Z24" s="702"/>
      <c r="AA24" s="702"/>
      <c r="AB24" s="702"/>
      <c r="AC24" s="703"/>
      <c r="AD24" s="703"/>
      <c r="AE24" s="703"/>
      <c r="AF24" s="703"/>
      <c r="AG24" s="703"/>
      <c r="AH24" s="703"/>
      <c r="AI24" s="703"/>
      <c r="AJ24" s="703"/>
      <c r="AK24" s="704"/>
      <c r="AL24" s="705"/>
      <c r="AM24" s="705"/>
      <c r="AN24" s="706"/>
      <c r="AO24" s="707"/>
      <c r="AP24" s="2"/>
      <c r="AQ24" s="708">
        <f t="shared" si="5"/>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25" customFormat="1" ht="12" customHeight="1" x14ac:dyDescent="0.15">
      <c r="A25" s="2"/>
      <c r="B25" s="385"/>
      <c r="C25" s="669"/>
      <c r="D25" s="664"/>
      <c r="E25" s="664"/>
      <c r="F25" s="664"/>
      <c r="G25" s="664"/>
      <c r="H25" s="664"/>
      <c r="I25" s="664"/>
      <c r="J25" s="665"/>
      <c r="K25" s="697"/>
      <c r="L25" s="698"/>
      <c r="M25" s="699"/>
      <c r="N25" s="698"/>
      <c r="O25" s="699"/>
      <c r="P25" s="698"/>
      <c r="Q25" s="699"/>
      <c r="R25" s="700"/>
      <c r="S25" s="700"/>
      <c r="T25" s="700"/>
      <c r="U25" s="698"/>
      <c r="V25" s="699"/>
      <c r="W25" s="698"/>
      <c r="X25" s="701"/>
      <c r="Y25" s="702"/>
      <c r="Z25" s="702"/>
      <c r="AA25" s="702"/>
      <c r="AB25" s="702"/>
      <c r="AC25" s="703"/>
      <c r="AD25" s="703"/>
      <c r="AE25" s="703"/>
      <c r="AF25" s="703"/>
      <c r="AG25" s="703"/>
      <c r="AH25" s="703"/>
      <c r="AI25" s="703"/>
      <c r="AJ25" s="703"/>
      <c r="AK25" s="704"/>
      <c r="AL25" s="705"/>
      <c r="AM25" s="705"/>
      <c r="AN25" s="706"/>
      <c r="AO25" s="707"/>
      <c r="AP25" s="2"/>
      <c r="AQ25" s="708">
        <f t="shared" si="5"/>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25" customFormat="1" ht="12" customHeight="1" x14ac:dyDescent="0.15">
      <c r="A26" s="2"/>
      <c r="B26" s="385"/>
      <c r="C26" s="669"/>
      <c r="D26" s="664"/>
      <c r="E26" s="664"/>
      <c r="F26" s="664"/>
      <c r="G26" s="664"/>
      <c r="H26" s="664"/>
      <c r="I26" s="664"/>
      <c r="J26" s="665"/>
      <c r="K26" s="697"/>
      <c r="L26" s="698"/>
      <c r="M26" s="699"/>
      <c r="N26" s="698"/>
      <c r="O26" s="699"/>
      <c r="P26" s="698"/>
      <c r="Q26" s="699"/>
      <c r="R26" s="700"/>
      <c r="S26" s="700"/>
      <c r="T26" s="700"/>
      <c r="U26" s="698"/>
      <c r="V26" s="699"/>
      <c r="W26" s="698"/>
      <c r="X26" s="701"/>
      <c r="Y26" s="702"/>
      <c r="Z26" s="702"/>
      <c r="AA26" s="702"/>
      <c r="AB26" s="702"/>
      <c r="AC26" s="703"/>
      <c r="AD26" s="703"/>
      <c r="AE26" s="703"/>
      <c r="AF26" s="703"/>
      <c r="AG26" s="703"/>
      <c r="AH26" s="703"/>
      <c r="AI26" s="703"/>
      <c r="AJ26" s="703"/>
      <c r="AK26" s="704"/>
      <c r="AL26" s="705"/>
      <c r="AM26" s="705"/>
      <c r="AN26" s="706"/>
      <c r="AO26" s="707"/>
      <c r="AP26" s="2"/>
      <c r="AQ26" s="708">
        <f t="shared" si="5"/>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25" customFormat="1" ht="12" customHeight="1" x14ac:dyDescent="0.15">
      <c r="A27" s="2"/>
      <c r="B27" s="385"/>
      <c r="C27" s="669"/>
      <c r="D27" s="664"/>
      <c r="E27" s="664"/>
      <c r="F27" s="664"/>
      <c r="G27" s="664"/>
      <c r="H27" s="664"/>
      <c r="I27" s="664"/>
      <c r="J27" s="665"/>
      <c r="K27" s="697"/>
      <c r="L27" s="698"/>
      <c r="M27" s="699"/>
      <c r="N27" s="698"/>
      <c r="O27" s="699"/>
      <c r="P27" s="698"/>
      <c r="Q27" s="699"/>
      <c r="R27" s="700"/>
      <c r="S27" s="700"/>
      <c r="T27" s="700"/>
      <c r="U27" s="698"/>
      <c r="V27" s="699"/>
      <c r="W27" s="698"/>
      <c r="X27" s="701"/>
      <c r="Y27" s="702"/>
      <c r="Z27" s="702"/>
      <c r="AA27" s="702"/>
      <c r="AB27" s="702"/>
      <c r="AC27" s="703"/>
      <c r="AD27" s="703"/>
      <c r="AE27" s="703"/>
      <c r="AF27" s="703"/>
      <c r="AG27" s="703"/>
      <c r="AH27" s="703"/>
      <c r="AI27" s="703"/>
      <c r="AJ27" s="703"/>
      <c r="AK27" s="704"/>
      <c r="AL27" s="705"/>
      <c r="AM27" s="705"/>
      <c r="AN27" s="706"/>
      <c r="AO27" s="707"/>
      <c r="AP27" s="2"/>
      <c r="AQ27" s="708">
        <f t="shared" si="5"/>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25" customFormat="1" ht="12" customHeight="1" x14ac:dyDescent="0.15">
      <c r="A28" s="2"/>
      <c r="B28" s="385"/>
      <c r="C28" s="669"/>
      <c r="D28" s="664"/>
      <c r="E28" s="664"/>
      <c r="F28" s="664"/>
      <c r="G28" s="664"/>
      <c r="H28" s="664"/>
      <c r="I28" s="664"/>
      <c r="J28" s="665"/>
      <c r="K28" s="697"/>
      <c r="L28" s="698"/>
      <c r="M28" s="699"/>
      <c r="N28" s="698"/>
      <c r="O28" s="699"/>
      <c r="P28" s="698"/>
      <c r="Q28" s="699"/>
      <c r="R28" s="700"/>
      <c r="S28" s="700"/>
      <c r="T28" s="700"/>
      <c r="U28" s="698"/>
      <c r="V28" s="699"/>
      <c r="W28" s="698"/>
      <c r="X28" s="701"/>
      <c r="Y28" s="702"/>
      <c r="Z28" s="702"/>
      <c r="AA28" s="702"/>
      <c r="AB28" s="702"/>
      <c r="AC28" s="703"/>
      <c r="AD28" s="703"/>
      <c r="AE28" s="703"/>
      <c r="AF28" s="703"/>
      <c r="AG28" s="703"/>
      <c r="AH28" s="703"/>
      <c r="AI28" s="703"/>
      <c r="AJ28" s="703"/>
      <c r="AK28" s="704"/>
      <c r="AL28" s="705"/>
      <c r="AM28" s="705"/>
      <c r="AN28" s="706"/>
      <c r="AO28" s="707"/>
      <c r="AP28" s="2"/>
      <c r="AQ28" s="708">
        <f t="shared" si="5"/>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25" customFormat="1" ht="12" customHeight="1" x14ac:dyDescent="0.15">
      <c r="A29" s="2"/>
      <c r="B29" s="385"/>
      <c r="C29" s="669"/>
      <c r="D29" s="664"/>
      <c r="E29" s="664"/>
      <c r="F29" s="664"/>
      <c r="G29" s="664"/>
      <c r="H29" s="664"/>
      <c r="I29" s="664"/>
      <c r="J29" s="665"/>
      <c r="K29" s="697"/>
      <c r="L29" s="698"/>
      <c r="M29" s="699"/>
      <c r="N29" s="698"/>
      <c r="O29" s="699"/>
      <c r="P29" s="698"/>
      <c r="Q29" s="699"/>
      <c r="R29" s="700"/>
      <c r="S29" s="700"/>
      <c r="T29" s="700"/>
      <c r="U29" s="698"/>
      <c r="V29" s="699"/>
      <c r="W29" s="698"/>
      <c r="X29" s="701"/>
      <c r="Y29" s="702"/>
      <c r="Z29" s="702"/>
      <c r="AA29" s="702"/>
      <c r="AB29" s="702"/>
      <c r="AC29" s="703"/>
      <c r="AD29" s="703"/>
      <c r="AE29" s="703"/>
      <c r="AF29" s="703"/>
      <c r="AG29" s="703"/>
      <c r="AH29" s="703"/>
      <c r="AI29" s="703"/>
      <c r="AJ29" s="703"/>
      <c r="AK29" s="704"/>
      <c r="AL29" s="705"/>
      <c r="AM29" s="705"/>
      <c r="AN29" s="706"/>
      <c r="AO29" s="707"/>
      <c r="AP29" s="2"/>
      <c r="AQ29" s="708">
        <f t="shared" si="5"/>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25" customFormat="1" ht="12" customHeight="1" x14ac:dyDescent="0.15">
      <c r="A30" s="2"/>
      <c r="B30" s="385"/>
      <c r="C30" s="669"/>
      <c r="D30" s="664"/>
      <c r="E30" s="664"/>
      <c r="F30" s="664"/>
      <c r="G30" s="664"/>
      <c r="H30" s="664"/>
      <c r="I30" s="664"/>
      <c r="J30" s="665"/>
      <c r="K30" s="697"/>
      <c r="L30" s="698"/>
      <c r="M30" s="699"/>
      <c r="N30" s="698"/>
      <c r="O30" s="699"/>
      <c r="P30" s="698"/>
      <c r="Q30" s="699"/>
      <c r="R30" s="700"/>
      <c r="S30" s="700"/>
      <c r="T30" s="700"/>
      <c r="U30" s="698"/>
      <c r="V30" s="699"/>
      <c r="W30" s="698"/>
      <c r="X30" s="701"/>
      <c r="Y30" s="702"/>
      <c r="Z30" s="702"/>
      <c r="AA30" s="702"/>
      <c r="AB30" s="702"/>
      <c r="AC30" s="703"/>
      <c r="AD30" s="703"/>
      <c r="AE30" s="703"/>
      <c r="AF30" s="703"/>
      <c r="AG30" s="703"/>
      <c r="AH30" s="703"/>
      <c r="AI30" s="703"/>
      <c r="AJ30" s="703"/>
      <c r="AK30" s="704"/>
      <c r="AL30" s="705"/>
      <c r="AM30" s="705"/>
      <c r="AN30" s="706"/>
      <c r="AO30" s="707"/>
      <c r="AP30" s="2"/>
      <c r="AQ30" s="708">
        <f t="shared" si="5"/>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25" customFormat="1" ht="12" customHeight="1" x14ac:dyDescent="0.15">
      <c r="A31" s="2"/>
      <c r="B31" s="385"/>
      <c r="C31" s="669"/>
      <c r="D31" s="664"/>
      <c r="E31" s="664"/>
      <c r="F31" s="664"/>
      <c r="G31" s="664"/>
      <c r="H31" s="664"/>
      <c r="I31" s="664"/>
      <c r="J31" s="665"/>
      <c r="K31" s="680" t="s">
        <v>882</v>
      </c>
      <c r="L31" s="680" t="s">
        <v>883</v>
      </c>
      <c r="M31" s="680"/>
      <c r="N31" s="680"/>
      <c r="O31" s="680"/>
      <c r="P31" s="680"/>
      <c r="Q31" s="680"/>
      <c r="R31" s="680"/>
      <c r="S31" s="680"/>
      <c r="T31" s="680"/>
      <c r="U31" s="680"/>
      <c r="V31" s="680"/>
      <c r="W31" s="680"/>
      <c r="X31" s="680"/>
      <c r="Y31" s="670" t="s">
        <v>884</v>
      </c>
      <c r="Z31" s="671"/>
      <c r="AA31" s="671"/>
      <c r="AB31" s="672"/>
      <c r="AC31" s="709">
        <f t="shared" ref="AC31:AJ31" si="6">SUM(AC11:AC30)</f>
        <v>0</v>
      </c>
      <c r="AD31" s="709">
        <f t="shared" si="6"/>
        <v>0</v>
      </c>
      <c r="AE31" s="709">
        <f t="shared" si="6"/>
        <v>0</v>
      </c>
      <c r="AF31" s="709">
        <f t="shared" si="6"/>
        <v>0.09</v>
      </c>
      <c r="AG31" s="709">
        <f t="shared" si="6"/>
        <v>0</v>
      </c>
      <c r="AH31" s="709">
        <f t="shared" si="6"/>
        <v>0</v>
      </c>
      <c r="AI31" s="709">
        <f t="shared" si="6"/>
        <v>0</v>
      </c>
      <c r="AJ31" s="709">
        <f t="shared" si="6"/>
        <v>0</v>
      </c>
      <c r="AK31" s="670" t="s">
        <v>885</v>
      </c>
      <c r="AL31" s="671"/>
      <c r="AM31" s="671"/>
      <c r="AN31" s="471"/>
      <c r="AO31" s="472"/>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25" customFormat="1" ht="12" customHeight="1" x14ac:dyDescent="0.15">
      <c r="A32" s="2"/>
      <c r="B32" s="385"/>
      <c r="C32" s="669"/>
      <c r="D32" s="664"/>
      <c r="E32" s="664"/>
      <c r="F32" s="664"/>
      <c r="G32" s="664"/>
      <c r="H32" s="664"/>
      <c r="I32" s="664"/>
      <c r="J32" s="665"/>
      <c r="K32" s="680"/>
      <c r="L32" s="680" t="s">
        <v>886</v>
      </c>
      <c r="M32" s="680"/>
      <c r="N32" s="680"/>
      <c r="O32" s="680" t="s">
        <v>887</v>
      </c>
      <c r="P32" s="680"/>
      <c r="Q32" s="680"/>
      <c r="R32" s="680"/>
      <c r="S32" s="680"/>
      <c r="T32" s="680"/>
      <c r="U32" s="680"/>
      <c r="V32" s="680"/>
      <c r="W32" s="680"/>
      <c r="X32" s="680"/>
      <c r="Y32" s="710">
        <f>COUNTIF(Y11:Y30,"〇")</f>
        <v>0</v>
      </c>
      <c r="Z32" s="710">
        <f>COUNTIF(Z11:Z30,"〇")</f>
        <v>0</v>
      </c>
      <c r="AA32" s="710">
        <f>COUNTIF(AA11:AA30,"〇")</f>
        <v>0</v>
      </c>
      <c r="AB32" s="710">
        <f>COUNTIF(AB11:AB30,"〇")</f>
        <v>0</v>
      </c>
      <c r="AC32" s="710">
        <f t="shared" ref="AC32:AJ32" si="7">COUNT(AC11:AC30)</f>
        <v>0</v>
      </c>
      <c r="AD32" s="710">
        <f t="shared" si="7"/>
        <v>0</v>
      </c>
      <c r="AE32" s="710">
        <f t="shared" si="7"/>
        <v>0</v>
      </c>
      <c r="AF32" s="710">
        <f t="shared" si="7"/>
        <v>2</v>
      </c>
      <c r="AG32" s="710">
        <f t="shared" si="7"/>
        <v>0</v>
      </c>
      <c r="AH32" s="710">
        <f t="shared" si="7"/>
        <v>0</v>
      </c>
      <c r="AI32" s="710">
        <f t="shared" si="7"/>
        <v>0</v>
      </c>
      <c r="AJ32" s="710">
        <f t="shared" si="7"/>
        <v>0</v>
      </c>
      <c r="AK32" s="711"/>
      <c r="AL32" s="712"/>
      <c r="AM32" s="712"/>
      <c r="AN32" s="712"/>
      <c r="AO32" s="713"/>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25" customFormat="1" ht="12" customHeight="1" x14ac:dyDescent="0.15">
      <c r="A33" s="2"/>
      <c r="B33" s="385"/>
      <c r="C33" s="669"/>
      <c r="D33" s="664"/>
      <c r="E33" s="664"/>
      <c r="F33" s="664"/>
      <c r="G33" s="664"/>
      <c r="H33" s="664"/>
      <c r="I33" s="664"/>
      <c r="J33" s="665"/>
      <c r="K33" s="680"/>
      <c r="L33" s="680"/>
      <c r="M33" s="680"/>
      <c r="N33" s="680"/>
      <c r="O33" s="680" t="s">
        <v>888</v>
      </c>
      <c r="P33" s="680"/>
      <c r="Q33" s="680"/>
      <c r="R33" s="680"/>
      <c r="S33" s="680"/>
      <c r="T33" s="680"/>
      <c r="U33" s="680"/>
      <c r="V33" s="680"/>
      <c r="W33" s="680"/>
      <c r="X33" s="680"/>
      <c r="Y33" s="714" t="str">
        <f>IF(Y32&gt;0,"Ⅳ",IF(Z32&gt;0,"Ⅲ",IF(AA32&gt;0,"Ⅱa",IF(AB32&gt;0,"Ⅱb","Ⅰ"))))</f>
        <v>Ⅰ</v>
      </c>
      <c r="Z33" s="715"/>
      <c r="AA33" s="715"/>
      <c r="AB33" s="716"/>
      <c r="AC33" s="714" t="str">
        <f>IF(AC32&gt;0,"Ⅳ",IF(AD32&gt;0,"Ⅲ",IF(AE32&gt;0,"Ⅱa",IF(AF32&gt;0,"Ⅱb","Ⅰ"))))</f>
        <v>Ⅱb</v>
      </c>
      <c r="AD33" s="715"/>
      <c r="AE33" s="715"/>
      <c r="AF33" s="716"/>
      <c r="AG33" s="714" t="str">
        <f>IF(AG32&gt;0,"Ⅳ",IF(AH32&gt;0,"Ⅲ",IF(AI32&gt;0,"Ⅱa",IF(AJ32&gt;0,"Ⅱb","Ⅰ"))))</f>
        <v>Ⅰ</v>
      </c>
      <c r="AH33" s="715"/>
      <c r="AI33" s="715"/>
      <c r="AJ33" s="716"/>
      <c r="AK33" s="717"/>
      <c r="AL33" s="718"/>
      <c r="AM33" s="718"/>
      <c r="AN33" s="718"/>
      <c r="AO33" s="719"/>
      <c r="AP33" s="2"/>
      <c r="AQ33" s="31" t="s">
        <v>857</v>
      </c>
      <c r="AR33" s="31" t="s">
        <v>858</v>
      </c>
      <c r="AS33" s="278" t="s">
        <v>861</v>
      </c>
      <c r="AT33" s="489"/>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25" customFormat="1" ht="12" customHeight="1" x14ac:dyDescent="0.15">
      <c r="A34" s="2"/>
      <c r="B34" s="385"/>
      <c r="C34" s="669"/>
      <c r="D34" s="664"/>
      <c r="E34" s="664"/>
      <c r="F34" s="664"/>
      <c r="G34" s="664"/>
      <c r="H34" s="664"/>
      <c r="I34" s="664"/>
      <c r="J34" s="665"/>
      <c r="K34" s="680"/>
      <c r="L34" s="680" t="s">
        <v>889</v>
      </c>
      <c r="M34" s="680"/>
      <c r="N34" s="680"/>
      <c r="O34" s="680" t="s">
        <v>890</v>
      </c>
      <c r="P34" s="680"/>
      <c r="Q34" s="680"/>
      <c r="R34" s="680"/>
      <c r="S34" s="680"/>
      <c r="T34" s="680"/>
      <c r="U34" s="680"/>
      <c r="V34" s="680"/>
      <c r="W34" s="680"/>
      <c r="X34" s="680"/>
      <c r="Y34" s="440" t="s">
        <v>400</v>
      </c>
      <c r="Z34" s="440" t="s">
        <v>399</v>
      </c>
      <c r="AA34" s="720" t="s">
        <v>398</v>
      </c>
      <c r="AB34" s="720"/>
      <c r="AC34" s="440" t="s">
        <v>400</v>
      </c>
      <c r="AD34" s="440" t="s">
        <v>399</v>
      </c>
      <c r="AE34" s="720" t="s">
        <v>398</v>
      </c>
      <c r="AF34" s="720"/>
      <c r="AG34" s="440" t="s">
        <v>400</v>
      </c>
      <c r="AH34" s="440" t="s">
        <v>399</v>
      </c>
      <c r="AI34" s="720" t="s">
        <v>398</v>
      </c>
      <c r="AJ34" s="720"/>
      <c r="AK34" s="717"/>
      <c r="AL34" s="718"/>
      <c r="AM34" s="718"/>
      <c r="AN34" s="718"/>
      <c r="AO34" s="719"/>
      <c r="AP34" s="2"/>
      <c r="AQ34" s="721">
        <f>+Y32+Z32</f>
        <v>0</v>
      </c>
      <c r="AR34" s="722"/>
      <c r="AS34" s="721">
        <f>+AA32+AB32</f>
        <v>0</v>
      </c>
      <c r="AT34" s="722"/>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25" customFormat="1" ht="12" customHeight="1" x14ac:dyDescent="0.15">
      <c r="A35" s="2"/>
      <c r="B35" s="385"/>
      <c r="C35" s="669"/>
      <c r="D35" s="664"/>
      <c r="E35" s="664"/>
      <c r="F35" s="664"/>
      <c r="G35" s="664"/>
      <c r="H35" s="664"/>
      <c r="I35" s="664"/>
      <c r="J35" s="665"/>
      <c r="K35" s="680"/>
      <c r="L35" s="680"/>
      <c r="M35" s="680"/>
      <c r="N35" s="680"/>
      <c r="O35" s="680" t="s">
        <v>891</v>
      </c>
      <c r="P35" s="680"/>
      <c r="Q35" s="680"/>
      <c r="R35" s="680"/>
      <c r="S35" s="680"/>
      <c r="T35" s="680"/>
      <c r="U35" s="680"/>
      <c r="V35" s="680"/>
      <c r="W35" s="680"/>
      <c r="X35" s="680"/>
      <c r="Y35" s="710">
        <f>Y32</f>
        <v>0</v>
      </c>
      <c r="Z35" s="710">
        <f>Z32</f>
        <v>0</v>
      </c>
      <c r="AA35" s="714">
        <f>AA32+AB32</f>
        <v>0</v>
      </c>
      <c r="AB35" s="716"/>
      <c r="AC35" s="710">
        <f>+AC32</f>
        <v>0</v>
      </c>
      <c r="AD35" s="710">
        <f>AD32</f>
        <v>0</v>
      </c>
      <c r="AE35" s="714">
        <f>AE32+AF32</f>
        <v>2</v>
      </c>
      <c r="AF35" s="716"/>
      <c r="AG35" s="710">
        <f>AG32</f>
        <v>0</v>
      </c>
      <c r="AH35" s="710">
        <f>AH32</f>
        <v>0</v>
      </c>
      <c r="AI35" s="714">
        <f>AI32+AJ32</f>
        <v>0</v>
      </c>
      <c r="AJ35" s="716"/>
      <c r="AK35" s="717"/>
      <c r="AL35" s="718"/>
      <c r="AM35" s="718"/>
      <c r="AN35" s="718"/>
      <c r="AO35" s="719"/>
      <c r="AP35" s="2"/>
      <c r="AQ35" s="657">
        <f>+Y32+AC35+AG35</f>
        <v>0</v>
      </c>
      <c r="AR35" s="657">
        <f>+Z32+AD35+AH35</f>
        <v>0</v>
      </c>
      <c r="AS35" s="723">
        <f>+AS34+AE35+AI35</f>
        <v>2</v>
      </c>
      <c r="AT35" s="724"/>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25" customFormat="1" ht="12" customHeight="1" x14ac:dyDescent="0.15">
      <c r="A36" s="2"/>
      <c r="B36" s="385"/>
      <c r="C36" s="669"/>
      <c r="D36" s="664"/>
      <c r="E36" s="664"/>
      <c r="F36" s="664"/>
      <c r="G36" s="664"/>
      <c r="H36" s="664"/>
      <c r="I36" s="664"/>
      <c r="J36" s="665"/>
      <c r="K36" s="680"/>
      <c r="L36" s="680"/>
      <c r="M36" s="680"/>
      <c r="N36" s="680"/>
      <c r="O36" s="680" t="s">
        <v>892</v>
      </c>
      <c r="P36" s="680"/>
      <c r="Q36" s="680"/>
      <c r="R36" s="680"/>
      <c r="S36" s="680"/>
      <c r="T36" s="680"/>
      <c r="U36" s="680"/>
      <c r="V36" s="680"/>
      <c r="W36" s="680"/>
      <c r="X36" s="680"/>
      <c r="Y36" s="714" t="str">
        <f>IF(Y35&gt;=1,"Ⅳ",IF(Z35&gt;=1,"Ⅲ",IF(AA35&gt;=1,"Ⅱ","Ⅰ")))</f>
        <v>Ⅰ</v>
      </c>
      <c r="Z36" s="715"/>
      <c r="AA36" s="715"/>
      <c r="AB36" s="716"/>
      <c r="AC36" s="714" t="str">
        <f>IF(AC35&gt;=1,"Ⅳ",IF(AD35&gt;=1,"Ⅲ",IF(AE35&gt;=1,"Ⅱ","Ⅰ")))</f>
        <v>Ⅱ</v>
      </c>
      <c r="AD36" s="715"/>
      <c r="AE36" s="715"/>
      <c r="AF36" s="716"/>
      <c r="AG36" s="714" t="str">
        <f>IF(AG35&gt;=1,"Ⅳ",IF(AH35&gt;=1,"Ⅲ",IF(AI35&gt;=1,"Ⅱ","Ⅰ")))</f>
        <v>Ⅰ</v>
      </c>
      <c r="AH36" s="715"/>
      <c r="AI36" s="715"/>
      <c r="AJ36" s="716"/>
      <c r="AK36" s="717"/>
      <c r="AL36" s="718"/>
      <c r="AM36" s="718"/>
      <c r="AN36" s="718"/>
      <c r="AO36" s="719"/>
      <c r="AP36" s="2"/>
      <c r="AQ36" s="725" t="str">
        <f>IF(AQ35&gt;0,"Ⅳ",IF(AR35&gt;0,"Ⅲ",IF(AS35&gt;0,"Ⅱ","Ⅰ")))</f>
        <v>Ⅱ</v>
      </c>
      <c r="AR36" s="725"/>
      <c r="AS36" s="725"/>
      <c r="AT36" s="725"/>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25" customFormat="1" ht="12" customHeight="1" x14ac:dyDescent="0.15">
      <c r="A37" s="2"/>
      <c r="B37" s="385"/>
      <c r="C37" s="669"/>
      <c r="D37" s="664"/>
      <c r="E37" s="664"/>
      <c r="F37" s="664"/>
      <c r="G37" s="664"/>
      <c r="H37" s="664"/>
      <c r="I37" s="664"/>
      <c r="J37" s="665"/>
      <c r="K37" s="680"/>
      <c r="L37" s="680"/>
      <c r="M37" s="680"/>
      <c r="N37" s="680"/>
      <c r="O37" s="680" t="s">
        <v>893</v>
      </c>
      <c r="P37" s="680"/>
      <c r="Q37" s="680"/>
      <c r="R37" s="680"/>
      <c r="S37" s="680"/>
      <c r="T37" s="680"/>
      <c r="U37" s="680"/>
      <c r="V37" s="680"/>
      <c r="W37" s="680"/>
      <c r="X37" s="680"/>
      <c r="Y37" s="714" t="str">
        <f>IF(COUNTIF(Y36:AJ36,"Ⅳ")&gt;0,"Ⅳ",IF(COUNTIF(Y36:AJ36,"Ⅲ")&gt;0,"Ⅲ",IF(COUNTIF(Y36:AJ36,"Ⅱ")&gt;0,"Ⅱ","Ⅰ")))</f>
        <v>Ⅱ</v>
      </c>
      <c r="Z37" s="715"/>
      <c r="AA37" s="715"/>
      <c r="AB37" s="715"/>
      <c r="AC37" s="715"/>
      <c r="AD37" s="715"/>
      <c r="AE37" s="715"/>
      <c r="AF37" s="715"/>
      <c r="AG37" s="715"/>
      <c r="AH37" s="715"/>
      <c r="AI37" s="715"/>
      <c r="AJ37" s="716"/>
      <c r="AK37" s="726"/>
      <c r="AL37" s="727"/>
      <c r="AM37" s="727"/>
      <c r="AN37" s="727"/>
      <c r="AO37" s="728"/>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25" customFormat="1" ht="14.25" customHeight="1" x14ac:dyDescent="0.15">
      <c r="A38" s="2"/>
      <c r="B38" s="385"/>
      <c r="C38" s="669"/>
      <c r="D38" s="664"/>
      <c r="E38" s="664"/>
      <c r="F38" s="664"/>
      <c r="G38" s="664"/>
      <c r="H38" s="664"/>
      <c r="I38" s="664"/>
      <c r="J38" s="665"/>
      <c r="K38" s="680" t="s">
        <v>105</v>
      </c>
      <c r="L38" s="729"/>
      <c r="M38" s="729"/>
      <c r="N38" s="729"/>
      <c r="O38" s="729"/>
      <c r="P38" s="729"/>
      <c r="Q38" s="729"/>
      <c r="R38" s="729"/>
      <c r="S38" s="729"/>
      <c r="T38" s="729"/>
      <c r="U38" s="729"/>
      <c r="V38" s="729"/>
      <c r="W38" s="729"/>
      <c r="X38" s="729"/>
      <c r="Y38" s="729"/>
      <c r="Z38" s="729"/>
      <c r="AA38" s="729"/>
      <c r="AB38" s="729"/>
      <c r="AC38" s="729"/>
      <c r="AD38" s="729"/>
      <c r="AE38" s="729"/>
      <c r="AF38" s="729"/>
      <c r="AG38" s="729"/>
      <c r="AH38" s="729"/>
      <c r="AI38" s="729"/>
      <c r="AJ38" s="729"/>
      <c r="AK38" s="729"/>
      <c r="AL38" s="729"/>
      <c r="AM38" s="729"/>
      <c r="AN38" s="729"/>
      <c r="AO38" s="729"/>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25" customFormat="1" ht="14.25" customHeight="1" x14ac:dyDescent="0.15">
      <c r="A39" s="2"/>
      <c r="B39" s="385"/>
      <c r="C39" s="669"/>
      <c r="D39" s="664"/>
      <c r="E39" s="664"/>
      <c r="F39" s="664"/>
      <c r="G39" s="664"/>
      <c r="H39" s="664"/>
      <c r="I39" s="664"/>
      <c r="J39" s="665"/>
      <c r="K39" s="680"/>
      <c r="L39" s="729"/>
      <c r="M39" s="729"/>
      <c r="N39" s="729"/>
      <c r="O39" s="729"/>
      <c r="P39" s="729"/>
      <c r="Q39" s="729"/>
      <c r="R39" s="729"/>
      <c r="S39" s="729"/>
      <c r="T39" s="729"/>
      <c r="U39" s="729"/>
      <c r="V39" s="729"/>
      <c r="W39" s="729"/>
      <c r="X39" s="729"/>
      <c r="Y39" s="729"/>
      <c r="Z39" s="729"/>
      <c r="AA39" s="729"/>
      <c r="AB39" s="729"/>
      <c r="AC39" s="729"/>
      <c r="AD39" s="729"/>
      <c r="AE39" s="729"/>
      <c r="AF39" s="729"/>
      <c r="AG39" s="729"/>
      <c r="AH39" s="729"/>
      <c r="AI39" s="729"/>
      <c r="AJ39" s="729"/>
      <c r="AK39" s="729"/>
      <c r="AL39" s="729"/>
      <c r="AM39" s="729"/>
      <c r="AN39" s="729"/>
      <c r="AO39" s="729"/>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25" customFormat="1" ht="12" customHeight="1" x14ac:dyDescent="0.15">
      <c r="A40" s="2"/>
      <c r="B40" s="385"/>
      <c r="C40" s="669"/>
      <c r="D40" s="664"/>
      <c r="E40" s="664"/>
      <c r="F40" s="664"/>
      <c r="G40" s="664"/>
      <c r="H40" s="664"/>
      <c r="I40" s="664"/>
      <c r="J40" s="665"/>
      <c r="K40" s="730" t="s">
        <v>894</v>
      </c>
      <c r="L40" s="730"/>
      <c r="M40" s="730"/>
      <c r="N40" s="730"/>
      <c r="O40" s="730"/>
      <c r="P40" s="730"/>
      <c r="Q40" s="730"/>
      <c r="R40" s="730"/>
      <c r="S40" s="730"/>
      <c r="T40" s="730"/>
      <c r="U40" s="730"/>
      <c r="V40" s="730"/>
      <c r="W40" s="730"/>
      <c r="X40" s="730"/>
      <c r="Y40" s="730"/>
      <c r="Z40" s="730"/>
      <c r="AA40" s="730"/>
      <c r="AB40" s="730"/>
      <c r="AC40" s="730"/>
      <c r="AD40" s="730"/>
      <c r="AE40" s="730"/>
      <c r="AF40" s="730"/>
      <c r="AG40" s="730"/>
      <c r="AH40" s="730"/>
      <c r="AI40" s="730"/>
      <c r="AJ40" s="730"/>
      <c r="AK40" s="730"/>
      <c r="AL40" s="730"/>
      <c r="AM40" s="730"/>
      <c r="AN40" s="730"/>
      <c r="AO40" s="730"/>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85"/>
      <c r="C41" s="669"/>
      <c r="D41" s="664"/>
      <c r="E41" s="664"/>
      <c r="F41" s="664"/>
      <c r="G41" s="664"/>
      <c r="H41" s="664"/>
      <c r="I41" s="664"/>
      <c r="J41" s="665"/>
      <c r="K41" s="731" t="s">
        <v>895</v>
      </c>
      <c r="L41" s="731"/>
      <c r="M41" s="731"/>
      <c r="N41" s="731"/>
      <c r="O41" s="731"/>
      <c r="P41" s="731"/>
      <c r="Q41" s="731"/>
      <c r="R41" s="731"/>
      <c r="S41" s="731"/>
      <c r="T41" s="731"/>
      <c r="U41" s="731"/>
      <c r="V41" s="731"/>
      <c r="W41" s="731"/>
      <c r="X41" s="731"/>
      <c r="Y41" s="731"/>
      <c r="Z41" s="731"/>
      <c r="AA41" s="731"/>
      <c r="AB41" s="731"/>
      <c r="AC41" s="731"/>
      <c r="AD41" s="731"/>
      <c r="AE41" s="731"/>
      <c r="AF41" s="731"/>
      <c r="AG41" s="731"/>
      <c r="AH41" s="731"/>
      <c r="AI41" s="731"/>
      <c r="AJ41" s="731"/>
      <c r="AK41" s="731"/>
      <c r="AL41" s="731"/>
      <c r="AM41" s="731"/>
      <c r="AN41" s="731"/>
      <c r="AO41" s="731"/>
      <c r="AP41" s="2"/>
    </row>
    <row r="42" spans="1:111" ht="12" customHeight="1" x14ac:dyDescent="0.15">
      <c r="B42" s="385"/>
      <c r="C42" s="669"/>
      <c r="D42" s="664"/>
      <c r="E42" s="664"/>
      <c r="F42" s="664"/>
      <c r="G42" s="664"/>
      <c r="H42" s="664"/>
      <c r="I42" s="664"/>
      <c r="J42" s="665"/>
      <c r="K42" s="732" t="s">
        <v>896</v>
      </c>
      <c r="L42" s="733"/>
      <c r="M42" s="733"/>
      <c r="N42" s="733"/>
      <c r="O42" s="733"/>
      <c r="P42" s="733"/>
      <c r="Q42" s="733"/>
      <c r="R42" s="733"/>
      <c r="S42" s="733"/>
      <c r="T42" s="733"/>
      <c r="U42" s="733"/>
      <c r="V42" s="733"/>
      <c r="W42" s="733"/>
      <c r="X42" s="733"/>
      <c r="Y42" s="733"/>
      <c r="Z42" s="733"/>
      <c r="AA42" s="733"/>
      <c r="AB42" s="733"/>
      <c r="AC42" s="733"/>
      <c r="AD42" s="733"/>
      <c r="AE42" s="733"/>
      <c r="AF42" s="733"/>
      <c r="AG42" s="733"/>
      <c r="AH42" s="733"/>
      <c r="AI42" s="733"/>
      <c r="AJ42" s="733"/>
      <c r="AK42" s="733"/>
      <c r="AL42" s="733"/>
      <c r="AM42" s="733"/>
      <c r="AN42" s="733"/>
      <c r="AO42" s="734"/>
      <c r="AP42" s="2"/>
    </row>
    <row r="43" spans="1:111" ht="12" customHeight="1" x14ac:dyDescent="0.15">
      <c r="B43" s="385"/>
      <c r="C43" s="669"/>
      <c r="D43" s="664"/>
      <c r="E43" s="664"/>
      <c r="F43" s="664"/>
      <c r="G43" s="664"/>
      <c r="H43" s="664"/>
      <c r="I43" s="664"/>
      <c r="J43" s="665"/>
      <c r="K43" s="732" t="s">
        <v>897</v>
      </c>
      <c r="L43" s="733"/>
      <c r="M43" s="733"/>
      <c r="N43" s="733"/>
      <c r="O43" s="733"/>
      <c r="P43" s="733"/>
      <c r="Q43" s="733"/>
      <c r="R43" s="733"/>
      <c r="S43" s="733"/>
      <c r="T43" s="733"/>
      <c r="U43" s="733"/>
      <c r="V43" s="733"/>
      <c r="W43" s="733"/>
      <c r="X43" s="733"/>
      <c r="Y43" s="733"/>
      <c r="Z43" s="733"/>
      <c r="AA43" s="733"/>
      <c r="AB43" s="733"/>
      <c r="AC43" s="733"/>
      <c r="AD43" s="733"/>
      <c r="AE43" s="733"/>
      <c r="AF43" s="733"/>
      <c r="AG43" s="733"/>
      <c r="AH43" s="733"/>
      <c r="AI43" s="733"/>
      <c r="AJ43" s="733"/>
      <c r="AK43" s="733"/>
      <c r="AL43" s="733"/>
      <c r="AM43" s="733"/>
      <c r="AN43" s="733"/>
      <c r="AO43" s="734"/>
      <c r="AP43" s="2"/>
    </row>
    <row r="44" spans="1:111" ht="12" customHeight="1" x14ac:dyDescent="0.15">
      <c r="B44" s="385"/>
      <c r="C44" s="669"/>
      <c r="D44" s="664"/>
      <c r="E44" s="664"/>
      <c r="F44" s="664"/>
      <c r="G44" s="664"/>
      <c r="H44" s="664"/>
      <c r="I44" s="664"/>
      <c r="J44" s="665"/>
      <c r="K44" s="735" t="s">
        <v>898</v>
      </c>
      <c r="L44" s="736"/>
      <c r="M44" s="736"/>
      <c r="N44" s="736"/>
      <c r="O44" s="736"/>
      <c r="P44" s="736"/>
      <c r="Q44" s="736"/>
      <c r="R44" s="736"/>
      <c r="S44" s="736"/>
      <c r="T44" s="736"/>
      <c r="U44" s="736"/>
      <c r="V44" s="736"/>
      <c r="W44" s="736"/>
      <c r="X44" s="736"/>
      <c r="Y44" s="736"/>
      <c r="Z44" s="736"/>
      <c r="AA44" s="736"/>
      <c r="AB44" s="736"/>
      <c r="AC44" s="736"/>
      <c r="AD44" s="736"/>
      <c r="AE44" s="736"/>
      <c r="AF44" s="736"/>
      <c r="AG44" s="736"/>
      <c r="AH44" s="736"/>
      <c r="AI44" s="736"/>
      <c r="AJ44" s="736"/>
      <c r="AK44" s="736"/>
      <c r="AL44" s="736"/>
      <c r="AM44" s="736"/>
      <c r="AN44" s="736"/>
      <c r="AO44" s="737"/>
      <c r="AP44" s="2"/>
    </row>
    <row r="45" spans="1:111" ht="12" customHeight="1" x14ac:dyDescent="0.15">
      <c r="B45" s="290"/>
      <c r="C45" s="738"/>
      <c r="D45" s="739"/>
      <c r="E45" s="739"/>
      <c r="F45" s="739"/>
      <c r="G45" s="739"/>
      <c r="H45" s="739"/>
      <c r="I45" s="739"/>
      <c r="J45" s="740"/>
      <c r="K45" s="741"/>
      <c r="L45" s="742"/>
      <c r="M45" s="742"/>
      <c r="N45" s="742"/>
      <c r="O45" s="742"/>
      <c r="P45" s="742"/>
      <c r="Q45" s="742"/>
      <c r="R45" s="742"/>
      <c r="S45" s="742"/>
      <c r="T45" s="742"/>
      <c r="U45" s="742"/>
      <c r="V45" s="742"/>
      <c r="W45" s="742"/>
      <c r="X45" s="742"/>
      <c r="Y45" s="742"/>
      <c r="Z45" s="742"/>
      <c r="AA45" s="742"/>
      <c r="AB45" s="742"/>
      <c r="AC45" s="742"/>
      <c r="AD45" s="742"/>
      <c r="AE45" s="742"/>
      <c r="AF45" s="742"/>
      <c r="AG45" s="742"/>
      <c r="AH45" s="742"/>
      <c r="AI45" s="742"/>
      <c r="AJ45" s="742"/>
      <c r="AK45" s="742"/>
      <c r="AL45" s="742"/>
      <c r="AM45" s="742"/>
      <c r="AN45" s="742"/>
      <c r="AO45" s="743"/>
      <c r="AP45" s="2"/>
    </row>
    <row r="46" spans="1:111" s="597" customFormat="1" ht="12" customHeight="1" x14ac:dyDescent="0.15">
      <c r="B46" s="2" t="s">
        <v>899</v>
      </c>
      <c r="AQ46" s="625"/>
      <c r="AR46" s="625"/>
      <c r="AS46" s="625"/>
      <c r="AT46" s="625"/>
      <c r="AU46" s="625"/>
      <c r="AV46" s="625"/>
      <c r="AW46" s="625"/>
      <c r="AX46" s="625"/>
      <c r="AY46" s="625"/>
      <c r="AZ46" s="625"/>
      <c r="BA46" s="625"/>
      <c r="BB46" s="625"/>
      <c r="BC46" s="625"/>
      <c r="BD46" s="625"/>
      <c r="BE46" s="625"/>
      <c r="BF46" s="625"/>
      <c r="BG46" s="625"/>
      <c r="BH46" s="625"/>
      <c r="BI46" s="625"/>
      <c r="BJ46" s="625"/>
      <c r="BK46" s="625"/>
      <c r="BL46" s="625"/>
      <c r="BM46" s="625"/>
      <c r="BN46" s="625"/>
      <c r="BO46" s="625"/>
      <c r="BP46" s="625"/>
      <c r="BQ46" s="625"/>
      <c r="BR46" s="625"/>
      <c r="BS46" s="625"/>
      <c r="BT46" s="625"/>
      <c r="BU46" s="625"/>
      <c r="BV46" s="625"/>
      <c r="BW46" s="625"/>
      <c r="BX46" s="625"/>
      <c r="BY46" s="625"/>
      <c r="BZ46" s="625"/>
      <c r="CA46" s="625"/>
      <c r="CB46" s="625"/>
      <c r="CC46" s="625"/>
      <c r="CD46" s="625"/>
      <c r="CE46" s="625"/>
      <c r="CF46" s="625"/>
      <c r="CG46" s="625"/>
      <c r="CH46" s="625"/>
    </row>
    <row r="47" spans="1:111" ht="12" customHeight="1" x14ac:dyDescent="0.15">
      <c r="B47" s="2" t="s">
        <v>900</v>
      </c>
    </row>
    <row r="48" spans="1:111" ht="12" customHeight="1" x14ac:dyDescent="0.15">
      <c r="B48" s="2" t="s">
        <v>901</v>
      </c>
    </row>
    <row r="49" spans="2:2" ht="12" customHeight="1" x14ac:dyDescent="0.15">
      <c r="B49" s="2" t="s">
        <v>902</v>
      </c>
    </row>
    <row r="50" spans="2:2" ht="12" customHeight="1" x14ac:dyDescent="0.15">
      <c r="B50" s="2" t="s">
        <v>903</v>
      </c>
    </row>
    <row r="51" spans="2:2" ht="12" customHeight="1" x14ac:dyDescent="0.15">
      <c r="B51" s="2" t="s">
        <v>904</v>
      </c>
    </row>
    <row r="52" spans="2:2" x14ac:dyDescent="0.15">
      <c r="B52" s="2" t="s">
        <v>905</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9"/>
  <conditionalFormatting sqref="Y11:AB30 AG11:AJ30">
    <cfRule type="expression" dxfId="6" priority="4">
      <formula>$AQ11=2</formula>
    </cfRule>
  </conditionalFormatting>
  <conditionalFormatting sqref="Y11:AF30">
    <cfRule type="expression" dxfId="5" priority="3">
      <formula>$AQ11=3</formula>
    </cfRule>
  </conditionalFormatting>
  <conditionalFormatting sqref="Y11:AJ30">
    <cfRule type="expression" dxfId="4" priority="1">
      <formula>$AQ11=4</formula>
    </cfRule>
  </conditionalFormatting>
  <conditionalFormatting sqref="AC11:AJ30">
    <cfRule type="expression" dxfId="3" priority="2">
      <formula>$AQ11=1</formula>
    </cfRule>
  </conditionalFormatting>
  <dataValidations count="2">
    <dataValidation type="list" allowBlank="1" showInputMessage="1" showErrorMessage="1" sqref="N11:O30 R11:T30" xr:uid="{A430C7BA-4429-4C4A-A304-59CDE2B1A3C0}">
      <formula1>INDIRECT(L11)</formula1>
    </dataValidation>
    <dataValidation type="list" allowBlank="1" showInputMessage="1" showErrorMessage="1" sqref="Y11:AB30" xr:uid="{5B061EA2-2C17-4471-95AF-2FD152D4F663}">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59C7-7374-4992-94D6-93BC1837B527}">
  <dimension ref="B2:BM21"/>
  <sheetViews>
    <sheetView showGridLines="0" view="pageBreakPreview" zoomScaleNormal="100" zoomScaleSheetLayoutView="100" workbookViewId="0">
      <selection activeCell="BA34" sqref="BA34"/>
    </sheetView>
  </sheetViews>
  <sheetFormatPr defaultRowHeight="13.2" x14ac:dyDescent="0.2"/>
  <cols>
    <col min="1" max="1" width="1.88671875" customWidth="1"/>
    <col min="2" max="60" width="2.109375" style="789" customWidth="1"/>
    <col min="61" max="61" width="0.6640625" style="789" customWidth="1"/>
    <col min="62" max="62" width="2.109375" style="789" customWidth="1"/>
    <col min="63" max="63" width="1" style="789" customWidth="1"/>
    <col min="64" max="65" width="2.109375" style="789" customWidth="1"/>
  </cols>
  <sheetData>
    <row r="2" spans="2:63" s="18" customFormat="1" ht="14.25" customHeight="1" x14ac:dyDescent="0.2">
      <c r="B2" s="744" t="s">
        <v>942</v>
      </c>
      <c r="C2" s="745"/>
      <c r="D2" s="745"/>
      <c r="E2" s="745"/>
      <c r="F2" s="745"/>
      <c r="G2" s="745"/>
      <c r="H2" s="745"/>
      <c r="I2" s="745"/>
      <c r="J2" s="745"/>
      <c r="K2" s="745"/>
      <c r="L2" s="745"/>
      <c r="M2" s="745"/>
      <c r="N2" s="745"/>
      <c r="O2" s="745"/>
      <c r="P2" s="745"/>
      <c r="Q2" s="745"/>
      <c r="R2" s="745"/>
      <c r="S2" s="745"/>
      <c r="T2" s="745"/>
      <c r="U2" s="745"/>
      <c r="V2" s="745"/>
      <c r="W2" s="745"/>
      <c r="X2" s="745"/>
      <c r="Y2" s="745"/>
      <c r="Z2" s="745"/>
      <c r="AA2" s="745"/>
      <c r="AB2" s="745"/>
      <c r="AC2" s="745"/>
      <c r="AD2" s="745"/>
      <c r="AE2" s="745"/>
      <c r="AF2" s="745"/>
      <c r="AG2" s="745"/>
      <c r="AH2" s="745"/>
      <c r="AI2" s="745"/>
      <c r="AJ2" s="745"/>
      <c r="AK2" s="745"/>
      <c r="AL2" s="745"/>
      <c r="AM2" s="745"/>
      <c r="AN2" s="745"/>
      <c r="AO2" s="745"/>
      <c r="AP2" s="745"/>
      <c r="AQ2" s="745"/>
      <c r="AR2" s="745"/>
      <c r="AS2" s="745"/>
      <c r="AT2" s="745"/>
      <c r="AU2" s="745"/>
      <c r="AV2" s="745"/>
      <c r="AW2" s="745"/>
      <c r="AX2" s="745"/>
      <c r="AY2" s="745"/>
      <c r="AZ2" s="745"/>
      <c r="BA2" s="745"/>
      <c r="BB2" s="745"/>
      <c r="BC2" s="745"/>
      <c r="BD2" s="745"/>
      <c r="BE2" s="745"/>
      <c r="BF2" s="745"/>
      <c r="BG2" s="745"/>
      <c r="BH2" s="745"/>
      <c r="BI2" s="745"/>
      <c r="BJ2" s="745"/>
      <c r="BK2" s="745"/>
    </row>
    <row r="3" spans="2:63" s="766" customFormat="1" ht="17.25" customHeight="1" x14ac:dyDescent="0.15">
      <c r="B3" s="746" t="s">
        <v>8</v>
      </c>
      <c r="C3" s="747"/>
      <c r="D3" s="747"/>
      <c r="E3" s="748"/>
      <c r="F3" s="749" t="s">
        <v>314</v>
      </c>
      <c r="G3" s="750"/>
      <c r="H3" s="750"/>
      <c r="I3" s="750"/>
      <c r="J3" s="750"/>
      <c r="K3" s="750"/>
      <c r="L3" s="750"/>
      <c r="M3" s="750"/>
      <c r="N3" s="750"/>
      <c r="O3" s="750"/>
      <c r="P3" s="750"/>
      <c r="Q3" s="750"/>
      <c r="R3" s="750"/>
      <c r="S3" s="750"/>
      <c r="T3" s="751"/>
      <c r="U3" s="752" t="s">
        <v>943</v>
      </c>
      <c r="V3" s="753"/>
      <c r="W3" s="753"/>
      <c r="X3" s="309"/>
      <c r="Y3" s="309"/>
      <c r="Z3" s="754" t="s">
        <v>316</v>
      </c>
      <c r="AA3" s="755"/>
      <c r="AB3" s="755"/>
      <c r="AC3" s="755"/>
      <c r="AD3" s="755"/>
      <c r="AE3" s="755"/>
      <c r="AF3" s="755"/>
      <c r="AG3" s="755"/>
      <c r="AH3" s="756"/>
      <c r="AI3" s="752" t="s">
        <v>944</v>
      </c>
      <c r="AJ3" s="309"/>
      <c r="AK3" s="309"/>
      <c r="AL3" s="309"/>
      <c r="AM3" s="309"/>
      <c r="AN3" s="310"/>
      <c r="AO3" s="757" t="s">
        <v>318</v>
      </c>
      <c r="AP3" s="758"/>
      <c r="AQ3" s="758"/>
      <c r="AR3" s="758"/>
      <c r="AS3" s="758"/>
      <c r="AT3" s="758"/>
      <c r="AU3" s="758"/>
      <c r="AV3" s="759"/>
      <c r="AW3" s="760" t="s">
        <v>422</v>
      </c>
      <c r="AX3" s="761"/>
      <c r="AY3" s="761"/>
      <c r="AZ3" s="761"/>
      <c r="BA3" s="761"/>
      <c r="BB3" s="762"/>
      <c r="BC3" s="763">
        <v>44860</v>
      </c>
      <c r="BD3" s="764"/>
      <c r="BE3" s="764"/>
      <c r="BF3" s="764"/>
      <c r="BG3" s="764"/>
      <c r="BH3" s="764"/>
      <c r="BI3" s="764"/>
      <c r="BJ3" s="764"/>
      <c r="BK3" s="765"/>
    </row>
    <row r="4" spans="2:63" s="766" customFormat="1" ht="17.25" customHeight="1" x14ac:dyDescent="0.15">
      <c r="B4" s="767" t="s">
        <v>945</v>
      </c>
      <c r="C4" s="768"/>
      <c r="D4" s="768"/>
      <c r="E4" s="769"/>
      <c r="F4" s="770" t="s">
        <v>315</v>
      </c>
      <c r="G4" s="771"/>
      <c r="H4" s="771"/>
      <c r="I4" s="771"/>
      <c r="J4" s="771"/>
      <c r="K4" s="771"/>
      <c r="L4" s="771"/>
      <c r="M4" s="771"/>
      <c r="N4" s="771"/>
      <c r="O4" s="771"/>
      <c r="P4" s="771"/>
      <c r="Q4" s="771"/>
      <c r="R4" s="771"/>
      <c r="S4" s="771"/>
      <c r="T4" s="772"/>
      <c r="U4" s="752" t="s">
        <v>946</v>
      </c>
      <c r="V4" s="753"/>
      <c r="W4" s="753"/>
      <c r="X4" s="309"/>
      <c r="Y4" s="309"/>
      <c r="Z4" s="773" t="s">
        <v>317</v>
      </c>
      <c r="AA4" s="774"/>
      <c r="AB4" s="774"/>
      <c r="AC4" s="774"/>
      <c r="AD4" s="774"/>
      <c r="AE4" s="774"/>
      <c r="AF4" s="774"/>
      <c r="AG4" s="774"/>
      <c r="AH4" s="775"/>
      <c r="AI4" s="752" t="s">
        <v>636</v>
      </c>
      <c r="AJ4" s="309"/>
      <c r="AK4" s="309"/>
      <c r="AL4" s="309"/>
      <c r="AM4" s="309"/>
      <c r="AN4" s="310"/>
      <c r="AO4" s="757" t="s">
        <v>389</v>
      </c>
      <c r="AP4" s="776"/>
      <c r="AQ4" s="776"/>
      <c r="AR4" s="776"/>
      <c r="AS4" s="776"/>
      <c r="AT4" s="776"/>
      <c r="AU4" s="776"/>
      <c r="AV4" s="777"/>
      <c r="AW4" s="778"/>
      <c r="AX4" s="779"/>
      <c r="AY4" s="779"/>
      <c r="AZ4" s="779"/>
      <c r="BA4" s="779"/>
      <c r="BB4" s="780"/>
      <c r="BC4" s="781"/>
      <c r="BD4" s="782"/>
      <c r="BE4" s="782"/>
      <c r="BF4" s="782"/>
      <c r="BG4" s="782"/>
      <c r="BH4" s="782"/>
      <c r="BI4" s="782"/>
      <c r="BJ4" s="782"/>
      <c r="BK4" s="783"/>
    </row>
    <row r="5" spans="2:63" ht="42.75" customHeight="1" x14ac:dyDescent="0.2">
      <c r="B5" s="784" t="s">
        <v>947</v>
      </c>
      <c r="C5" s="785"/>
      <c r="D5" s="785"/>
      <c r="E5" s="785"/>
      <c r="F5" s="785"/>
      <c r="G5" s="786"/>
      <c r="H5" s="787" t="s">
        <v>948</v>
      </c>
      <c r="I5" s="785"/>
      <c r="J5" s="785"/>
      <c r="K5" s="785"/>
      <c r="L5" s="785"/>
      <c r="M5" s="785"/>
      <c r="N5" s="785"/>
      <c r="O5" s="786"/>
      <c r="P5" s="752" t="s">
        <v>949</v>
      </c>
      <c r="Q5" s="753"/>
      <c r="R5" s="753"/>
      <c r="S5" s="753"/>
      <c r="T5" s="753"/>
      <c r="U5" s="753"/>
      <c r="V5" s="753"/>
      <c r="W5" s="753"/>
      <c r="X5" s="753"/>
      <c r="Y5" s="753"/>
      <c r="Z5" s="753"/>
      <c r="AA5" s="753"/>
      <c r="AB5" s="753"/>
      <c r="AC5" s="753"/>
      <c r="AD5" s="753"/>
      <c r="AE5" s="753"/>
      <c r="AF5" s="753"/>
      <c r="AG5" s="753"/>
      <c r="AH5" s="753"/>
      <c r="AI5" s="753"/>
      <c r="AJ5" s="753"/>
      <c r="AK5" s="753"/>
      <c r="AL5" s="753"/>
      <c r="AM5" s="753"/>
      <c r="AN5" s="752" t="s">
        <v>950</v>
      </c>
      <c r="AO5" s="753"/>
      <c r="AP5" s="753"/>
      <c r="AQ5" s="753"/>
      <c r="AR5" s="753"/>
      <c r="AS5" s="753"/>
      <c r="AT5" s="753"/>
      <c r="AU5" s="753"/>
      <c r="AV5" s="753"/>
      <c r="AW5" s="753"/>
      <c r="AX5" s="753"/>
      <c r="AY5" s="753"/>
      <c r="AZ5" s="753"/>
      <c r="BA5" s="753"/>
      <c r="BB5" s="753"/>
      <c r="BC5" s="753"/>
      <c r="BD5" s="753"/>
      <c r="BE5" s="753"/>
      <c r="BF5" s="753"/>
      <c r="BG5" s="753"/>
      <c r="BH5" s="753"/>
      <c r="BI5" s="753"/>
      <c r="BJ5" s="753"/>
      <c r="BK5" s="788"/>
    </row>
    <row r="6" spans="2:63" ht="29.25" customHeight="1" x14ac:dyDescent="0.2">
      <c r="B6" s="790"/>
      <c r="C6" s="791"/>
      <c r="D6" s="791"/>
      <c r="E6" s="791"/>
      <c r="F6" s="791"/>
      <c r="G6" s="792"/>
      <c r="H6" s="793"/>
      <c r="I6" s="793"/>
      <c r="J6" s="793"/>
      <c r="K6" s="793"/>
      <c r="L6" s="793"/>
      <c r="M6" s="793"/>
      <c r="N6" s="793"/>
      <c r="O6" s="793"/>
      <c r="P6" s="794"/>
      <c r="Q6" s="795"/>
      <c r="R6" s="795"/>
      <c r="S6" s="795"/>
      <c r="T6" s="795"/>
      <c r="U6" s="795"/>
      <c r="V6" s="795"/>
      <c r="W6" s="795"/>
      <c r="X6" s="795"/>
      <c r="Y6" s="795"/>
      <c r="Z6" s="795"/>
      <c r="AA6" s="795"/>
      <c r="AB6" s="795"/>
      <c r="AC6" s="795"/>
      <c r="AD6" s="795"/>
      <c r="AE6" s="795"/>
      <c r="AF6" s="795"/>
      <c r="AG6" s="795"/>
      <c r="AH6" s="795"/>
      <c r="AI6" s="795"/>
      <c r="AJ6" s="795"/>
      <c r="AK6" s="795"/>
      <c r="AL6" s="795"/>
      <c r="AM6" s="795"/>
      <c r="AN6" s="794"/>
      <c r="AO6" s="795"/>
      <c r="AP6" s="795"/>
      <c r="AQ6" s="795"/>
      <c r="AR6" s="795"/>
      <c r="AS6" s="795"/>
      <c r="AT6" s="795"/>
      <c r="AU6" s="795"/>
      <c r="AV6" s="795"/>
      <c r="AW6" s="795"/>
      <c r="AX6" s="795"/>
      <c r="AY6" s="795"/>
      <c r="AZ6" s="795"/>
      <c r="BA6" s="795"/>
      <c r="BB6" s="795"/>
      <c r="BC6" s="795"/>
      <c r="BD6" s="795"/>
      <c r="BE6" s="795"/>
      <c r="BF6" s="795"/>
      <c r="BG6" s="795"/>
      <c r="BH6" s="795"/>
      <c r="BI6" s="795"/>
      <c r="BJ6" s="795"/>
      <c r="BK6" s="796"/>
    </row>
    <row r="7" spans="2:63" ht="29.25" customHeight="1" x14ac:dyDescent="0.2">
      <c r="B7" s="790"/>
      <c r="C7" s="791"/>
      <c r="D7" s="791"/>
      <c r="E7" s="791"/>
      <c r="F7" s="791"/>
      <c r="G7" s="792"/>
      <c r="H7" s="793"/>
      <c r="I7" s="793"/>
      <c r="J7" s="793"/>
      <c r="K7" s="793"/>
      <c r="L7" s="793"/>
      <c r="M7" s="793"/>
      <c r="N7" s="793"/>
      <c r="O7" s="793"/>
      <c r="P7" s="794"/>
      <c r="Q7" s="795"/>
      <c r="R7" s="795"/>
      <c r="S7" s="795"/>
      <c r="T7" s="795"/>
      <c r="U7" s="795"/>
      <c r="V7" s="795"/>
      <c r="W7" s="795"/>
      <c r="X7" s="795"/>
      <c r="Y7" s="795"/>
      <c r="Z7" s="795"/>
      <c r="AA7" s="795"/>
      <c r="AB7" s="795"/>
      <c r="AC7" s="795"/>
      <c r="AD7" s="795"/>
      <c r="AE7" s="795"/>
      <c r="AF7" s="795"/>
      <c r="AG7" s="795"/>
      <c r="AH7" s="795"/>
      <c r="AI7" s="795"/>
      <c r="AJ7" s="795"/>
      <c r="AK7" s="795"/>
      <c r="AL7" s="795"/>
      <c r="AM7" s="795"/>
      <c r="AN7" s="794"/>
      <c r="AO7" s="795"/>
      <c r="AP7" s="795"/>
      <c r="AQ7" s="795"/>
      <c r="AR7" s="795"/>
      <c r="AS7" s="795"/>
      <c r="AT7" s="795"/>
      <c r="AU7" s="795"/>
      <c r="AV7" s="795"/>
      <c r="AW7" s="795"/>
      <c r="AX7" s="795"/>
      <c r="AY7" s="795"/>
      <c r="AZ7" s="795"/>
      <c r="BA7" s="795"/>
      <c r="BB7" s="795"/>
      <c r="BC7" s="795"/>
      <c r="BD7" s="795"/>
      <c r="BE7" s="795"/>
      <c r="BF7" s="795"/>
      <c r="BG7" s="795"/>
      <c r="BH7" s="795"/>
      <c r="BI7" s="795"/>
      <c r="BJ7" s="795"/>
      <c r="BK7" s="796"/>
    </row>
    <row r="8" spans="2:63" ht="29.25" customHeight="1" x14ac:dyDescent="0.2">
      <c r="B8" s="790"/>
      <c r="C8" s="791"/>
      <c r="D8" s="791"/>
      <c r="E8" s="791"/>
      <c r="F8" s="791"/>
      <c r="G8" s="792"/>
      <c r="H8" s="793"/>
      <c r="I8" s="793"/>
      <c r="J8" s="793"/>
      <c r="K8" s="793"/>
      <c r="L8" s="793"/>
      <c r="M8" s="793"/>
      <c r="N8" s="793"/>
      <c r="O8" s="793"/>
      <c r="P8" s="794"/>
      <c r="Q8" s="795"/>
      <c r="R8" s="795"/>
      <c r="S8" s="795"/>
      <c r="T8" s="795"/>
      <c r="U8" s="795"/>
      <c r="V8" s="795"/>
      <c r="W8" s="795"/>
      <c r="X8" s="795"/>
      <c r="Y8" s="795"/>
      <c r="Z8" s="795"/>
      <c r="AA8" s="795"/>
      <c r="AB8" s="795"/>
      <c r="AC8" s="795"/>
      <c r="AD8" s="795"/>
      <c r="AE8" s="795"/>
      <c r="AF8" s="795"/>
      <c r="AG8" s="795"/>
      <c r="AH8" s="795"/>
      <c r="AI8" s="795"/>
      <c r="AJ8" s="795"/>
      <c r="AK8" s="795"/>
      <c r="AL8" s="795"/>
      <c r="AM8" s="795"/>
      <c r="AN8" s="794"/>
      <c r="AO8" s="795"/>
      <c r="AP8" s="795"/>
      <c r="AQ8" s="795"/>
      <c r="AR8" s="795"/>
      <c r="AS8" s="795"/>
      <c r="AT8" s="795"/>
      <c r="AU8" s="795"/>
      <c r="AV8" s="795"/>
      <c r="AW8" s="795"/>
      <c r="AX8" s="795"/>
      <c r="AY8" s="795"/>
      <c r="AZ8" s="795"/>
      <c r="BA8" s="795"/>
      <c r="BB8" s="795"/>
      <c r="BC8" s="795"/>
      <c r="BD8" s="795"/>
      <c r="BE8" s="795"/>
      <c r="BF8" s="795"/>
      <c r="BG8" s="795"/>
      <c r="BH8" s="795"/>
      <c r="BI8" s="795"/>
      <c r="BJ8" s="795"/>
      <c r="BK8" s="796"/>
    </row>
    <row r="9" spans="2:63" ht="29.25" customHeight="1" x14ac:dyDescent="0.2">
      <c r="B9" s="790"/>
      <c r="C9" s="791"/>
      <c r="D9" s="791"/>
      <c r="E9" s="791"/>
      <c r="F9" s="791"/>
      <c r="G9" s="792"/>
      <c r="H9" s="793"/>
      <c r="I9" s="793"/>
      <c r="J9" s="793"/>
      <c r="K9" s="793"/>
      <c r="L9" s="793"/>
      <c r="M9" s="793"/>
      <c r="N9" s="793"/>
      <c r="O9" s="793"/>
      <c r="P9" s="794"/>
      <c r="Q9" s="795"/>
      <c r="R9" s="795"/>
      <c r="S9" s="795"/>
      <c r="T9" s="795"/>
      <c r="U9" s="795"/>
      <c r="V9" s="795"/>
      <c r="W9" s="795"/>
      <c r="X9" s="795"/>
      <c r="Y9" s="795"/>
      <c r="Z9" s="795"/>
      <c r="AA9" s="795"/>
      <c r="AB9" s="795"/>
      <c r="AC9" s="795"/>
      <c r="AD9" s="795"/>
      <c r="AE9" s="795"/>
      <c r="AF9" s="795"/>
      <c r="AG9" s="795"/>
      <c r="AH9" s="795"/>
      <c r="AI9" s="795"/>
      <c r="AJ9" s="795"/>
      <c r="AK9" s="795"/>
      <c r="AL9" s="795"/>
      <c r="AM9" s="795"/>
      <c r="AN9" s="794"/>
      <c r="AO9" s="795"/>
      <c r="AP9" s="795"/>
      <c r="AQ9" s="795"/>
      <c r="AR9" s="795"/>
      <c r="AS9" s="795"/>
      <c r="AT9" s="795"/>
      <c r="AU9" s="795"/>
      <c r="AV9" s="795"/>
      <c r="AW9" s="795"/>
      <c r="AX9" s="795"/>
      <c r="AY9" s="795"/>
      <c r="AZ9" s="795"/>
      <c r="BA9" s="795"/>
      <c r="BB9" s="795"/>
      <c r="BC9" s="795"/>
      <c r="BD9" s="795"/>
      <c r="BE9" s="795"/>
      <c r="BF9" s="795"/>
      <c r="BG9" s="795"/>
      <c r="BH9" s="795"/>
      <c r="BI9" s="795"/>
      <c r="BJ9" s="795"/>
      <c r="BK9" s="796"/>
    </row>
    <row r="10" spans="2:63" ht="29.25" customHeight="1" x14ac:dyDescent="0.2">
      <c r="B10" s="790"/>
      <c r="C10" s="791"/>
      <c r="D10" s="791"/>
      <c r="E10" s="791"/>
      <c r="F10" s="791"/>
      <c r="G10" s="792"/>
      <c r="H10" s="793"/>
      <c r="I10" s="793"/>
      <c r="J10" s="793"/>
      <c r="K10" s="793"/>
      <c r="L10" s="793"/>
      <c r="M10" s="793"/>
      <c r="N10" s="793"/>
      <c r="O10" s="793"/>
      <c r="P10" s="794"/>
      <c r="Q10" s="795"/>
      <c r="R10" s="795"/>
      <c r="S10" s="795"/>
      <c r="T10" s="795"/>
      <c r="U10" s="795"/>
      <c r="V10" s="795"/>
      <c r="W10" s="795"/>
      <c r="X10" s="795"/>
      <c r="Y10" s="795"/>
      <c r="Z10" s="795"/>
      <c r="AA10" s="795"/>
      <c r="AB10" s="795"/>
      <c r="AC10" s="795"/>
      <c r="AD10" s="795"/>
      <c r="AE10" s="795"/>
      <c r="AF10" s="795"/>
      <c r="AG10" s="795"/>
      <c r="AH10" s="795"/>
      <c r="AI10" s="795"/>
      <c r="AJ10" s="795"/>
      <c r="AK10" s="795"/>
      <c r="AL10" s="795"/>
      <c r="AM10" s="795"/>
      <c r="AN10" s="794"/>
      <c r="AO10" s="795"/>
      <c r="AP10" s="795"/>
      <c r="AQ10" s="795"/>
      <c r="AR10" s="795"/>
      <c r="AS10" s="795"/>
      <c r="AT10" s="795"/>
      <c r="AU10" s="795"/>
      <c r="AV10" s="795"/>
      <c r="AW10" s="795"/>
      <c r="AX10" s="795"/>
      <c r="AY10" s="795"/>
      <c r="AZ10" s="795"/>
      <c r="BA10" s="795"/>
      <c r="BB10" s="795"/>
      <c r="BC10" s="795"/>
      <c r="BD10" s="795"/>
      <c r="BE10" s="795"/>
      <c r="BF10" s="795"/>
      <c r="BG10" s="795"/>
      <c r="BH10" s="795"/>
      <c r="BI10" s="795"/>
      <c r="BJ10" s="795"/>
      <c r="BK10" s="796"/>
    </row>
    <row r="11" spans="2:63" ht="29.25" customHeight="1" x14ac:dyDescent="0.2">
      <c r="B11" s="790"/>
      <c r="C11" s="791"/>
      <c r="D11" s="791"/>
      <c r="E11" s="791"/>
      <c r="F11" s="791"/>
      <c r="G11" s="792"/>
      <c r="H11" s="793"/>
      <c r="I11" s="793"/>
      <c r="J11" s="793"/>
      <c r="K11" s="793"/>
      <c r="L11" s="793"/>
      <c r="M11" s="793"/>
      <c r="N11" s="793"/>
      <c r="O11" s="793"/>
      <c r="P11" s="794"/>
      <c r="Q11" s="795"/>
      <c r="R11" s="795"/>
      <c r="S11" s="795"/>
      <c r="T11" s="795"/>
      <c r="U11" s="795"/>
      <c r="V11" s="795"/>
      <c r="W11" s="795"/>
      <c r="X11" s="795"/>
      <c r="Y11" s="795"/>
      <c r="Z11" s="795"/>
      <c r="AA11" s="795"/>
      <c r="AB11" s="795"/>
      <c r="AC11" s="795"/>
      <c r="AD11" s="795"/>
      <c r="AE11" s="795"/>
      <c r="AF11" s="795"/>
      <c r="AG11" s="795"/>
      <c r="AH11" s="795"/>
      <c r="AI11" s="795"/>
      <c r="AJ11" s="795"/>
      <c r="AK11" s="795"/>
      <c r="AL11" s="795"/>
      <c r="AM11" s="795"/>
      <c r="AN11" s="794"/>
      <c r="AO11" s="795"/>
      <c r="AP11" s="795"/>
      <c r="AQ11" s="795"/>
      <c r="AR11" s="795"/>
      <c r="AS11" s="795"/>
      <c r="AT11" s="795"/>
      <c r="AU11" s="795"/>
      <c r="AV11" s="795"/>
      <c r="AW11" s="795"/>
      <c r="AX11" s="795"/>
      <c r="AY11" s="795"/>
      <c r="AZ11" s="795"/>
      <c r="BA11" s="795"/>
      <c r="BB11" s="795"/>
      <c r="BC11" s="795"/>
      <c r="BD11" s="795"/>
      <c r="BE11" s="795"/>
      <c r="BF11" s="795"/>
      <c r="BG11" s="795"/>
      <c r="BH11" s="795"/>
      <c r="BI11" s="795"/>
      <c r="BJ11" s="795"/>
      <c r="BK11" s="796"/>
    </row>
    <row r="12" spans="2:63" ht="29.25" customHeight="1" x14ac:dyDescent="0.2">
      <c r="B12" s="790"/>
      <c r="C12" s="791"/>
      <c r="D12" s="791"/>
      <c r="E12" s="791"/>
      <c r="F12" s="791"/>
      <c r="G12" s="792"/>
      <c r="H12" s="793"/>
      <c r="I12" s="793"/>
      <c r="J12" s="793"/>
      <c r="K12" s="793"/>
      <c r="L12" s="793"/>
      <c r="M12" s="793"/>
      <c r="N12" s="793"/>
      <c r="O12" s="793"/>
      <c r="P12" s="794"/>
      <c r="Q12" s="795"/>
      <c r="R12" s="795"/>
      <c r="S12" s="795"/>
      <c r="T12" s="795"/>
      <c r="U12" s="795"/>
      <c r="V12" s="795"/>
      <c r="W12" s="795"/>
      <c r="X12" s="795"/>
      <c r="Y12" s="795"/>
      <c r="Z12" s="795"/>
      <c r="AA12" s="795"/>
      <c r="AB12" s="795"/>
      <c r="AC12" s="795"/>
      <c r="AD12" s="795"/>
      <c r="AE12" s="795"/>
      <c r="AF12" s="795"/>
      <c r="AG12" s="795"/>
      <c r="AH12" s="795"/>
      <c r="AI12" s="795"/>
      <c r="AJ12" s="795"/>
      <c r="AK12" s="795"/>
      <c r="AL12" s="795"/>
      <c r="AM12" s="795"/>
      <c r="AN12" s="794"/>
      <c r="AO12" s="795"/>
      <c r="AP12" s="795"/>
      <c r="AQ12" s="795"/>
      <c r="AR12" s="795"/>
      <c r="AS12" s="795"/>
      <c r="AT12" s="795"/>
      <c r="AU12" s="795"/>
      <c r="AV12" s="795"/>
      <c r="AW12" s="795"/>
      <c r="AX12" s="795"/>
      <c r="AY12" s="795"/>
      <c r="AZ12" s="795"/>
      <c r="BA12" s="795"/>
      <c r="BB12" s="795"/>
      <c r="BC12" s="795"/>
      <c r="BD12" s="795"/>
      <c r="BE12" s="795"/>
      <c r="BF12" s="795"/>
      <c r="BG12" s="795"/>
      <c r="BH12" s="795"/>
      <c r="BI12" s="795"/>
      <c r="BJ12" s="795"/>
      <c r="BK12" s="796"/>
    </row>
    <row r="13" spans="2:63" ht="29.25" customHeight="1" x14ac:dyDescent="0.2">
      <c r="B13" s="790"/>
      <c r="C13" s="791"/>
      <c r="D13" s="791"/>
      <c r="E13" s="791"/>
      <c r="F13" s="791"/>
      <c r="G13" s="792"/>
      <c r="H13" s="793"/>
      <c r="I13" s="793"/>
      <c r="J13" s="793"/>
      <c r="K13" s="793"/>
      <c r="L13" s="793"/>
      <c r="M13" s="793"/>
      <c r="N13" s="793"/>
      <c r="O13" s="793"/>
      <c r="P13" s="794"/>
      <c r="Q13" s="795"/>
      <c r="R13" s="795"/>
      <c r="S13" s="795"/>
      <c r="T13" s="795"/>
      <c r="U13" s="795"/>
      <c r="V13" s="795"/>
      <c r="W13" s="795"/>
      <c r="X13" s="795"/>
      <c r="Y13" s="795"/>
      <c r="Z13" s="795"/>
      <c r="AA13" s="795"/>
      <c r="AB13" s="795"/>
      <c r="AC13" s="795"/>
      <c r="AD13" s="795"/>
      <c r="AE13" s="795"/>
      <c r="AF13" s="795"/>
      <c r="AG13" s="795"/>
      <c r="AH13" s="795"/>
      <c r="AI13" s="795"/>
      <c r="AJ13" s="795"/>
      <c r="AK13" s="795"/>
      <c r="AL13" s="795"/>
      <c r="AM13" s="795"/>
      <c r="AN13" s="794"/>
      <c r="AO13" s="795"/>
      <c r="AP13" s="795"/>
      <c r="AQ13" s="795"/>
      <c r="AR13" s="795"/>
      <c r="AS13" s="795"/>
      <c r="AT13" s="795"/>
      <c r="AU13" s="795"/>
      <c r="AV13" s="795"/>
      <c r="AW13" s="795"/>
      <c r="AX13" s="795"/>
      <c r="AY13" s="795"/>
      <c r="AZ13" s="795"/>
      <c r="BA13" s="795"/>
      <c r="BB13" s="795"/>
      <c r="BC13" s="795"/>
      <c r="BD13" s="795"/>
      <c r="BE13" s="795"/>
      <c r="BF13" s="795"/>
      <c r="BG13" s="795"/>
      <c r="BH13" s="795"/>
      <c r="BI13" s="795"/>
      <c r="BJ13" s="795"/>
      <c r="BK13" s="796"/>
    </row>
    <row r="14" spans="2:63" ht="29.25" customHeight="1" x14ac:dyDescent="0.2">
      <c r="B14" s="790"/>
      <c r="C14" s="791"/>
      <c r="D14" s="791"/>
      <c r="E14" s="791"/>
      <c r="F14" s="791"/>
      <c r="G14" s="792"/>
      <c r="H14" s="793"/>
      <c r="I14" s="793"/>
      <c r="J14" s="793"/>
      <c r="K14" s="793"/>
      <c r="L14" s="793"/>
      <c r="M14" s="793"/>
      <c r="N14" s="793"/>
      <c r="O14" s="793"/>
      <c r="P14" s="794"/>
      <c r="Q14" s="795"/>
      <c r="R14" s="795"/>
      <c r="S14" s="795"/>
      <c r="T14" s="795"/>
      <c r="U14" s="795"/>
      <c r="V14" s="795"/>
      <c r="W14" s="795"/>
      <c r="X14" s="795"/>
      <c r="Y14" s="795"/>
      <c r="Z14" s="795"/>
      <c r="AA14" s="795"/>
      <c r="AB14" s="795"/>
      <c r="AC14" s="795"/>
      <c r="AD14" s="795"/>
      <c r="AE14" s="795"/>
      <c r="AF14" s="795"/>
      <c r="AG14" s="795"/>
      <c r="AH14" s="795"/>
      <c r="AI14" s="795"/>
      <c r="AJ14" s="795"/>
      <c r="AK14" s="795"/>
      <c r="AL14" s="795"/>
      <c r="AM14" s="795"/>
      <c r="AN14" s="794"/>
      <c r="AO14" s="795"/>
      <c r="AP14" s="795"/>
      <c r="AQ14" s="795"/>
      <c r="AR14" s="795"/>
      <c r="AS14" s="795"/>
      <c r="AT14" s="795"/>
      <c r="AU14" s="795"/>
      <c r="AV14" s="795"/>
      <c r="AW14" s="795"/>
      <c r="AX14" s="795"/>
      <c r="AY14" s="795"/>
      <c r="AZ14" s="795"/>
      <c r="BA14" s="795"/>
      <c r="BB14" s="795"/>
      <c r="BC14" s="795"/>
      <c r="BD14" s="795"/>
      <c r="BE14" s="795"/>
      <c r="BF14" s="795"/>
      <c r="BG14" s="795"/>
      <c r="BH14" s="795"/>
      <c r="BI14" s="795"/>
      <c r="BJ14" s="795"/>
      <c r="BK14" s="796"/>
    </row>
    <row r="15" spans="2:63" ht="29.25" customHeight="1" x14ac:dyDescent="0.2">
      <c r="B15" s="790"/>
      <c r="C15" s="791"/>
      <c r="D15" s="791"/>
      <c r="E15" s="791"/>
      <c r="F15" s="791"/>
      <c r="G15" s="792"/>
      <c r="H15" s="793"/>
      <c r="I15" s="793"/>
      <c r="J15" s="793"/>
      <c r="K15" s="793"/>
      <c r="L15" s="793"/>
      <c r="M15" s="793"/>
      <c r="N15" s="793"/>
      <c r="O15" s="793"/>
      <c r="P15" s="794"/>
      <c r="Q15" s="795"/>
      <c r="R15" s="795"/>
      <c r="S15" s="795"/>
      <c r="T15" s="795"/>
      <c r="U15" s="795"/>
      <c r="V15" s="795"/>
      <c r="W15" s="795"/>
      <c r="X15" s="795"/>
      <c r="Y15" s="795"/>
      <c r="Z15" s="795"/>
      <c r="AA15" s="795"/>
      <c r="AB15" s="795"/>
      <c r="AC15" s="795"/>
      <c r="AD15" s="795"/>
      <c r="AE15" s="795"/>
      <c r="AF15" s="795"/>
      <c r="AG15" s="795"/>
      <c r="AH15" s="795"/>
      <c r="AI15" s="795"/>
      <c r="AJ15" s="795"/>
      <c r="AK15" s="795"/>
      <c r="AL15" s="795"/>
      <c r="AM15" s="795"/>
      <c r="AN15" s="794"/>
      <c r="AO15" s="795"/>
      <c r="AP15" s="795"/>
      <c r="AQ15" s="795"/>
      <c r="AR15" s="795"/>
      <c r="AS15" s="795"/>
      <c r="AT15" s="795"/>
      <c r="AU15" s="795"/>
      <c r="AV15" s="795"/>
      <c r="AW15" s="795"/>
      <c r="AX15" s="795"/>
      <c r="AY15" s="795"/>
      <c r="AZ15" s="795"/>
      <c r="BA15" s="795"/>
      <c r="BB15" s="795"/>
      <c r="BC15" s="795"/>
      <c r="BD15" s="795"/>
      <c r="BE15" s="795"/>
      <c r="BF15" s="795"/>
      <c r="BG15" s="795"/>
      <c r="BH15" s="795"/>
      <c r="BI15" s="795"/>
      <c r="BJ15" s="795"/>
      <c r="BK15" s="796"/>
    </row>
    <row r="16" spans="2:63" ht="29.25" customHeight="1" x14ac:dyDescent="0.2">
      <c r="B16" s="790"/>
      <c r="C16" s="791"/>
      <c r="D16" s="791"/>
      <c r="E16" s="791"/>
      <c r="F16" s="791"/>
      <c r="G16" s="792"/>
      <c r="H16" s="793"/>
      <c r="I16" s="793"/>
      <c r="J16" s="793"/>
      <c r="K16" s="793"/>
      <c r="L16" s="793"/>
      <c r="M16" s="793"/>
      <c r="N16" s="793"/>
      <c r="O16" s="793"/>
      <c r="P16" s="794"/>
      <c r="Q16" s="795"/>
      <c r="R16" s="795"/>
      <c r="S16" s="795"/>
      <c r="T16" s="795"/>
      <c r="U16" s="795"/>
      <c r="V16" s="795"/>
      <c r="W16" s="795"/>
      <c r="X16" s="795"/>
      <c r="Y16" s="795"/>
      <c r="Z16" s="795"/>
      <c r="AA16" s="795"/>
      <c r="AB16" s="795"/>
      <c r="AC16" s="795"/>
      <c r="AD16" s="795"/>
      <c r="AE16" s="795"/>
      <c r="AF16" s="795"/>
      <c r="AG16" s="795"/>
      <c r="AH16" s="795"/>
      <c r="AI16" s="795"/>
      <c r="AJ16" s="795"/>
      <c r="AK16" s="795"/>
      <c r="AL16" s="795"/>
      <c r="AM16" s="795"/>
      <c r="AN16" s="794"/>
      <c r="AO16" s="795"/>
      <c r="AP16" s="795"/>
      <c r="AQ16" s="795"/>
      <c r="AR16" s="795"/>
      <c r="AS16" s="795"/>
      <c r="AT16" s="795"/>
      <c r="AU16" s="795"/>
      <c r="AV16" s="795"/>
      <c r="AW16" s="795"/>
      <c r="AX16" s="795"/>
      <c r="AY16" s="795"/>
      <c r="AZ16" s="795"/>
      <c r="BA16" s="795"/>
      <c r="BB16" s="795"/>
      <c r="BC16" s="795"/>
      <c r="BD16" s="795"/>
      <c r="BE16" s="795"/>
      <c r="BF16" s="795"/>
      <c r="BG16" s="795"/>
      <c r="BH16" s="795"/>
      <c r="BI16" s="795"/>
      <c r="BJ16" s="795"/>
      <c r="BK16" s="796"/>
    </row>
    <row r="17" spans="2:63" ht="29.25" customHeight="1" x14ac:dyDescent="0.2">
      <c r="B17" s="790"/>
      <c r="C17" s="791"/>
      <c r="D17" s="791"/>
      <c r="E17" s="791"/>
      <c r="F17" s="791"/>
      <c r="G17" s="792"/>
      <c r="H17" s="793"/>
      <c r="I17" s="793"/>
      <c r="J17" s="793"/>
      <c r="K17" s="793"/>
      <c r="L17" s="793"/>
      <c r="M17" s="793"/>
      <c r="N17" s="793"/>
      <c r="O17" s="793"/>
      <c r="P17" s="794"/>
      <c r="Q17" s="795"/>
      <c r="R17" s="795"/>
      <c r="S17" s="795"/>
      <c r="T17" s="795"/>
      <c r="U17" s="795"/>
      <c r="V17" s="795"/>
      <c r="W17" s="795"/>
      <c r="X17" s="795"/>
      <c r="Y17" s="795"/>
      <c r="Z17" s="795"/>
      <c r="AA17" s="795"/>
      <c r="AB17" s="795"/>
      <c r="AC17" s="795"/>
      <c r="AD17" s="795"/>
      <c r="AE17" s="795"/>
      <c r="AF17" s="795"/>
      <c r="AG17" s="795"/>
      <c r="AH17" s="795"/>
      <c r="AI17" s="795"/>
      <c r="AJ17" s="795"/>
      <c r="AK17" s="795"/>
      <c r="AL17" s="795"/>
      <c r="AM17" s="795"/>
      <c r="AN17" s="794"/>
      <c r="AO17" s="795"/>
      <c r="AP17" s="795"/>
      <c r="AQ17" s="795"/>
      <c r="AR17" s="795"/>
      <c r="AS17" s="795"/>
      <c r="AT17" s="795"/>
      <c r="AU17" s="795"/>
      <c r="AV17" s="795"/>
      <c r="AW17" s="795"/>
      <c r="AX17" s="795"/>
      <c r="AY17" s="795"/>
      <c r="AZ17" s="795"/>
      <c r="BA17" s="795"/>
      <c r="BB17" s="795"/>
      <c r="BC17" s="795"/>
      <c r="BD17" s="795"/>
      <c r="BE17" s="795"/>
      <c r="BF17" s="795"/>
      <c r="BG17" s="795"/>
      <c r="BH17" s="795"/>
      <c r="BI17" s="795"/>
      <c r="BJ17" s="795"/>
      <c r="BK17" s="796"/>
    </row>
    <row r="18" spans="2:63" ht="29.25" customHeight="1" x14ac:dyDescent="0.2">
      <c r="B18" s="790"/>
      <c r="C18" s="791"/>
      <c r="D18" s="791"/>
      <c r="E18" s="791"/>
      <c r="F18" s="791"/>
      <c r="G18" s="792"/>
      <c r="H18" s="793"/>
      <c r="I18" s="793"/>
      <c r="J18" s="793"/>
      <c r="K18" s="793"/>
      <c r="L18" s="793"/>
      <c r="M18" s="793"/>
      <c r="N18" s="793"/>
      <c r="O18" s="793"/>
      <c r="P18" s="794"/>
      <c r="Q18" s="795"/>
      <c r="R18" s="795"/>
      <c r="S18" s="795"/>
      <c r="T18" s="795"/>
      <c r="U18" s="795"/>
      <c r="V18" s="795"/>
      <c r="W18" s="795"/>
      <c r="X18" s="795"/>
      <c r="Y18" s="795"/>
      <c r="Z18" s="795"/>
      <c r="AA18" s="795"/>
      <c r="AB18" s="795"/>
      <c r="AC18" s="795"/>
      <c r="AD18" s="795"/>
      <c r="AE18" s="795"/>
      <c r="AF18" s="795"/>
      <c r="AG18" s="795"/>
      <c r="AH18" s="795"/>
      <c r="AI18" s="795"/>
      <c r="AJ18" s="795"/>
      <c r="AK18" s="795"/>
      <c r="AL18" s="795"/>
      <c r="AM18" s="795"/>
      <c r="AN18" s="794"/>
      <c r="AO18" s="795"/>
      <c r="AP18" s="795"/>
      <c r="AQ18" s="795"/>
      <c r="AR18" s="795"/>
      <c r="AS18" s="795"/>
      <c r="AT18" s="795"/>
      <c r="AU18" s="795"/>
      <c r="AV18" s="795"/>
      <c r="AW18" s="795"/>
      <c r="AX18" s="795"/>
      <c r="AY18" s="795"/>
      <c r="AZ18" s="795"/>
      <c r="BA18" s="795"/>
      <c r="BB18" s="795"/>
      <c r="BC18" s="795"/>
      <c r="BD18" s="795"/>
      <c r="BE18" s="795"/>
      <c r="BF18" s="795"/>
      <c r="BG18" s="795"/>
      <c r="BH18" s="795"/>
      <c r="BI18" s="795"/>
      <c r="BJ18" s="795"/>
      <c r="BK18" s="796"/>
    </row>
    <row r="19" spans="2:63" ht="29.25" customHeight="1" x14ac:dyDescent="0.2">
      <c r="B19" s="790"/>
      <c r="C19" s="791"/>
      <c r="D19" s="791"/>
      <c r="E19" s="791"/>
      <c r="F19" s="791"/>
      <c r="G19" s="792"/>
      <c r="H19" s="793"/>
      <c r="I19" s="793"/>
      <c r="J19" s="793"/>
      <c r="K19" s="793"/>
      <c r="L19" s="793"/>
      <c r="M19" s="793"/>
      <c r="N19" s="793"/>
      <c r="O19" s="793"/>
      <c r="P19" s="794"/>
      <c r="Q19" s="795"/>
      <c r="R19" s="795"/>
      <c r="S19" s="795"/>
      <c r="T19" s="795"/>
      <c r="U19" s="795"/>
      <c r="V19" s="795"/>
      <c r="W19" s="795"/>
      <c r="X19" s="795"/>
      <c r="Y19" s="795"/>
      <c r="Z19" s="795"/>
      <c r="AA19" s="795"/>
      <c r="AB19" s="795"/>
      <c r="AC19" s="795"/>
      <c r="AD19" s="795"/>
      <c r="AE19" s="795"/>
      <c r="AF19" s="795"/>
      <c r="AG19" s="795"/>
      <c r="AH19" s="795"/>
      <c r="AI19" s="795"/>
      <c r="AJ19" s="795"/>
      <c r="AK19" s="795"/>
      <c r="AL19" s="795"/>
      <c r="AM19" s="795"/>
      <c r="AN19" s="794"/>
      <c r="AO19" s="795"/>
      <c r="AP19" s="795"/>
      <c r="AQ19" s="795"/>
      <c r="AR19" s="795"/>
      <c r="AS19" s="795"/>
      <c r="AT19" s="795"/>
      <c r="AU19" s="795"/>
      <c r="AV19" s="795"/>
      <c r="AW19" s="795"/>
      <c r="AX19" s="795"/>
      <c r="AY19" s="795"/>
      <c r="AZ19" s="795"/>
      <c r="BA19" s="795"/>
      <c r="BB19" s="795"/>
      <c r="BC19" s="795"/>
      <c r="BD19" s="795"/>
      <c r="BE19" s="795"/>
      <c r="BF19" s="795"/>
      <c r="BG19" s="795"/>
      <c r="BH19" s="795"/>
      <c r="BI19" s="795"/>
      <c r="BJ19" s="795"/>
      <c r="BK19" s="796"/>
    </row>
    <row r="20" spans="2:63" x14ac:dyDescent="0.2">
      <c r="B20" s="797"/>
      <c r="C20" s="797"/>
      <c r="D20" s="798" t="s">
        <v>951</v>
      </c>
      <c r="E20" s="797"/>
      <c r="F20" s="797"/>
      <c r="G20" s="797"/>
      <c r="H20" s="797"/>
      <c r="I20" s="797"/>
      <c r="J20" s="797"/>
      <c r="K20" s="797"/>
      <c r="L20" s="797"/>
      <c r="M20" s="797"/>
      <c r="N20" s="797"/>
      <c r="O20" s="797"/>
      <c r="P20" s="797"/>
      <c r="Q20" s="797"/>
      <c r="R20" s="797"/>
      <c r="S20" s="797"/>
      <c r="T20" s="797"/>
      <c r="U20" s="797"/>
      <c r="V20" s="797"/>
      <c r="W20" s="797"/>
      <c r="X20" s="797"/>
      <c r="Y20" s="797"/>
      <c r="Z20" s="797"/>
      <c r="AA20" s="797"/>
      <c r="AB20" s="797"/>
      <c r="AC20" s="797"/>
      <c r="AD20" s="797"/>
      <c r="AE20" s="797"/>
      <c r="AF20" s="797"/>
      <c r="AG20" s="797"/>
      <c r="AH20" s="797"/>
      <c r="AI20" s="797"/>
      <c r="AJ20" s="797"/>
      <c r="AK20" s="797"/>
      <c r="AL20" s="797"/>
      <c r="AM20" s="797"/>
      <c r="AN20" s="797"/>
      <c r="AO20" s="797"/>
      <c r="AP20" s="797"/>
      <c r="AQ20" s="797"/>
      <c r="AR20" s="797"/>
      <c r="AS20" s="797"/>
      <c r="AT20" s="797"/>
      <c r="AU20" s="797"/>
      <c r="AV20" s="797"/>
      <c r="AW20" s="797"/>
      <c r="AX20" s="797"/>
      <c r="AY20" s="797"/>
      <c r="AZ20" s="797"/>
      <c r="BA20" s="797"/>
      <c r="BB20" s="797"/>
      <c r="BC20" s="797"/>
      <c r="BD20" s="797"/>
      <c r="BE20" s="797"/>
      <c r="BF20" s="797"/>
      <c r="BG20" s="797"/>
      <c r="BH20" s="797"/>
      <c r="BI20" s="797"/>
      <c r="BJ20" s="797"/>
      <c r="BK20" s="797"/>
    </row>
    <row r="21" spans="2:63" x14ac:dyDescent="0.2">
      <c r="D21" s="66" t="s">
        <v>952</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9"/>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pageMargins left="0.51181102362204722" right="0.51181102362204722" top="0.55118110236220474" bottom="0.55118110236220474" header="0.31496062992125984" footer="0.31496062992125984"/>
  <pageSetup paperSize="9" orientation="landscape" r:id="rId1"/>
</worksheet>
</file>

<file path=xl/worksheets/sheet2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9374A-E2F0-437C-8A26-AFDD9F274DAB}">
  <dimension ref="A1:AU135"/>
  <sheetViews>
    <sheetView showGridLines="0" view="pageBreakPreview" topLeftCell="A48" zoomScale="85" zoomScaleNormal="100" zoomScaleSheetLayoutView="85" workbookViewId="0">
      <selection activeCell="BA34" sqref="BA34"/>
    </sheetView>
  </sheetViews>
  <sheetFormatPr defaultColWidth="9" defaultRowHeight="12" x14ac:dyDescent="0.2"/>
  <cols>
    <col min="1" max="1" width="2.77734375" style="799" customWidth="1"/>
    <col min="2" max="3" width="4" style="854" customWidth="1"/>
    <col min="4" max="40" width="4" style="799" customWidth="1"/>
    <col min="41" max="16384" width="9" style="799"/>
  </cols>
  <sheetData>
    <row r="1" spans="1:47" ht="20.25" customHeight="1" x14ac:dyDescent="0.2">
      <c r="B1" s="800" t="s">
        <v>953</v>
      </c>
      <c r="C1" s="801"/>
      <c r="D1" s="802"/>
      <c r="E1" s="802"/>
      <c r="F1" s="802"/>
      <c r="G1" s="802"/>
      <c r="H1" s="802"/>
      <c r="I1" s="802"/>
      <c r="J1" s="802"/>
      <c r="K1" s="802"/>
      <c r="L1" s="802"/>
      <c r="M1" s="802"/>
      <c r="N1" s="802"/>
      <c r="O1" s="802"/>
      <c r="P1" s="802"/>
      <c r="Q1" s="802"/>
      <c r="R1" s="802"/>
      <c r="S1" s="802"/>
      <c r="T1" s="802"/>
      <c r="U1" s="802"/>
      <c r="V1" s="802"/>
      <c r="W1" s="802"/>
      <c r="X1" s="802"/>
      <c r="Y1" s="802"/>
      <c r="Z1" s="802"/>
      <c r="AA1" s="802"/>
      <c r="AB1" s="802"/>
      <c r="AC1" s="802"/>
      <c r="AD1" s="802"/>
      <c r="AE1" s="802"/>
      <c r="AF1" s="802"/>
      <c r="AG1" s="802"/>
      <c r="AH1" s="802"/>
      <c r="AI1" s="802"/>
      <c r="AJ1" s="802"/>
      <c r="AK1" s="802"/>
      <c r="AL1" s="802"/>
      <c r="AM1" s="802"/>
      <c r="AN1" s="802"/>
    </row>
    <row r="2" spans="1:47" x14ac:dyDescent="0.2">
      <c r="B2" s="803" t="s">
        <v>954</v>
      </c>
      <c r="C2" s="803"/>
      <c r="D2" s="803"/>
      <c r="E2" s="804" t="s">
        <v>314</v>
      </c>
      <c r="F2" s="804"/>
      <c r="G2" s="804"/>
      <c r="H2" s="804"/>
      <c r="I2" s="804"/>
      <c r="J2" s="804"/>
      <c r="K2" s="803" t="s">
        <v>955</v>
      </c>
      <c r="L2" s="803"/>
      <c r="M2" s="803"/>
      <c r="N2" s="804" t="s">
        <v>316</v>
      </c>
      <c r="O2" s="804"/>
      <c r="P2" s="804"/>
      <c r="Q2" s="804"/>
      <c r="R2" s="804"/>
      <c r="S2" s="804"/>
      <c r="T2" s="804"/>
      <c r="U2" s="805" t="s">
        <v>956</v>
      </c>
      <c r="V2" s="805"/>
      <c r="W2" s="805"/>
      <c r="X2" s="805"/>
      <c r="Y2" s="806" t="s">
        <v>318</v>
      </c>
      <c r="Z2" s="806"/>
      <c r="AA2" s="806"/>
      <c r="AB2" s="806"/>
      <c r="AC2" s="806"/>
      <c r="AD2" s="806"/>
      <c r="AE2" s="806"/>
      <c r="AF2" s="806"/>
      <c r="AG2" s="807" t="s">
        <v>957</v>
      </c>
      <c r="AH2" s="807"/>
      <c r="AI2" s="807"/>
      <c r="AJ2" s="808">
        <v>44860</v>
      </c>
      <c r="AK2" s="808"/>
      <c r="AL2" s="808"/>
      <c r="AM2" s="808"/>
      <c r="AN2" s="808"/>
    </row>
    <row r="3" spans="1:47" x14ac:dyDescent="0.2">
      <c r="A3" s="799" t="s">
        <v>958</v>
      </c>
      <c r="B3" s="809" t="s">
        <v>959</v>
      </c>
      <c r="C3" s="809"/>
      <c r="D3" s="809"/>
      <c r="E3" s="810" t="s">
        <v>315</v>
      </c>
      <c r="F3" s="810"/>
      <c r="G3" s="810"/>
      <c r="H3" s="810"/>
      <c r="I3" s="810"/>
      <c r="J3" s="810"/>
      <c r="K3" s="809" t="s">
        <v>960</v>
      </c>
      <c r="L3" s="809"/>
      <c r="M3" s="809"/>
      <c r="N3" s="810" t="s">
        <v>317</v>
      </c>
      <c r="O3" s="810"/>
      <c r="P3" s="810"/>
      <c r="Q3" s="810"/>
      <c r="R3" s="810"/>
      <c r="S3" s="810"/>
      <c r="T3" s="810"/>
      <c r="U3" s="811" t="s">
        <v>961</v>
      </c>
      <c r="V3" s="811"/>
      <c r="W3" s="811"/>
      <c r="X3" s="811"/>
      <c r="Y3" s="812" t="s">
        <v>389</v>
      </c>
      <c r="Z3" s="812"/>
      <c r="AA3" s="812"/>
      <c r="AB3" s="812"/>
      <c r="AC3" s="812"/>
      <c r="AD3" s="812"/>
      <c r="AE3" s="812"/>
      <c r="AF3" s="812"/>
      <c r="AG3" s="813"/>
      <c r="AH3" s="813"/>
      <c r="AI3" s="813"/>
      <c r="AJ3" s="814"/>
      <c r="AK3" s="814"/>
      <c r="AL3" s="814"/>
      <c r="AM3" s="814"/>
      <c r="AN3" s="814"/>
    </row>
    <row r="4" spans="1:47" ht="12" customHeight="1" x14ac:dyDescent="0.2">
      <c r="B4" s="815"/>
      <c r="C4" s="816"/>
      <c r="D4" s="816"/>
      <c r="E4" s="816"/>
      <c r="F4" s="816"/>
      <c r="G4" s="816"/>
      <c r="H4" s="816"/>
      <c r="I4" s="816"/>
      <c r="J4" s="816"/>
      <c r="K4" s="816"/>
      <c r="L4" s="816"/>
      <c r="M4" s="816"/>
      <c r="N4" s="816"/>
      <c r="O4" s="816"/>
      <c r="P4" s="816"/>
      <c r="Q4" s="816"/>
      <c r="R4" s="816"/>
      <c r="S4" s="816"/>
      <c r="T4" s="816"/>
      <c r="U4" s="816"/>
      <c r="V4" s="816"/>
      <c r="W4" s="816"/>
      <c r="X4" s="816"/>
      <c r="Y4" s="816"/>
      <c r="Z4" s="816"/>
      <c r="AA4" s="816"/>
      <c r="AB4" s="816"/>
      <c r="AC4" s="816"/>
      <c r="AD4" s="816"/>
      <c r="AE4" s="816"/>
      <c r="AF4" s="816"/>
      <c r="AG4" s="817" t="s">
        <v>962</v>
      </c>
      <c r="AH4" s="818"/>
      <c r="AI4" s="819"/>
      <c r="AJ4" s="820" t="str">
        <f>IF(AT129=4,"Ⅳ",IF(AT129=3,"Ⅲ",IF(AT129=2,"Ⅱ","Ⅰ")))</f>
        <v>Ⅲ</v>
      </c>
      <c r="AK4" s="821"/>
      <c r="AL4" s="821"/>
      <c r="AM4" s="821"/>
      <c r="AN4" s="822"/>
      <c r="AO4" s="3"/>
      <c r="AP4" s="3"/>
      <c r="AQ4" s="3"/>
      <c r="AR4" s="3"/>
      <c r="AS4" s="3"/>
      <c r="AT4" s="3"/>
      <c r="AU4" s="3"/>
    </row>
    <row r="5" spans="1:47" ht="12.75" customHeight="1" thickBot="1" x14ac:dyDescent="0.25">
      <c r="B5" s="823" t="s">
        <v>963</v>
      </c>
      <c r="C5" s="824"/>
      <c r="D5" s="824"/>
      <c r="E5" s="824"/>
      <c r="F5" s="824"/>
      <c r="G5" s="824"/>
      <c r="H5" s="824"/>
      <c r="I5" s="824"/>
      <c r="J5" s="824"/>
      <c r="K5" s="824"/>
      <c r="L5" s="824"/>
      <c r="M5" s="824"/>
      <c r="N5" s="824"/>
      <c r="O5" s="824"/>
      <c r="P5" s="824"/>
      <c r="Q5" s="824"/>
      <c r="R5" s="824"/>
      <c r="S5" s="824"/>
      <c r="T5" s="824"/>
      <c r="U5" s="824"/>
      <c r="V5" s="824"/>
      <c r="W5" s="824"/>
      <c r="X5" s="824"/>
      <c r="Y5" s="824"/>
      <c r="Z5" s="824"/>
      <c r="AA5" s="824"/>
      <c r="AB5" s="824"/>
      <c r="AC5" s="824"/>
      <c r="AD5" s="824"/>
      <c r="AE5" s="824"/>
      <c r="AF5" s="824"/>
      <c r="AG5" s="825"/>
      <c r="AH5" s="826"/>
      <c r="AI5" s="827"/>
      <c r="AJ5" s="828"/>
      <c r="AK5" s="829"/>
      <c r="AL5" s="829"/>
      <c r="AM5" s="829"/>
      <c r="AN5" s="830"/>
      <c r="AO5" s="3"/>
      <c r="AP5" s="3"/>
      <c r="AQ5" s="3"/>
      <c r="AR5" s="3"/>
      <c r="AS5" s="3"/>
      <c r="AT5" s="3"/>
      <c r="AU5" s="3"/>
    </row>
    <row r="6" spans="1:47" x14ac:dyDescent="0.2">
      <c r="B6" s="831" t="s">
        <v>964</v>
      </c>
      <c r="C6" s="832" t="s">
        <v>965</v>
      </c>
      <c r="D6" s="833" t="s">
        <v>966</v>
      </c>
      <c r="E6" s="834"/>
      <c r="F6" s="834"/>
      <c r="G6" s="834"/>
      <c r="H6" s="834"/>
      <c r="I6" s="834"/>
      <c r="J6" s="834"/>
      <c r="K6" s="834"/>
      <c r="L6" s="834"/>
      <c r="M6" s="834"/>
      <c r="N6" s="834"/>
      <c r="O6" s="834"/>
      <c r="P6" s="834"/>
      <c r="Q6" s="834"/>
      <c r="R6" s="834"/>
      <c r="S6" s="834"/>
      <c r="T6" s="834"/>
      <c r="U6" s="834"/>
      <c r="V6" s="834"/>
      <c r="W6" s="834"/>
      <c r="X6" s="835"/>
      <c r="Y6" s="836" t="s">
        <v>967</v>
      </c>
      <c r="Z6" s="836"/>
      <c r="AA6" s="836"/>
      <c r="AB6" s="836"/>
      <c r="AC6" s="837" t="s">
        <v>968</v>
      </c>
      <c r="AD6" s="838"/>
      <c r="AE6" s="838"/>
      <c r="AF6" s="838"/>
      <c r="AG6" s="838"/>
      <c r="AH6" s="838"/>
      <c r="AI6" s="838"/>
      <c r="AJ6" s="838"/>
      <c r="AK6" s="838"/>
      <c r="AL6" s="838"/>
      <c r="AM6" s="838"/>
      <c r="AN6" s="839"/>
      <c r="AO6" s="3"/>
      <c r="AP6" s="3"/>
      <c r="AQ6" s="3"/>
      <c r="AR6" s="3"/>
      <c r="AS6" s="3"/>
      <c r="AT6" s="840" t="s">
        <v>969</v>
      </c>
      <c r="AU6" s="3"/>
    </row>
    <row r="7" spans="1:47" ht="12.6" x14ac:dyDescent="0.2">
      <c r="B7" s="841"/>
      <c r="C7" s="842"/>
      <c r="D7" s="843" t="s">
        <v>970</v>
      </c>
      <c r="E7" s="844"/>
      <c r="F7" s="844"/>
      <c r="G7" s="844"/>
      <c r="H7" s="844"/>
      <c r="I7" s="844"/>
      <c r="J7" s="844"/>
      <c r="K7" s="844"/>
      <c r="L7" s="844"/>
      <c r="M7" s="844"/>
      <c r="N7" s="844"/>
      <c r="O7" s="845"/>
      <c r="P7" s="844" t="s">
        <v>971</v>
      </c>
      <c r="Q7" s="844"/>
      <c r="R7" s="844"/>
      <c r="S7" s="844"/>
      <c r="T7" s="844"/>
      <c r="U7" s="844"/>
      <c r="V7" s="844"/>
      <c r="W7" s="844"/>
      <c r="X7" s="846"/>
      <c r="Y7" s="847"/>
      <c r="Z7" s="847"/>
      <c r="AA7" s="847"/>
      <c r="AB7" s="847"/>
      <c r="AC7" s="848" t="s">
        <v>972</v>
      </c>
      <c r="AD7" s="849"/>
      <c r="AE7" s="849"/>
      <c r="AF7" s="849"/>
      <c r="AG7" s="845" t="s">
        <v>973</v>
      </c>
      <c r="AH7" s="849"/>
      <c r="AI7" s="849"/>
      <c r="AJ7" s="849"/>
      <c r="AK7" s="849"/>
      <c r="AL7" s="849"/>
      <c r="AM7" s="849"/>
      <c r="AN7" s="850"/>
      <c r="AO7" s="3"/>
      <c r="AP7" s="3"/>
      <c r="AQ7" s="3"/>
      <c r="AR7" s="3"/>
      <c r="AS7" s="3"/>
      <c r="AT7" s="851"/>
      <c r="AU7" s="3"/>
    </row>
    <row r="8" spans="1:47" ht="12.6" x14ac:dyDescent="0.2">
      <c r="B8" s="841"/>
      <c r="C8" s="842"/>
      <c r="D8" s="843" t="s">
        <v>974</v>
      </c>
      <c r="E8" s="844"/>
      <c r="F8" s="844"/>
      <c r="G8" s="845"/>
      <c r="H8" s="844" t="s">
        <v>975</v>
      </c>
      <c r="I8" s="844"/>
      <c r="J8" s="844"/>
      <c r="K8" s="845"/>
      <c r="L8" s="844" t="s">
        <v>976</v>
      </c>
      <c r="M8" s="844"/>
      <c r="N8" s="844"/>
      <c r="O8" s="845"/>
      <c r="P8" s="844" t="s">
        <v>977</v>
      </c>
      <c r="Q8" s="844"/>
      <c r="R8" s="845"/>
      <c r="S8" s="844" t="s">
        <v>975</v>
      </c>
      <c r="T8" s="844"/>
      <c r="U8" s="845"/>
      <c r="V8" s="844" t="s">
        <v>976</v>
      </c>
      <c r="W8" s="844"/>
      <c r="X8" s="846"/>
      <c r="Y8" s="852" t="s">
        <v>977</v>
      </c>
      <c r="Z8" s="853" t="s">
        <v>975</v>
      </c>
      <c r="AA8" s="853" t="s">
        <v>976</v>
      </c>
      <c r="AB8" s="852" t="s">
        <v>978</v>
      </c>
      <c r="AC8" s="848" t="s">
        <v>979</v>
      </c>
      <c r="AD8" s="849"/>
      <c r="AE8" s="849"/>
      <c r="AF8" s="849"/>
      <c r="AG8" s="849" t="s">
        <v>975</v>
      </c>
      <c r="AH8" s="849"/>
      <c r="AI8" s="849"/>
      <c r="AJ8" s="849"/>
      <c r="AK8" s="845" t="s">
        <v>976</v>
      </c>
      <c r="AL8" s="849"/>
      <c r="AM8" s="849"/>
      <c r="AN8" s="850"/>
      <c r="AO8" s="3"/>
      <c r="AP8" s="3"/>
      <c r="AQ8" s="3"/>
      <c r="AR8" s="3"/>
      <c r="AS8" s="3"/>
      <c r="AT8" s="851"/>
      <c r="AU8" s="3"/>
    </row>
    <row r="9" spans="1:47" s="854" customFormat="1" x14ac:dyDescent="0.2">
      <c r="B9" s="855"/>
      <c r="C9" s="856"/>
      <c r="D9" s="857" t="s">
        <v>980</v>
      </c>
      <c r="E9" s="858" t="s">
        <v>981</v>
      </c>
      <c r="F9" s="858" t="s">
        <v>982</v>
      </c>
      <c r="G9" s="859" t="s">
        <v>983</v>
      </c>
      <c r="H9" s="860" t="s">
        <v>980</v>
      </c>
      <c r="I9" s="858" t="s">
        <v>981</v>
      </c>
      <c r="J9" s="858" t="s">
        <v>982</v>
      </c>
      <c r="K9" s="859" t="s">
        <v>983</v>
      </c>
      <c r="L9" s="860" t="s">
        <v>980</v>
      </c>
      <c r="M9" s="858" t="s">
        <v>981</v>
      </c>
      <c r="N9" s="858" t="s">
        <v>982</v>
      </c>
      <c r="O9" s="859" t="s">
        <v>983</v>
      </c>
      <c r="P9" s="860" t="s">
        <v>385</v>
      </c>
      <c r="Q9" s="858" t="s">
        <v>380</v>
      </c>
      <c r="R9" s="859" t="s">
        <v>984</v>
      </c>
      <c r="S9" s="860" t="s">
        <v>385</v>
      </c>
      <c r="T9" s="858" t="s">
        <v>380</v>
      </c>
      <c r="U9" s="859" t="s">
        <v>984</v>
      </c>
      <c r="V9" s="860" t="s">
        <v>385</v>
      </c>
      <c r="W9" s="858" t="s">
        <v>380</v>
      </c>
      <c r="X9" s="861" t="s">
        <v>984</v>
      </c>
      <c r="Y9" s="862"/>
      <c r="Z9" s="863"/>
      <c r="AA9" s="863"/>
      <c r="AB9" s="862"/>
      <c r="AC9" s="857" t="s">
        <v>980</v>
      </c>
      <c r="AD9" s="858" t="s">
        <v>981</v>
      </c>
      <c r="AE9" s="858" t="s">
        <v>982</v>
      </c>
      <c r="AF9" s="859" t="s">
        <v>983</v>
      </c>
      <c r="AG9" s="864" t="s">
        <v>980</v>
      </c>
      <c r="AH9" s="858" t="s">
        <v>981</v>
      </c>
      <c r="AI9" s="858" t="s">
        <v>982</v>
      </c>
      <c r="AJ9" s="858" t="s">
        <v>983</v>
      </c>
      <c r="AK9" s="858" t="s">
        <v>980</v>
      </c>
      <c r="AL9" s="858" t="s">
        <v>981</v>
      </c>
      <c r="AM9" s="858" t="s">
        <v>982</v>
      </c>
      <c r="AN9" s="861" t="s">
        <v>983</v>
      </c>
      <c r="AO9" s="3" t="s">
        <v>985</v>
      </c>
      <c r="AP9" s="3"/>
      <c r="AQ9" s="3"/>
      <c r="AR9" s="3"/>
      <c r="AS9" s="3"/>
      <c r="AT9" s="865"/>
      <c r="AU9" s="3"/>
    </row>
    <row r="10" spans="1:47" x14ac:dyDescent="0.2">
      <c r="B10" s="866" t="str">
        <f>'様式D-3_PS'!$AV$5</f>
        <v>PS</v>
      </c>
      <c r="C10" s="867">
        <f>'様式D-3_PS'!$AW$5</f>
        <v>0</v>
      </c>
      <c r="D10" s="868">
        <f>'様式D-3_PS'!$AX$5</f>
        <v>0</v>
      </c>
      <c r="E10" s="869">
        <f>'様式D-3_PS'!$AY$5</f>
        <v>0</v>
      </c>
      <c r="F10" s="869">
        <f>'様式D-3_PS'!$AZ$5</f>
        <v>0</v>
      </c>
      <c r="G10" s="869">
        <f>'様式D-3_PS'!$BA$5</f>
        <v>0</v>
      </c>
      <c r="H10" s="869">
        <f>'様式D-3_PS'!$BB$5</f>
        <v>0</v>
      </c>
      <c r="I10" s="869">
        <f>'様式D-3_PS'!$BC$5</f>
        <v>0</v>
      </c>
      <c r="J10" s="869">
        <f>'様式D-3_PS'!$BD$5</f>
        <v>0</v>
      </c>
      <c r="K10" s="869">
        <f>'様式D-3_PS'!$BE$5</f>
        <v>4</v>
      </c>
      <c r="L10" s="869">
        <f>'様式D-3_PS'!$BF$5</f>
        <v>0</v>
      </c>
      <c r="M10" s="869">
        <f>'様式D-3_PS'!$BG$5</f>
        <v>0</v>
      </c>
      <c r="N10" s="869">
        <f>'様式D-3_PS'!$BH$5</f>
        <v>0</v>
      </c>
      <c r="O10" s="869">
        <f>'様式D-3_PS'!$BI$5</f>
        <v>0</v>
      </c>
      <c r="P10" s="869">
        <f>'様式D-3_PS'!$BJ$5</f>
        <v>0</v>
      </c>
      <c r="Q10" s="869">
        <f>'様式D-3_PS'!$BK$5</f>
        <v>0</v>
      </c>
      <c r="R10" s="869">
        <f>'様式D-3_PS'!$BL$5</f>
        <v>0</v>
      </c>
      <c r="S10" s="869">
        <f>'様式D-3_PS'!$BM$5</f>
        <v>0</v>
      </c>
      <c r="T10" s="869">
        <f>'様式D-3_PS'!$BN$5</f>
        <v>0</v>
      </c>
      <c r="U10" s="869">
        <f>'様式D-3_PS'!$BO$5</f>
        <v>4</v>
      </c>
      <c r="V10" s="869">
        <f>'様式D-3_PS'!$BP$5</f>
        <v>0</v>
      </c>
      <c r="W10" s="869">
        <f>'様式D-3_PS'!$BQ$5</f>
        <v>0</v>
      </c>
      <c r="X10" s="870">
        <f>'様式D-3_PS'!$BR$5</f>
        <v>0</v>
      </c>
      <c r="Y10" s="871" t="str">
        <f>'様式D-3_PS'!$BS$5</f>
        <v>Ⅰ</v>
      </c>
      <c r="Z10" s="872" t="str">
        <f>'様式D-3_PS'!$BT$5</f>
        <v>Ⅱ</v>
      </c>
      <c r="AA10" s="872" t="str">
        <f>'様式D-3_PS'!$BU$5</f>
        <v>Ⅰ</v>
      </c>
      <c r="AB10" s="871" t="str">
        <f>'様式D-3_PS'!$BV$5</f>
        <v>Ⅱ</v>
      </c>
      <c r="AC10" s="873" t="str">
        <f>'様式D-3_PS'!$BW$5</f>
        <v/>
      </c>
      <c r="AD10" s="874" t="str">
        <f>'様式D-3_PS'!$BX$5</f>
        <v/>
      </c>
      <c r="AE10" s="874" t="str">
        <f>'様式D-3_PS'!$BY$5</f>
        <v/>
      </c>
      <c r="AF10" s="875" t="str">
        <f>'様式D-3_PS'!$BZ$5</f>
        <v/>
      </c>
      <c r="AG10" s="876">
        <f>'様式D-3_PS'!$CA$5</f>
        <v>0</v>
      </c>
      <c r="AH10" s="876">
        <f>'様式D-3_PS'!$CB$5</f>
        <v>0</v>
      </c>
      <c r="AI10" s="876">
        <f>'様式D-3_PS'!$CC$5</f>
        <v>0</v>
      </c>
      <c r="AJ10" s="876">
        <f>'様式D-3_PS'!$CD$5</f>
        <v>0.16</v>
      </c>
      <c r="AK10" s="876">
        <f>'様式D-3_PS'!$CE$5</f>
        <v>0</v>
      </c>
      <c r="AL10" s="876">
        <f>'様式D-3_PS'!$CF$5</f>
        <v>0</v>
      </c>
      <c r="AM10" s="876">
        <f>'様式D-3_PS'!$CG$5</f>
        <v>0</v>
      </c>
      <c r="AN10" s="877">
        <f>'様式D-3_PS'!$CH$5</f>
        <v>0</v>
      </c>
      <c r="AO10" s="3"/>
      <c r="AP10" s="3"/>
      <c r="AQ10" s="3"/>
      <c r="AR10" s="3"/>
      <c r="AS10" s="3"/>
      <c r="AT10" s="878">
        <f>IF(AB10="Ⅳ",4,IF(AB10="Ⅲ",3,IF(AB10="Ⅱ",2,1)))</f>
        <v>2</v>
      </c>
      <c r="AU10" s="3"/>
    </row>
    <row r="11" spans="1:47" x14ac:dyDescent="0.2">
      <c r="B11" s="866">
        <f>'様式D-3_S01'!$AV$5</f>
        <v>1</v>
      </c>
      <c r="C11" s="867">
        <f>'様式D-3_S01'!$AW$5</f>
        <v>3.8</v>
      </c>
      <c r="D11" s="868">
        <f>'様式D-3_S01'!$AX$5</f>
        <v>0</v>
      </c>
      <c r="E11" s="869">
        <f>'様式D-3_S01'!$AY$5</f>
        <v>0</v>
      </c>
      <c r="F11" s="869">
        <f>'様式D-3_S01'!$AZ$5</f>
        <v>0</v>
      </c>
      <c r="G11" s="869">
        <f>'様式D-3_S01'!$BA$5</f>
        <v>0</v>
      </c>
      <c r="H11" s="869">
        <f>'様式D-3_S01'!$BB$5</f>
        <v>0</v>
      </c>
      <c r="I11" s="869">
        <f>'様式D-3_S01'!$BC$5</f>
        <v>0</v>
      </c>
      <c r="J11" s="869">
        <f>'様式D-3_S01'!$BD$5</f>
        <v>0</v>
      </c>
      <c r="K11" s="869">
        <f>'様式D-3_S01'!$BE$5</f>
        <v>0</v>
      </c>
      <c r="L11" s="869">
        <f>'様式D-3_S01'!$BF$5</f>
        <v>0</v>
      </c>
      <c r="M11" s="869">
        <f>'様式D-3_S01'!$BG$5</f>
        <v>0</v>
      </c>
      <c r="N11" s="869">
        <f>'様式D-3_S01'!$BH$5</f>
        <v>0</v>
      </c>
      <c r="O11" s="869">
        <f>'様式D-3_S01'!$BI$5</f>
        <v>0</v>
      </c>
      <c r="P11" s="869">
        <f>'様式D-3_S01'!$BJ$5</f>
        <v>0</v>
      </c>
      <c r="Q11" s="869">
        <f>'様式D-3_S01'!$BK$5</f>
        <v>0</v>
      </c>
      <c r="R11" s="869">
        <f>'様式D-3_S01'!$BL$5</f>
        <v>0</v>
      </c>
      <c r="S11" s="869">
        <f>'様式D-3_S01'!$BM$5</f>
        <v>0</v>
      </c>
      <c r="T11" s="869">
        <f>'様式D-3_S01'!$BN$5</f>
        <v>0</v>
      </c>
      <c r="U11" s="869">
        <f>'様式D-3_S01'!$BO$5</f>
        <v>0</v>
      </c>
      <c r="V11" s="869">
        <f>'様式D-3_S01'!$BP$5</f>
        <v>0</v>
      </c>
      <c r="W11" s="869">
        <f>'様式D-3_S01'!$BQ$5</f>
        <v>0</v>
      </c>
      <c r="X11" s="870">
        <f>'様式D-3_S01'!$BR$5</f>
        <v>0</v>
      </c>
      <c r="Y11" s="871" t="str">
        <f>'様式D-3_S01'!$BS$5</f>
        <v>Ⅰ</v>
      </c>
      <c r="Z11" s="872" t="str">
        <f>'様式D-3_S01'!$BT$5</f>
        <v>Ⅰ</v>
      </c>
      <c r="AA11" s="872" t="str">
        <f>'様式D-3_S01'!$BU$5</f>
        <v>Ⅰ</v>
      </c>
      <c r="AB11" s="871" t="str">
        <f>'様式D-3_S01'!$BV$5</f>
        <v>Ⅰ</v>
      </c>
      <c r="AC11" s="873" t="str">
        <f>'様式D-3_S01'!$BW$5</f>
        <v/>
      </c>
      <c r="AD11" s="874" t="str">
        <f>'様式D-3_S01'!$BX$5</f>
        <v/>
      </c>
      <c r="AE11" s="874" t="str">
        <f>'様式D-3_S01'!$BY$5</f>
        <v/>
      </c>
      <c r="AF11" s="875" t="str">
        <f>'様式D-3_S01'!$BZ$5</f>
        <v/>
      </c>
      <c r="AG11" s="876">
        <f>'様式D-3_S01'!$CA$5</f>
        <v>0</v>
      </c>
      <c r="AH11" s="876">
        <f>'様式D-3_S01'!$CB$5</f>
        <v>0</v>
      </c>
      <c r="AI11" s="876">
        <f>'様式D-3_S01'!$CC$5</f>
        <v>0</v>
      </c>
      <c r="AJ11" s="876">
        <f>'様式D-3_S01'!$CD$5</f>
        <v>0</v>
      </c>
      <c r="AK11" s="876">
        <f>'様式D-3_S01'!$CE$5</f>
        <v>0</v>
      </c>
      <c r="AL11" s="876">
        <f>'様式D-3_S01'!$CF$5</f>
        <v>0</v>
      </c>
      <c r="AM11" s="876">
        <f>'様式D-3_S01'!$CG$5</f>
        <v>0</v>
      </c>
      <c r="AN11" s="877">
        <f>'様式D-3_S01'!$CH$5</f>
        <v>0</v>
      </c>
      <c r="AO11" s="3"/>
      <c r="AP11" s="3"/>
      <c r="AQ11" s="3"/>
      <c r="AR11" s="3"/>
      <c r="AS11" s="3"/>
      <c r="AT11" s="878">
        <f>IF(AB11="Ⅳ",4,IF(AB11="Ⅲ",3,IF(AB11="Ⅱ",2,1)))</f>
        <v>1</v>
      </c>
      <c r="AU11" s="3"/>
    </row>
    <row r="12" spans="1:47" x14ac:dyDescent="0.2">
      <c r="B12" s="866">
        <f>'様式D-3_S02'!$AV$5</f>
        <v>2</v>
      </c>
      <c r="C12" s="867">
        <f>'様式D-3_S02'!$AW$5</f>
        <v>10.4</v>
      </c>
      <c r="D12" s="868">
        <f>'様式D-3_S02'!$AX$5</f>
        <v>0</v>
      </c>
      <c r="E12" s="869">
        <f>'様式D-3_S02'!$AY$5</f>
        <v>0</v>
      </c>
      <c r="F12" s="869">
        <f>'様式D-3_S02'!$AZ$5</f>
        <v>0</v>
      </c>
      <c r="G12" s="869">
        <f>'様式D-3_S02'!$BA$5</f>
        <v>0</v>
      </c>
      <c r="H12" s="869">
        <f>'様式D-3_S02'!$BB$5</f>
        <v>0</v>
      </c>
      <c r="I12" s="869">
        <f>'様式D-3_S02'!$BC$5</f>
        <v>0</v>
      </c>
      <c r="J12" s="869">
        <f>'様式D-3_S02'!$BD$5</f>
        <v>0</v>
      </c>
      <c r="K12" s="869">
        <f>'様式D-3_S02'!$BE$5</f>
        <v>3</v>
      </c>
      <c r="L12" s="869">
        <f>'様式D-3_S02'!$BF$5</f>
        <v>0</v>
      </c>
      <c r="M12" s="869">
        <f>'様式D-3_S02'!$BG$5</f>
        <v>0</v>
      </c>
      <c r="N12" s="869">
        <f>'様式D-3_S02'!$BH$5</f>
        <v>0</v>
      </c>
      <c r="O12" s="869">
        <f>'様式D-3_S02'!$BI$5</f>
        <v>0</v>
      </c>
      <c r="P12" s="869">
        <f>'様式D-3_S02'!$BJ$5</f>
        <v>0</v>
      </c>
      <c r="Q12" s="869">
        <f>'様式D-3_S02'!$BK$5</f>
        <v>0</v>
      </c>
      <c r="R12" s="869">
        <f>'様式D-3_S02'!$BL$5</f>
        <v>0</v>
      </c>
      <c r="S12" s="869">
        <f>'様式D-3_S02'!$BM$5</f>
        <v>0</v>
      </c>
      <c r="T12" s="869">
        <f>'様式D-3_S02'!$BN$5</f>
        <v>0</v>
      </c>
      <c r="U12" s="869">
        <f>'様式D-3_S02'!$BO$5</f>
        <v>3</v>
      </c>
      <c r="V12" s="869">
        <f>'様式D-3_S02'!$BP$5</f>
        <v>0</v>
      </c>
      <c r="W12" s="869">
        <f>'様式D-3_S02'!$BQ$5</f>
        <v>0</v>
      </c>
      <c r="X12" s="870">
        <f>'様式D-3_S02'!$BR$5</f>
        <v>0</v>
      </c>
      <c r="Y12" s="871" t="str">
        <f>'様式D-3_S02'!$BS$5</f>
        <v>Ⅰ</v>
      </c>
      <c r="Z12" s="872" t="str">
        <f>'様式D-3_S02'!$BT$5</f>
        <v>Ⅱ</v>
      </c>
      <c r="AA12" s="872" t="str">
        <f>'様式D-3_S02'!$BU$5</f>
        <v>Ⅰ</v>
      </c>
      <c r="AB12" s="871" t="str">
        <f>'様式D-3_S02'!$BV$5</f>
        <v>Ⅱ</v>
      </c>
      <c r="AC12" s="873" t="str">
        <f>'様式D-3_S02'!$BW$5</f>
        <v/>
      </c>
      <c r="AD12" s="874" t="str">
        <f>'様式D-3_S02'!$BX$5</f>
        <v/>
      </c>
      <c r="AE12" s="874" t="str">
        <f>'様式D-3_S02'!$BY$5</f>
        <v/>
      </c>
      <c r="AF12" s="875" t="str">
        <f>'様式D-3_S02'!$BZ$5</f>
        <v/>
      </c>
      <c r="AG12" s="876">
        <f>'様式D-3_S02'!$CA$5</f>
        <v>0</v>
      </c>
      <c r="AH12" s="876">
        <f>'様式D-3_S02'!$CB$5</f>
        <v>0</v>
      </c>
      <c r="AI12" s="876">
        <f>'様式D-3_S02'!$CC$5</f>
        <v>0</v>
      </c>
      <c r="AJ12" s="876">
        <f>'様式D-3_S02'!$CD$5</f>
        <v>0.03</v>
      </c>
      <c r="AK12" s="876">
        <f>'様式D-3_S02'!$CE$5</f>
        <v>0</v>
      </c>
      <c r="AL12" s="876">
        <f>'様式D-3_S02'!$CF$5</f>
        <v>0</v>
      </c>
      <c r="AM12" s="876">
        <f>'様式D-3_S02'!$CG$5</f>
        <v>0</v>
      </c>
      <c r="AN12" s="877">
        <f>'様式D-3_S02'!$CH$5</f>
        <v>0</v>
      </c>
      <c r="AO12" s="3"/>
      <c r="AP12" s="3"/>
      <c r="AQ12" s="3"/>
      <c r="AR12" s="3"/>
      <c r="AS12" s="3"/>
      <c r="AT12" s="878">
        <f t="shared" ref="AT12:AT127" si="0">IF(AB12="Ⅳ",4,IF(AB12="Ⅲ",3,IF(AB12="Ⅱ",2,1)))</f>
        <v>2</v>
      </c>
      <c r="AU12" s="3"/>
    </row>
    <row r="13" spans="1:47" x14ac:dyDescent="0.2">
      <c r="B13" s="866">
        <f>'様式D-3_S03'!$AV$5</f>
        <v>3</v>
      </c>
      <c r="C13" s="867">
        <f>'様式D-3_S03'!$AW$5</f>
        <v>10.43</v>
      </c>
      <c r="D13" s="868">
        <f>'様式D-3_S03'!$AX$5</f>
        <v>0</v>
      </c>
      <c r="E13" s="869">
        <f>'様式D-3_S03'!$AY$5</f>
        <v>0</v>
      </c>
      <c r="F13" s="869">
        <f>'様式D-3_S03'!$AZ$5</f>
        <v>0</v>
      </c>
      <c r="G13" s="869">
        <f>'様式D-3_S03'!$BA$5</f>
        <v>0</v>
      </c>
      <c r="H13" s="869">
        <f>'様式D-3_S03'!$BB$5</f>
        <v>0</v>
      </c>
      <c r="I13" s="869">
        <f>'様式D-3_S03'!$BC$5</f>
        <v>0</v>
      </c>
      <c r="J13" s="869">
        <f>'様式D-3_S03'!$BD$5</f>
        <v>0</v>
      </c>
      <c r="K13" s="869">
        <f>'様式D-3_S03'!$BE$5</f>
        <v>2</v>
      </c>
      <c r="L13" s="869">
        <f>'様式D-3_S03'!$BF$5</f>
        <v>0</v>
      </c>
      <c r="M13" s="869">
        <f>'様式D-3_S03'!$BG$5</f>
        <v>0</v>
      </c>
      <c r="N13" s="869">
        <f>'様式D-3_S03'!$BH$5</f>
        <v>0</v>
      </c>
      <c r="O13" s="869">
        <f>'様式D-3_S03'!$BI$5</f>
        <v>0</v>
      </c>
      <c r="P13" s="869">
        <f>'様式D-3_S03'!$BJ$5</f>
        <v>0</v>
      </c>
      <c r="Q13" s="869">
        <f>'様式D-3_S03'!$BK$5</f>
        <v>0</v>
      </c>
      <c r="R13" s="869">
        <f>'様式D-3_S03'!$BL$5</f>
        <v>0</v>
      </c>
      <c r="S13" s="869">
        <f>'様式D-3_S03'!$BM$5</f>
        <v>0</v>
      </c>
      <c r="T13" s="869">
        <f>'様式D-3_S03'!$BN$5</f>
        <v>0</v>
      </c>
      <c r="U13" s="869">
        <f>'様式D-3_S03'!$BO$5</f>
        <v>2</v>
      </c>
      <c r="V13" s="869">
        <f>'様式D-3_S03'!$BP$5</f>
        <v>0</v>
      </c>
      <c r="W13" s="869">
        <f>'様式D-3_S03'!$BQ$5</f>
        <v>0</v>
      </c>
      <c r="X13" s="870">
        <f>'様式D-3_S03'!$BR$5</f>
        <v>0</v>
      </c>
      <c r="Y13" s="871" t="str">
        <f>'様式D-3_S03'!$BS$5</f>
        <v>Ⅰ</v>
      </c>
      <c r="Z13" s="872" t="str">
        <f>'様式D-3_S03'!$BT$5</f>
        <v>Ⅱ</v>
      </c>
      <c r="AA13" s="872" t="str">
        <f>'様式D-3_S03'!$BU$5</f>
        <v>Ⅰ</v>
      </c>
      <c r="AB13" s="871" t="str">
        <f>'様式D-3_S03'!$BV$5</f>
        <v>Ⅱ</v>
      </c>
      <c r="AC13" s="873" t="str">
        <f>'様式D-3_S03'!$BW$5</f>
        <v/>
      </c>
      <c r="AD13" s="874" t="str">
        <f>'様式D-3_S03'!$BX$5</f>
        <v/>
      </c>
      <c r="AE13" s="874" t="str">
        <f>'様式D-3_S03'!$BY$5</f>
        <v/>
      </c>
      <c r="AF13" s="875" t="str">
        <f>'様式D-3_S03'!$BZ$5</f>
        <v/>
      </c>
      <c r="AG13" s="876">
        <f>'様式D-3_S03'!$CA$5</f>
        <v>0</v>
      </c>
      <c r="AH13" s="876">
        <f>'様式D-3_S03'!$CB$5</f>
        <v>0</v>
      </c>
      <c r="AI13" s="876">
        <f>'様式D-3_S03'!$CC$5</f>
        <v>0</v>
      </c>
      <c r="AJ13" s="876">
        <f>'様式D-3_S03'!$CD$5</f>
        <v>0.03</v>
      </c>
      <c r="AK13" s="876">
        <f>'様式D-3_S03'!$CE$5</f>
        <v>0</v>
      </c>
      <c r="AL13" s="876">
        <f>'様式D-3_S03'!$CF$5</f>
        <v>0</v>
      </c>
      <c r="AM13" s="876">
        <f>'様式D-3_S03'!$CG$5</f>
        <v>0</v>
      </c>
      <c r="AN13" s="877">
        <f>'様式D-3_S03'!$CH$5</f>
        <v>0</v>
      </c>
      <c r="AO13" s="3"/>
      <c r="AP13" s="3"/>
      <c r="AQ13" s="3"/>
      <c r="AR13" s="3"/>
      <c r="AS13" s="3"/>
      <c r="AT13" s="878">
        <f t="shared" si="0"/>
        <v>2</v>
      </c>
      <c r="AU13" s="3"/>
    </row>
    <row r="14" spans="1:47" x14ac:dyDescent="0.2">
      <c r="B14" s="866">
        <f>'様式D-3_S04'!$AV$5</f>
        <v>4</v>
      </c>
      <c r="C14" s="867">
        <f>'様式D-3_S04'!$AW$5</f>
        <v>10.49</v>
      </c>
      <c r="D14" s="868">
        <f>'様式D-3_S04'!$AX$5</f>
        <v>0</v>
      </c>
      <c r="E14" s="869">
        <f>'様式D-3_S04'!$AY$5</f>
        <v>0</v>
      </c>
      <c r="F14" s="869">
        <f>'様式D-3_S04'!$AZ$5</f>
        <v>0</v>
      </c>
      <c r="G14" s="869">
        <f>'様式D-3_S04'!$BA$5</f>
        <v>0</v>
      </c>
      <c r="H14" s="869">
        <f>'様式D-3_S04'!$BB$5</f>
        <v>0</v>
      </c>
      <c r="I14" s="869">
        <f>'様式D-3_S04'!$BC$5</f>
        <v>0</v>
      </c>
      <c r="J14" s="869">
        <f>'様式D-3_S04'!$BD$5</f>
        <v>0</v>
      </c>
      <c r="K14" s="869">
        <f>'様式D-3_S04'!$BE$5</f>
        <v>1</v>
      </c>
      <c r="L14" s="869">
        <f>'様式D-3_S04'!$BF$5</f>
        <v>0</v>
      </c>
      <c r="M14" s="869">
        <f>'様式D-3_S04'!$BG$5</f>
        <v>0</v>
      </c>
      <c r="N14" s="869">
        <f>'様式D-3_S04'!$BH$5</f>
        <v>0</v>
      </c>
      <c r="O14" s="869">
        <f>'様式D-3_S04'!$BI$5</f>
        <v>0</v>
      </c>
      <c r="P14" s="869">
        <f>'様式D-3_S04'!$BJ$5</f>
        <v>0</v>
      </c>
      <c r="Q14" s="869">
        <f>'様式D-3_S04'!$BK$5</f>
        <v>0</v>
      </c>
      <c r="R14" s="869">
        <f>'様式D-3_S04'!$BL$5</f>
        <v>0</v>
      </c>
      <c r="S14" s="869">
        <f>'様式D-3_S04'!$BM$5</f>
        <v>0</v>
      </c>
      <c r="T14" s="869">
        <f>'様式D-3_S04'!$BN$5</f>
        <v>0</v>
      </c>
      <c r="U14" s="869">
        <f>'様式D-3_S04'!$BO$5</f>
        <v>1</v>
      </c>
      <c r="V14" s="869">
        <f>'様式D-3_S04'!$BP$5</f>
        <v>0</v>
      </c>
      <c r="W14" s="869">
        <f>'様式D-3_S04'!$BQ$5</f>
        <v>0</v>
      </c>
      <c r="X14" s="870">
        <f>'様式D-3_S04'!$BR$5</f>
        <v>0</v>
      </c>
      <c r="Y14" s="871" t="str">
        <f>'様式D-3_S04'!$BS$5</f>
        <v>Ⅰ</v>
      </c>
      <c r="Z14" s="872" t="str">
        <f>'様式D-3_S04'!$BT$5</f>
        <v>Ⅱ</v>
      </c>
      <c r="AA14" s="872" t="str">
        <f>'様式D-3_S04'!$BU$5</f>
        <v>Ⅰ</v>
      </c>
      <c r="AB14" s="871" t="str">
        <f>'様式D-3_S04'!$BV$5</f>
        <v>Ⅱ</v>
      </c>
      <c r="AC14" s="873" t="str">
        <f>'様式D-3_S04'!$BW$5</f>
        <v/>
      </c>
      <c r="AD14" s="874" t="str">
        <f>'様式D-3_S04'!$BX$5</f>
        <v/>
      </c>
      <c r="AE14" s="874" t="str">
        <f>'様式D-3_S04'!$BY$5</f>
        <v/>
      </c>
      <c r="AF14" s="875" t="str">
        <f>'様式D-3_S04'!$BZ$5</f>
        <v/>
      </c>
      <c r="AG14" s="876">
        <f>'様式D-3_S04'!$CA$5</f>
        <v>0</v>
      </c>
      <c r="AH14" s="876">
        <f>'様式D-3_S04'!$CB$5</f>
        <v>0</v>
      </c>
      <c r="AI14" s="876">
        <f>'様式D-3_S04'!$CC$5</f>
        <v>0</v>
      </c>
      <c r="AJ14" s="876">
        <f>'様式D-3_S04'!$CD$5</f>
        <v>0.01</v>
      </c>
      <c r="AK14" s="876">
        <f>'様式D-3_S04'!$CE$5</f>
        <v>0</v>
      </c>
      <c r="AL14" s="876">
        <f>'様式D-3_S04'!$CF$5</f>
        <v>0</v>
      </c>
      <c r="AM14" s="876">
        <f>'様式D-3_S04'!$CG$5</f>
        <v>0</v>
      </c>
      <c r="AN14" s="877">
        <f>'様式D-3_S04'!$CH$5</f>
        <v>0</v>
      </c>
      <c r="AO14" s="3"/>
      <c r="AP14" s="3"/>
      <c r="AQ14" s="3"/>
      <c r="AR14" s="3"/>
      <c r="AS14" s="3"/>
      <c r="AT14" s="878">
        <f t="shared" si="0"/>
        <v>2</v>
      </c>
      <c r="AU14" s="3"/>
    </row>
    <row r="15" spans="1:47" x14ac:dyDescent="0.2">
      <c r="B15" s="866">
        <f>'様式D-3_S05'!$AV$5</f>
        <v>5</v>
      </c>
      <c r="C15" s="867">
        <f>'様式D-3_S05'!$AW$5</f>
        <v>10.45</v>
      </c>
      <c r="D15" s="868">
        <f>'様式D-3_S05'!$AX$5</f>
        <v>0</v>
      </c>
      <c r="E15" s="869">
        <f>'様式D-3_S05'!$AY$5</f>
        <v>0</v>
      </c>
      <c r="F15" s="869">
        <f>'様式D-3_S05'!$AZ$5</f>
        <v>0</v>
      </c>
      <c r="G15" s="869">
        <f>'様式D-3_S05'!$BA$5</f>
        <v>0</v>
      </c>
      <c r="H15" s="869">
        <f>'様式D-3_S05'!$BB$5</f>
        <v>0</v>
      </c>
      <c r="I15" s="869">
        <f>'様式D-3_S05'!$BC$5</f>
        <v>0</v>
      </c>
      <c r="J15" s="869">
        <f>'様式D-3_S05'!$BD$5</f>
        <v>0</v>
      </c>
      <c r="K15" s="869">
        <f>'様式D-3_S05'!$BE$5</f>
        <v>0</v>
      </c>
      <c r="L15" s="869">
        <f>'様式D-3_S05'!$BF$5</f>
        <v>0</v>
      </c>
      <c r="M15" s="869">
        <f>'様式D-3_S05'!$BG$5</f>
        <v>0</v>
      </c>
      <c r="N15" s="869">
        <f>'様式D-3_S05'!$BH$5</f>
        <v>0</v>
      </c>
      <c r="O15" s="869">
        <f>'様式D-3_S05'!$BI$5</f>
        <v>0</v>
      </c>
      <c r="P15" s="869">
        <f>'様式D-3_S05'!$BJ$5</f>
        <v>0</v>
      </c>
      <c r="Q15" s="869">
        <f>'様式D-3_S05'!$BK$5</f>
        <v>0</v>
      </c>
      <c r="R15" s="869">
        <f>'様式D-3_S05'!$BL$5</f>
        <v>0</v>
      </c>
      <c r="S15" s="869">
        <f>'様式D-3_S05'!$BM$5</f>
        <v>0</v>
      </c>
      <c r="T15" s="869">
        <f>'様式D-3_S05'!$BN$5</f>
        <v>0</v>
      </c>
      <c r="U15" s="869">
        <f>'様式D-3_S05'!$BO$5</f>
        <v>0</v>
      </c>
      <c r="V15" s="869">
        <f>'様式D-3_S05'!$BP$5</f>
        <v>0</v>
      </c>
      <c r="W15" s="869">
        <f>'様式D-3_S05'!$BQ$5</f>
        <v>0</v>
      </c>
      <c r="X15" s="870">
        <f>'様式D-3_S05'!$BR$5</f>
        <v>0</v>
      </c>
      <c r="Y15" s="871" t="str">
        <f>'様式D-3_S05'!$BS$5</f>
        <v>Ⅰ</v>
      </c>
      <c r="Z15" s="872" t="str">
        <f>'様式D-3_S05'!$BT$5</f>
        <v>Ⅰ</v>
      </c>
      <c r="AA15" s="872" t="str">
        <f>'様式D-3_S05'!$BU$5</f>
        <v>Ⅰ</v>
      </c>
      <c r="AB15" s="871" t="str">
        <f>'様式D-3_S05'!$BV$5</f>
        <v>Ⅰ</v>
      </c>
      <c r="AC15" s="873" t="str">
        <f>'様式D-3_S05'!$BW$5</f>
        <v/>
      </c>
      <c r="AD15" s="874" t="str">
        <f>'様式D-3_S05'!$BX$5</f>
        <v/>
      </c>
      <c r="AE15" s="874" t="str">
        <f>'様式D-3_S05'!$BY$5</f>
        <v/>
      </c>
      <c r="AF15" s="875" t="str">
        <f>'様式D-3_S05'!$BZ$5</f>
        <v/>
      </c>
      <c r="AG15" s="876">
        <f>'様式D-3_S05'!$CA$5</f>
        <v>0</v>
      </c>
      <c r="AH15" s="876">
        <f>'様式D-3_S05'!$CB$5</f>
        <v>0</v>
      </c>
      <c r="AI15" s="876">
        <f>'様式D-3_S05'!$CC$5</f>
        <v>0</v>
      </c>
      <c r="AJ15" s="876">
        <f>'様式D-3_S05'!$CD$5</f>
        <v>0</v>
      </c>
      <c r="AK15" s="876">
        <f>'様式D-3_S05'!$CE$5</f>
        <v>0</v>
      </c>
      <c r="AL15" s="876">
        <f>'様式D-3_S05'!$CF$5</f>
        <v>0</v>
      </c>
      <c r="AM15" s="876">
        <f>'様式D-3_S05'!$CG$5</f>
        <v>0</v>
      </c>
      <c r="AN15" s="877">
        <f>'様式D-3_S05'!$CH$5</f>
        <v>0</v>
      </c>
      <c r="AO15" s="3"/>
      <c r="AP15" s="3"/>
      <c r="AQ15" s="3"/>
      <c r="AR15" s="3"/>
      <c r="AS15" s="3"/>
      <c r="AT15" s="878">
        <f t="shared" si="0"/>
        <v>1</v>
      </c>
      <c r="AU15" s="3"/>
    </row>
    <row r="16" spans="1:47" x14ac:dyDescent="0.2">
      <c r="B16" s="866">
        <f>'様式D-3_S06'!$AV$5</f>
        <v>6</v>
      </c>
      <c r="C16" s="867">
        <f>'様式D-3_S06'!$AW$5</f>
        <v>10.43</v>
      </c>
      <c r="D16" s="868">
        <f>'様式D-3_S06'!$AX$5</f>
        <v>0</v>
      </c>
      <c r="E16" s="869">
        <f>'様式D-3_S06'!$AY$5</f>
        <v>0</v>
      </c>
      <c r="F16" s="869">
        <f>'様式D-3_S06'!$AZ$5</f>
        <v>0</v>
      </c>
      <c r="G16" s="869">
        <f>'様式D-3_S06'!$BA$5</f>
        <v>0</v>
      </c>
      <c r="H16" s="869">
        <f>'様式D-3_S06'!$BB$5</f>
        <v>0</v>
      </c>
      <c r="I16" s="869">
        <f>'様式D-3_S06'!$BC$5</f>
        <v>0</v>
      </c>
      <c r="J16" s="869">
        <f>'様式D-3_S06'!$BD$5</f>
        <v>0</v>
      </c>
      <c r="K16" s="869">
        <f>'様式D-3_S06'!$BE$5</f>
        <v>3</v>
      </c>
      <c r="L16" s="869">
        <f>'様式D-3_S06'!$BF$5</f>
        <v>0</v>
      </c>
      <c r="M16" s="869">
        <f>'様式D-3_S06'!$BG$5</f>
        <v>0</v>
      </c>
      <c r="N16" s="869">
        <f>'様式D-3_S06'!$BH$5</f>
        <v>0</v>
      </c>
      <c r="O16" s="869">
        <f>'様式D-3_S06'!$BI$5</f>
        <v>0</v>
      </c>
      <c r="P16" s="869">
        <f>'様式D-3_S06'!$BJ$5</f>
        <v>0</v>
      </c>
      <c r="Q16" s="869">
        <f>'様式D-3_S06'!$BK$5</f>
        <v>0</v>
      </c>
      <c r="R16" s="869">
        <f>'様式D-3_S06'!$BL$5</f>
        <v>0</v>
      </c>
      <c r="S16" s="869">
        <f>'様式D-3_S06'!$BM$5</f>
        <v>0</v>
      </c>
      <c r="T16" s="869">
        <f>'様式D-3_S06'!$BN$5</f>
        <v>0</v>
      </c>
      <c r="U16" s="869">
        <f>'様式D-3_S06'!$BO$5</f>
        <v>3</v>
      </c>
      <c r="V16" s="869">
        <f>'様式D-3_S06'!$BP$5</f>
        <v>0</v>
      </c>
      <c r="W16" s="869">
        <f>'様式D-3_S06'!$BQ$5</f>
        <v>0</v>
      </c>
      <c r="X16" s="870">
        <f>'様式D-3_S06'!$BR$5</f>
        <v>0</v>
      </c>
      <c r="Y16" s="871" t="str">
        <f>'様式D-3_S06'!$BS$5</f>
        <v>Ⅰ</v>
      </c>
      <c r="Z16" s="872" t="str">
        <f>'様式D-3_S06'!$BT$5</f>
        <v>Ⅱ</v>
      </c>
      <c r="AA16" s="872" t="str">
        <f>'様式D-3_S06'!$BU$5</f>
        <v>Ⅰ</v>
      </c>
      <c r="AB16" s="871" t="str">
        <f>'様式D-3_S06'!$BV$5</f>
        <v>Ⅱ</v>
      </c>
      <c r="AC16" s="873" t="str">
        <f>'様式D-3_S06'!$BW$5</f>
        <v/>
      </c>
      <c r="AD16" s="874" t="str">
        <f>'様式D-3_S06'!$BX$5</f>
        <v/>
      </c>
      <c r="AE16" s="874" t="str">
        <f>'様式D-3_S06'!$BY$5</f>
        <v/>
      </c>
      <c r="AF16" s="875" t="str">
        <f>'様式D-3_S06'!$BZ$5</f>
        <v/>
      </c>
      <c r="AG16" s="879">
        <f>'様式D-3_S06'!$CA$5</f>
        <v>0</v>
      </c>
      <c r="AH16" s="876">
        <f>'様式D-3_S06'!$CB$5</f>
        <v>0</v>
      </c>
      <c r="AI16" s="876">
        <f>'様式D-3_S06'!$CC$5</f>
        <v>0</v>
      </c>
      <c r="AJ16" s="876">
        <f>'様式D-3_S06'!$CD$5</f>
        <v>2.1899999999999995</v>
      </c>
      <c r="AK16" s="876">
        <f>'様式D-3_S06'!$CE$5</f>
        <v>0</v>
      </c>
      <c r="AL16" s="876">
        <f>'様式D-3_S06'!$CF$5</f>
        <v>0</v>
      </c>
      <c r="AM16" s="876">
        <f>'様式D-3_S06'!$CG$5</f>
        <v>0</v>
      </c>
      <c r="AN16" s="877">
        <f>'様式D-3_S06'!$CH$5</f>
        <v>0</v>
      </c>
      <c r="AO16" s="3"/>
      <c r="AP16" s="3"/>
      <c r="AQ16" s="3"/>
      <c r="AR16" s="3"/>
      <c r="AS16" s="3"/>
      <c r="AT16" s="878">
        <f t="shared" si="0"/>
        <v>2</v>
      </c>
      <c r="AU16" s="3"/>
    </row>
    <row r="17" spans="2:47" x14ac:dyDescent="0.2">
      <c r="B17" s="866">
        <f>'様式D-3_S07'!$AV$5</f>
        <v>7</v>
      </c>
      <c r="C17" s="867">
        <f>'様式D-3_S07'!$AW$5</f>
        <v>10.57</v>
      </c>
      <c r="D17" s="868">
        <f>'様式D-3_S07'!$AX$5</f>
        <v>0</v>
      </c>
      <c r="E17" s="869">
        <f>'様式D-3_S07'!$AY$5</f>
        <v>0</v>
      </c>
      <c r="F17" s="869">
        <f>'様式D-3_S07'!$AZ$5</f>
        <v>0</v>
      </c>
      <c r="G17" s="869">
        <f>'様式D-3_S07'!$BA$5</f>
        <v>0</v>
      </c>
      <c r="H17" s="869">
        <f>'様式D-3_S07'!$BB$5</f>
        <v>0</v>
      </c>
      <c r="I17" s="869">
        <f>'様式D-3_S07'!$BC$5</f>
        <v>0</v>
      </c>
      <c r="J17" s="869">
        <f>'様式D-3_S07'!$BD$5</f>
        <v>1</v>
      </c>
      <c r="K17" s="869">
        <f>'様式D-3_S07'!$BE$5</f>
        <v>2</v>
      </c>
      <c r="L17" s="869">
        <f>'様式D-3_S07'!$BF$5</f>
        <v>0</v>
      </c>
      <c r="M17" s="869">
        <f>'様式D-3_S07'!$BG$5</f>
        <v>0</v>
      </c>
      <c r="N17" s="869">
        <f>'様式D-3_S07'!$BH$5</f>
        <v>0</v>
      </c>
      <c r="O17" s="869">
        <f>'様式D-3_S07'!$BI$5</f>
        <v>0</v>
      </c>
      <c r="P17" s="869">
        <f>'様式D-3_S07'!$BJ$5</f>
        <v>0</v>
      </c>
      <c r="Q17" s="869">
        <f>'様式D-3_S07'!$BK$5</f>
        <v>0</v>
      </c>
      <c r="R17" s="880">
        <f>'様式D-3_S07'!$BL$5</f>
        <v>0</v>
      </c>
      <c r="S17" s="881">
        <f>'様式D-3_S07'!$BM$5</f>
        <v>0</v>
      </c>
      <c r="T17" s="869">
        <f>'様式D-3_S07'!$BN$5</f>
        <v>0</v>
      </c>
      <c r="U17" s="880">
        <f>'様式D-3_S07'!$BO$5</f>
        <v>3</v>
      </c>
      <c r="V17" s="881">
        <f>'様式D-3_S07'!$BP$5</f>
        <v>0</v>
      </c>
      <c r="W17" s="869">
        <f>'様式D-3_S07'!$BQ$5</f>
        <v>0</v>
      </c>
      <c r="X17" s="870">
        <f>'様式D-3_S07'!$BR$5</f>
        <v>0</v>
      </c>
      <c r="Y17" s="871" t="str">
        <f>'様式D-3_S07'!$BS$5</f>
        <v>Ⅰ</v>
      </c>
      <c r="Z17" s="872" t="str">
        <f>'様式D-3_S07'!$BT$5</f>
        <v>Ⅱ</v>
      </c>
      <c r="AA17" s="872" t="str">
        <f>'様式D-3_S07'!$BU$5</f>
        <v>Ⅰ</v>
      </c>
      <c r="AB17" s="871" t="str">
        <f>'様式D-3_S07'!$BV$5</f>
        <v>Ⅱ</v>
      </c>
      <c r="AC17" s="873" t="str">
        <f>'様式D-3_S07'!$BW$5</f>
        <v/>
      </c>
      <c r="AD17" s="874" t="str">
        <f>'様式D-3_S07'!$BX$5</f>
        <v/>
      </c>
      <c r="AE17" s="874" t="str">
        <f>'様式D-3_S07'!$BY$5</f>
        <v/>
      </c>
      <c r="AF17" s="875" t="str">
        <f>'様式D-3_S07'!$BZ$5</f>
        <v/>
      </c>
      <c r="AG17" s="879">
        <f>'様式D-3_S07'!$CA$5</f>
        <v>0</v>
      </c>
      <c r="AH17" s="876">
        <f>'様式D-3_S07'!$CB$5</f>
        <v>0</v>
      </c>
      <c r="AI17" s="876">
        <f>'様式D-3_S07'!$CC$5</f>
        <v>0.02</v>
      </c>
      <c r="AJ17" s="876">
        <f>'様式D-3_S07'!$CD$5</f>
        <v>0.02</v>
      </c>
      <c r="AK17" s="876">
        <f>'様式D-3_S07'!$CE$5</f>
        <v>0</v>
      </c>
      <c r="AL17" s="876">
        <f>'様式D-3_S07'!$CF$5</f>
        <v>0</v>
      </c>
      <c r="AM17" s="876">
        <f>'様式D-3_S07'!$CG$5</f>
        <v>0</v>
      </c>
      <c r="AN17" s="877">
        <f>'様式D-3_S07'!$CH$5</f>
        <v>0</v>
      </c>
      <c r="AO17" s="3"/>
      <c r="AP17" s="3"/>
      <c r="AQ17" s="3"/>
      <c r="AR17" s="3"/>
      <c r="AS17" s="3"/>
      <c r="AT17" s="878">
        <f t="shared" si="0"/>
        <v>2</v>
      </c>
      <c r="AU17" s="3"/>
    </row>
    <row r="18" spans="2:47" x14ac:dyDescent="0.2">
      <c r="B18" s="866">
        <f>'様式D-3_S08'!$AV$5</f>
        <v>8</v>
      </c>
      <c r="C18" s="867">
        <f>'様式D-3_S08'!$AW$5</f>
        <v>10.56</v>
      </c>
      <c r="D18" s="868">
        <f>'様式D-3_S08'!$AX$5</f>
        <v>0</v>
      </c>
      <c r="E18" s="869">
        <f>'様式D-3_S08'!$AY$5</f>
        <v>0</v>
      </c>
      <c r="F18" s="869">
        <f>'様式D-3_S08'!$AZ$5</f>
        <v>0</v>
      </c>
      <c r="G18" s="869">
        <f>'様式D-3_S08'!$BA$5</f>
        <v>0</v>
      </c>
      <c r="H18" s="869">
        <f>'様式D-3_S08'!$BB$5</f>
        <v>0</v>
      </c>
      <c r="I18" s="869">
        <f>'様式D-3_S08'!$BC$5</f>
        <v>0</v>
      </c>
      <c r="J18" s="869">
        <f>'様式D-3_S08'!$BD$5</f>
        <v>0</v>
      </c>
      <c r="K18" s="869">
        <f>'様式D-3_S08'!$BE$5</f>
        <v>3</v>
      </c>
      <c r="L18" s="869">
        <f>'様式D-3_S08'!$BF$5</f>
        <v>0</v>
      </c>
      <c r="M18" s="869">
        <f>'様式D-3_S08'!$BG$5</f>
        <v>0</v>
      </c>
      <c r="N18" s="869">
        <f>'様式D-3_S08'!$BH$5</f>
        <v>0</v>
      </c>
      <c r="O18" s="869">
        <f>'様式D-3_S08'!$BI$5</f>
        <v>0</v>
      </c>
      <c r="P18" s="869">
        <f>'様式D-3_S08'!$BJ$5</f>
        <v>0</v>
      </c>
      <c r="Q18" s="869">
        <f>'様式D-3_S08'!$BK$5</f>
        <v>0</v>
      </c>
      <c r="R18" s="880">
        <f>'様式D-3_S08'!$BL$5</f>
        <v>0</v>
      </c>
      <c r="S18" s="881">
        <f>'様式D-3_S08'!$BM$5</f>
        <v>0</v>
      </c>
      <c r="T18" s="869">
        <f>'様式D-3_S08'!$BN$5</f>
        <v>0</v>
      </c>
      <c r="U18" s="880">
        <f>'様式D-3_S08'!$BO$5</f>
        <v>3</v>
      </c>
      <c r="V18" s="881">
        <f>'様式D-3_S08'!$BP$5</f>
        <v>0</v>
      </c>
      <c r="W18" s="869">
        <f>'様式D-3_S08'!$BQ$5</f>
        <v>0</v>
      </c>
      <c r="X18" s="870">
        <f>'様式D-3_S08'!$BR$5</f>
        <v>0</v>
      </c>
      <c r="Y18" s="871" t="str">
        <f>'様式D-3_S08'!$BS$5</f>
        <v>Ⅰ</v>
      </c>
      <c r="Z18" s="872" t="str">
        <f>'様式D-3_S08'!$BT$5</f>
        <v>Ⅱ</v>
      </c>
      <c r="AA18" s="872" t="str">
        <f>'様式D-3_S08'!$BU$5</f>
        <v>Ⅰ</v>
      </c>
      <c r="AB18" s="871" t="str">
        <f>'様式D-3_S08'!$BV$5</f>
        <v>Ⅱ</v>
      </c>
      <c r="AC18" s="873" t="str">
        <f>'様式D-3_S08'!$BW$5</f>
        <v/>
      </c>
      <c r="AD18" s="874" t="str">
        <f>'様式D-3_S08'!$BX$5</f>
        <v/>
      </c>
      <c r="AE18" s="874" t="str">
        <f>'様式D-3_S08'!$BY$5</f>
        <v/>
      </c>
      <c r="AF18" s="875" t="str">
        <f>'様式D-3_S08'!$BZ$5</f>
        <v/>
      </c>
      <c r="AG18" s="879">
        <f>'様式D-3_S08'!$CA$5</f>
        <v>0</v>
      </c>
      <c r="AH18" s="876">
        <f>'様式D-3_S08'!$CB$5</f>
        <v>0</v>
      </c>
      <c r="AI18" s="876">
        <f>'様式D-3_S08'!$CC$5</f>
        <v>0</v>
      </c>
      <c r="AJ18" s="876">
        <f>'様式D-3_S08'!$CD$5</f>
        <v>0.03</v>
      </c>
      <c r="AK18" s="876">
        <f>'様式D-3_S08'!$CE$5</f>
        <v>0</v>
      </c>
      <c r="AL18" s="876">
        <f>'様式D-3_S08'!$CF$5</f>
        <v>0</v>
      </c>
      <c r="AM18" s="876">
        <f>'様式D-3_S08'!$CG$5</f>
        <v>0</v>
      </c>
      <c r="AN18" s="877">
        <f>'様式D-3_S08'!$CH$5</f>
        <v>0</v>
      </c>
      <c r="AO18" s="3"/>
      <c r="AP18" s="3"/>
      <c r="AQ18" s="3"/>
      <c r="AR18" s="3"/>
      <c r="AS18" s="3"/>
      <c r="AT18" s="878">
        <f t="shared" si="0"/>
        <v>2</v>
      </c>
      <c r="AU18" s="3"/>
    </row>
    <row r="19" spans="2:47" x14ac:dyDescent="0.2">
      <c r="B19" s="866">
        <f>'様式D-3_S09'!$AV$5</f>
        <v>9</v>
      </c>
      <c r="C19" s="867">
        <f>'様式D-3_S09'!$AW$5</f>
        <v>10.56</v>
      </c>
      <c r="D19" s="868">
        <f>'様式D-3_S09'!$AX$5</f>
        <v>0</v>
      </c>
      <c r="E19" s="869">
        <f>'様式D-3_S09'!$AY$5</f>
        <v>0</v>
      </c>
      <c r="F19" s="869">
        <f>'様式D-3_S09'!$AZ$5</f>
        <v>0</v>
      </c>
      <c r="G19" s="869">
        <f>'様式D-3_S09'!$BA$5</f>
        <v>0</v>
      </c>
      <c r="H19" s="869">
        <f>'様式D-3_S09'!$BB$5</f>
        <v>0</v>
      </c>
      <c r="I19" s="869">
        <f>'様式D-3_S09'!$BC$5</f>
        <v>0</v>
      </c>
      <c r="J19" s="869">
        <f>'様式D-3_S09'!$BD$5</f>
        <v>0</v>
      </c>
      <c r="K19" s="869">
        <f>'様式D-3_S09'!$BE$5</f>
        <v>1</v>
      </c>
      <c r="L19" s="869">
        <f>'様式D-3_S09'!$BF$5</f>
        <v>0</v>
      </c>
      <c r="M19" s="869">
        <f>'様式D-3_S09'!$BG$5</f>
        <v>0</v>
      </c>
      <c r="N19" s="869">
        <f>'様式D-3_S09'!$BH$5</f>
        <v>0</v>
      </c>
      <c r="O19" s="869">
        <f>'様式D-3_S09'!$BI$5</f>
        <v>0</v>
      </c>
      <c r="P19" s="869">
        <f>'様式D-3_S09'!$BJ$5</f>
        <v>0</v>
      </c>
      <c r="Q19" s="869">
        <f>'様式D-3_S09'!$BK$5</f>
        <v>0</v>
      </c>
      <c r="R19" s="880">
        <f>'様式D-3_S09'!$BL$5</f>
        <v>0</v>
      </c>
      <c r="S19" s="881">
        <f>'様式D-3_S09'!$BM$5</f>
        <v>0</v>
      </c>
      <c r="T19" s="869">
        <f>'様式D-3_S09'!$BN$5</f>
        <v>0</v>
      </c>
      <c r="U19" s="880">
        <f>'様式D-3_S09'!$BO$5</f>
        <v>1</v>
      </c>
      <c r="V19" s="881">
        <f>'様式D-3_S09'!$BP$5</f>
        <v>0</v>
      </c>
      <c r="W19" s="869">
        <f>'様式D-3_S09'!$BQ$5</f>
        <v>0</v>
      </c>
      <c r="X19" s="870">
        <f>'様式D-3_S09'!$BR$5</f>
        <v>0</v>
      </c>
      <c r="Y19" s="871" t="str">
        <f>'様式D-3_S09'!$BS$5</f>
        <v>Ⅰ</v>
      </c>
      <c r="Z19" s="872" t="str">
        <f>'様式D-3_S09'!$BT$5</f>
        <v>Ⅱ</v>
      </c>
      <c r="AA19" s="872" t="str">
        <f>'様式D-3_S09'!$BU$5</f>
        <v>Ⅰ</v>
      </c>
      <c r="AB19" s="871" t="str">
        <f>'様式D-3_S09'!$BV$5</f>
        <v>Ⅱ</v>
      </c>
      <c r="AC19" s="873" t="str">
        <f>'様式D-3_S09'!$BW$5</f>
        <v/>
      </c>
      <c r="AD19" s="874" t="str">
        <f>'様式D-3_S09'!$BX$5</f>
        <v/>
      </c>
      <c r="AE19" s="874" t="str">
        <f>'様式D-3_S09'!$BY$5</f>
        <v/>
      </c>
      <c r="AF19" s="875" t="str">
        <f>'様式D-3_S09'!$BZ$5</f>
        <v/>
      </c>
      <c r="AG19" s="879">
        <f>'様式D-3_S09'!$CA$5</f>
        <v>0</v>
      </c>
      <c r="AH19" s="876">
        <f>'様式D-3_S09'!$CB$5</f>
        <v>0</v>
      </c>
      <c r="AI19" s="876">
        <f>'様式D-3_S09'!$CC$5</f>
        <v>0</v>
      </c>
      <c r="AJ19" s="876">
        <f>'様式D-3_S09'!$CD$5</f>
        <v>0.01</v>
      </c>
      <c r="AK19" s="876">
        <f>'様式D-3_S09'!$CE$5</f>
        <v>0</v>
      </c>
      <c r="AL19" s="876">
        <f>'様式D-3_S09'!$CF$5</f>
        <v>0</v>
      </c>
      <c r="AM19" s="876">
        <f>'様式D-3_S09'!$CG$5</f>
        <v>0</v>
      </c>
      <c r="AN19" s="877">
        <f>'様式D-3_S09'!$CH$5</f>
        <v>0</v>
      </c>
      <c r="AO19" s="3"/>
      <c r="AP19" s="3"/>
      <c r="AQ19" s="3"/>
      <c r="AR19" s="3"/>
      <c r="AS19" s="3"/>
      <c r="AT19" s="878">
        <f t="shared" si="0"/>
        <v>2</v>
      </c>
      <c r="AU19" s="3"/>
    </row>
    <row r="20" spans="2:47" x14ac:dyDescent="0.2">
      <c r="B20" s="866">
        <f>'様式D-3_S10'!$AV$5</f>
        <v>10</v>
      </c>
      <c r="C20" s="867">
        <f>'様式D-3_S10'!$AW$5</f>
        <v>10.58</v>
      </c>
      <c r="D20" s="868">
        <f>'様式D-3_S10'!$AX$5</f>
        <v>0</v>
      </c>
      <c r="E20" s="869">
        <f>'様式D-3_S10'!$AY$5</f>
        <v>0</v>
      </c>
      <c r="F20" s="869">
        <f>'様式D-3_S10'!$AZ$5</f>
        <v>0</v>
      </c>
      <c r="G20" s="869">
        <f>'様式D-3_S10'!$BA$5</f>
        <v>0</v>
      </c>
      <c r="H20" s="869">
        <f>'様式D-3_S10'!$BB$5</f>
        <v>0</v>
      </c>
      <c r="I20" s="869">
        <f>'様式D-3_S10'!$BC$5</f>
        <v>0</v>
      </c>
      <c r="J20" s="869">
        <f>'様式D-3_S10'!$BD$5</f>
        <v>0</v>
      </c>
      <c r="K20" s="869">
        <f>'様式D-3_S10'!$BE$5</f>
        <v>1</v>
      </c>
      <c r="L20" s="869">
        <f>'様式D-3_S10'!$BF$5</f>
        <v>0</v>
      </c>
      <c r="M20" s="869">
        <f>'様式D-3_S10'!$BG$5</f>
        <v>0</v>
      </c>
      <c r="N20" s="869">
        <f>'様式D-3_S10'!$BH$5</f>
        <v>0</v>
      </c>
      <c r="O20" s="869">
        <f>'様式D-3_S10'!$BI$5</f>
        <v>0</v>
      </c>
      <c r="P20" s="869">
        <f>'様式D-3_S10'!$BJ$5</f>
        <v>0</v>
      </c>
      <c r="Q20" s="869">
        <f>'様式D-3_S10'!$BK$5</f>
        <v>0</v>
      </c>
      <c r="R20" s="880">
        <f>'様式D-3_S10'!$BL$5</f>
        <v>0</v>
      </c>
      <c r="S20" s="881">
        <f>'様式D-3_S10'!$BM$5</f>
        <v>0</v>
      </c>
      <c r="T20" s="869">
        <f>'様式D-3_S10'!$BN$5</f>
        <v>0</v>
      </c>
      <c r="U20" s="880">
        <f>'様式D-3_S10'!$BO$5</f>
        <v>1</v>
      </c>
      <c r="V20" s="881">
        <f>'様式D-3_S10'!$BP$5</f>
        <v>0</v>
      </c>
      <c r="W20" s="869">
        <f>'様式D-3_S10'!$BQ$5</f>
        <v>0</v>
      </c>
      <c r="X20" s="870">
        <f>'様式D-3_S10'!$BR$5</f>
        <v>0</v>
      </c>
      <c r="Y20" s="871" t="str">
        <f>'様式D-3_S10'!$BS$5</f>
        <v>Ⅰ</v>
      </c>
      <c r="Z20" s="872" t="str">
        <f>'様式D-3_S10'!$BT$5</f>
        <v>Ⅱ</v>
      </c>
      <c r="AA20" s="872" t="str">
        <f>'様式D-3_S10'!$BU$5</f>
        <v>Ⅰ</v>
      </c>
      <c r="AB20" s="871" t="str">
        <f>'様式D-3_S10'!$BV$5</f>
        <v>Ⅱ</v>
      </c>
      <c r="AC20" s="873" t="str">
        <f>'様式D-3_S10'!$BW$5</f>
        <v/>
      </c>
      <c r="AD20" s="874" t="str">
        <f>'様式D-3_S10'!$BX$5</f>
        <v/>
      </c>
      <c r="AE20" s="874" t="str">
        <f>'様式D-3_S10'!$BY$5</f>
        <v/>
      </c>
      <c r="AF20" s="875" t="str">
        <f>'様式D-3_S10'!$BZ$5</f>
        <v/>
      </c>
      <c r="AG20" s="879">
        <f>'様式D-3_S10'!$CA$5</f>
        <v>0</v>
      </c>
      <c r="AH20" s="876">
        <f>'様式D-3_S10'!$CB$5</f>
        <v>0</v>
      </c>
      <c r="AI20" s="876">
        <f>'様式D-3_S10'!$CC$5</f>
        <v>0</v>
      </c>
      <c r="AJ20" s="876">
        <f>'様式D-3_S10'!$CD$5</f>
        <v>0.08</v>
      </c>
      <c r="AK20" s="876">
        <f>'様式D-3_S10'!$CE$5</f>
        <v>0</v>
      </c>
      <c r="AL20" s="876">
        <f>'様式D-3_S10'!$CF$5</f>
        <v>0</v>
      </c>
      <c r="AM20" s="876">
        <f>'様式D-3_S10'!$CG$5</f>
        <v>0</v>
      </c>
      <c r="AN20" s="877">
        <f>'様式D-3_S10'!$CH$5</f>
        <v>0</v>
      </c>
      <c r="AO20" s="3"/>
      <c r="AP20" s="3"/>
      <c r="AQ20" s="3"/>
      <c r="AR20" s="3"/>
      <c r="AS20" s="3"/>
      <c r="AT20" s="878">
        <f t="shared" si="0"/>
        <v>2</v>
      </c>
      <c r="AU20" s="3"/>
    </row>
    <row r="21" spans="2:47" x14ac:dyDescent="0.2">
      <c r="B21" s="866">
        <f>'様式D-3_S11'!$AV$5</f>
        <v>11</v>
      </c>
      <c r="C21" s="867">
        <f>'様式D-3_S11'!$AW$5</f>
        <v>10.52</v>
      </c>
      <c r="D21" s="868">
        <f>'様式D-3_S11'!$AX$5</f>
        <v>0</v>
      </c>
      <c r="E21" s="869">
        <f>'様式D-3_S11'!$AY$5</f>
        <v>0</v>
      </c>
      <c r="F21" s="869">
        <f>'様式D-3_S11'!$AZ$5</f>
        <v>0</v>
      </c>
      <c r="G21" s="880">
        <f>'様式D-3_S11'!$BA$5</f>
        <v>0</v>
      </c>
      <c r="H21" s="881">
        <f>'様式D-3_S11'!$BB$5</f>
        <v>0</v>
      </c>
      <c r="I21" s="869">
        <f>'様式D-3_S11'!$BC$5</f>
        <v>0</v>
      </c>
      <c r="J21" s="869">
        <f>'様式D-3_S11'!$BD$5</f>
        <v>0</v>
      </c>
      <c r="K21" s="880">
        <f>'様式D-3_S11'!$BE$5</f>
        <v>1</v>
      </c>
      <c r="L21" s="881">
        <f>'様式D-3_S11'!$BF$5</f>
        <v>0</v>
      </c>
      <c r="M21" s="869">
        <f>'様式D-3_S11'!$BG$5</f>
        <v>0</v>
      </c>
      <c r="N21" s="869">
        <f>'様式D-3_S11'!$BH$5</f>
        <v>0</v>
      </c>
      <c r="O21" s="880">
        <f>'様式D-3_S11'!$BI$5</f>
        <v>0</v>
      </c>
      <c r="P21" s="881">
        <f>'様式D-3_S11'!$BJ$5</f>
        <v>0</v>
      </c>
      <c r="Q21" s="869">
        <f>'様式D-3_S11'!$BK$5</f>
        <v>0</v>
      </c>
      <c r="R21" s="880">
        <f>'様式D-3_S11'!$BL$5</f>
        <v>0</v>
      </c>
      <c r="S21" s="881">
        <f>'様式D-3_S11'!$BM$5</f>
        <v>0</v>
      </c>
      <c r="T21" s="869">
        <f>'様式D-3_S11'!$BN$5</f>
        <v>0</v>
      </c>
      <c r="U21" s="880">
        <f>'様式D-3_S11'!$BO$5</f>
        <v>1</v>
      </c>
      <c r="V21" s="881">
        <f>'様式D-3_S11'!$BP$5</f>
        <v>0</v>
      </c>
      <c r="W21" s="869">
        <f>'様式D-3_S11'!$BQ$5</f>
        <v>0</v>
      </c>
      <c r="X21" s="870">
        <f>'様式D-3_S11'!$BR$5</f>
        <v>0</v>
      </c>
      <c r="Y21" s="871" t="str">
        <f>'様式D-3_S11'!$BS$5</f>
        <v>Ⅰ</v>
      </c>
      <c r="Z21" s="872" t="str">
        <f>'様式D-3_S11'!$BT$5</f>
        <v>Ⅱ</v>
      </c>
      <c r="AA21" s="872" t="str">
        <f>'様式D-3_S11'!$BU$5</f>
        <v>Ⅰ</v>
      </c>
      <c r="AB21" s="871" t="str">
        <f>'様式D-3_S11'!$BV$5</f>
        <v>Ⅱ</v>
      </c>
      <c r="AC21" s="873" t="str">
        <f>'様式D-3_S11'!$BW$5</f>
        <v/>
      </c>
      <c r="AD21" s="874" t="str">
        <f>'様式D-3_S11'!$BX$5</f>
        <v/>
      </c>
      <c r="AE21" s="874" t="str">
        <f>'様式D-3_S11'!$BY$5</f>
        <v/>
      </c>
      <c r="AF21" s="875" t="str">
        <f>'様式D-3_S11'!$BZ$5</f>
        <v/>
      </c>
      <c r="AG21" s="879">
        <f>'様式D-3_S11'!$CA$5</f>
        <v>0</v>
      </c>
      <c r="AH21" s="876">
        <f>'様式D-3_S11'!$CB$5</f>
        <v>0</v>
      </c>
      <c r="AI21" s="876">
        <f>'様式D-3_S11'!$CC$5</f>
        <v>0</v>
      </c>
      <c r="AJ21" s="876">
        <f>'様式D-3_S11'!$CD$5</f>
        <v>0.01</v>
      </c>
      <c r="AK21" s="876">
        <f>'様式D-3_S11'!$CE$5</f>
        <v>0</v>
      </c>
      <c r="AL21" s="876">
        <f>'様式D-3_S11'!$CF$5</f>
        <v>0</v>
      </c>
      <c r="AM21" s="876">
        <f>'様式D-3_S11'!$CG$5</f>
        <v>0</v>
      </c>
      <c r="AN21" s="877">
        <f>'様式D-3_S11'!$CH$5</f>
        <v>0</v>
      </c>
      <c r="AO21" s="3"/>
      <c r="AP21" s="3"/>
      <c r="AQ21" s="3"/>
      <c r="AR21" s="3"/>
      <c r="AS21" s="3"/>
      <c r="AT21" s="878">
        <f t="shared" si="0"/>
        <v>2</v>
      </c>
      <c r="AU21" s="3"/>
    </row>
    <row r="22" spans="2:47" x14ac:dyDescent="0.2">
      <c r="B22" s="866">
        <f>'様式D-3_S12'!$AV$5</f>
        <v>12</v>
      </c>
      <c r="C22" s="867">
        <f>'様式D-3_S12'!$AW$5</f>
        <v>10.47</v>
      </c>
      <c r="D22" s="868">
        <f>'様式D-3_S12'!$AX$5</f>
        <v>0</v>
      </c>
      <c r="E22" s="869">
        <f>'様式D-3_S12'!$AY$5</f>
        <v>0</v>
      </c>
      <c r="F22" s="869">
        <f>'様式D-3_S12'!$AZ$5</f>
        <v>0</v>
      </c>
      <c r="G22" s="880">
        <f>'様式D-3_S12'!$BA$5</f>
        <v>0</v>
      </c>
      <c r="H22" s="881">
        <f>'様式D-3_S12'!$BB$5</f>
        <v>0</v>
      </c>
      <c r="I22" s="869">
        <f>'様式D-3_S12'!$BC$5</f>
        <v>0</v>
      </c>
      <c r="J22" s="869">
        <f>'様式D-3_S12'!$BD$5</f>
        <v>1</v>
      </c>
      <c r="K22" s="880">
        <f>'様式D-3_S12'!$BE$5</f>
        <v>0</v>
      </c>
      <c r="L22" s="881">
        <f>'様式D-3_S12'!$BF$5</f>
        <v>0</v>
      </c>
      <c r="M22" s="869">
        <f>'様式D-3_S12'!$BG$5</f>
        <v>0</v>
      </c>
      <c r="N22" s="869">
        <f>'様式D-3_S12'!$BH$5</f>
        <v>0</v>
      </c>
      <c r="O22" s="880">
        <f>'様式D-3_S12'!$BI$5</f>
        <v>0</v>
      </c>
      <c r="P22" s="881">
        <f>'様式D-3_S12'!$BJ$5</f>
        <v>0</v>
      </c>
      <c r="Q22" s="869">
        <f>'様式D-3_S12'!$BK$5</f>
        <v>0</v>
      </c>
      <c r="R22" s="880">
        <f>'様式D-3_S12'!$BL$5</f>
        <v>0</v>
      </c>
      <c r="S22" s="881">
        <f>'様式D-3_S12'!$BM$5</f>
        <v>0</v>
      </c>
      <c r="T22" s="869">
        <f>'様式D-3_S12'!$BN$5</f>
        <v>0</v>
      </c>
      <c r="U22" s="880">
        <f>'様式D-3_S12'!$BO$5</f>
        <v>1</v>
      </c>
      <c r="V22" s="881">
        <f>'様式D-3_S12'!$BP$5</f>
        <v>0</v>
      </c>
      <c r="W22" s="869">
        <f>'様式D-3_S12'!$BQ$5</f>
        <v>0</v>
      </c>
      <c r="X22" s="870">
        <f>'様式D-3_S12'!$BR$5</f>
        <v>0</v>
      </c>
      <c r="Y22" s="871" t="str">
        <f>'様式D-3_S12'!$BS$5</f>
        <v>Ⅰ</v>
      </c>
      <c r="Z22" s="872" t="str">
        <f>'様式D-3_S12'!$BT$5</f>
        <v>Ⅱ</v>
      </c>
      <c r="AA22" s="872" t="str">
        <f>'様式D-3_S12'!$BU$5</f>
        <v>Ⅰ</v>
      </c>
      <c r="AB22" s="871" t="str">
        <f>'様式D-3_S12'!$BV$5</f>
        <v>Ⅱ</v>
      </c>
      <c r="AC22" s="873" t="str">
        <f>'様式D-3_S12'!$BW$5</f>
        <v/>
      </c>
      <c r="AD22" s="874" t="str">
        <f>'様式D-3_S12'!$BX$5</f>
        <v/>
      </c>
      <c r="AE22" s="874" t="str">
        <f>'様式D-3_S12'!$BY$5</f>
        <v/>
      </c>
      <c r="AF22" s="875" t="str">
        <f>'様式D-3_S12'!$BZ$5</f>
        <v/>
      </c>
      <c r="AG22" s="879">
        <f>'様式D-3_S12'!$CA$5</f>
        <v>0</v>
      </c>
      <c r="AH22" s="876">
        <f>'様式D-3_S12'!$CB$5</f>
        <v>0</v>
      </c>
      <c r="AI22" s="876">
        <f>'様式D-3_S12'!$CC$5</f>
        <v>0.08</v>
      </c>
      <c r="AJ22" s="876">
        <f>'様式D-3_S12'!$CD$5</f>
        <v>0</v>
      </c>
      <c r="AK22" s="876">
        <f>'様式D-3_S12'!$CE$5</f>
        <v>0</v>
      </c>
      <c r="AL22" s="876">
        <f>'様式D-3_S12'!$CF$5</f>
        <v>0</v>
      </c>
      <c r="AM22" s="876">
        <f>'様式D-3_S12'!$CG$5</f>
        <v>0</v>
      </c>
      <c r="AN22" s="877">
        <f>'様式D-3_S12'!$CH$5</f>
        <v>0</v>
      </c>
      <c r="AO22" s="3"/>
      <c r="AP22" s="3"/>
      <c r="AQ22" s="3"/>
      <c r="AR22" s="3"/>
      <c r="AS22" s="3"/>
      <c r="AT22" s="878">
        <f t="shared" si="0"/>
        <v>2</v>
      </c>
      <c r="AU22" s="3"/>
    </row>
    <row r="23" spans="2:47" x14ac:dyDescent="0.2">
      <c r="B23" s="866">
        <f>'様式D-3_S13'!$AV$5</f>
        <v>13</v>
      </c>
      <c r="C23" s="867">
        <f>'様式D-3_S13'!$AW$5</f>
        <v>10.38</v>
      </c>
      <c r="D23" s="868">
        <f>'様式D-3_S13'!$AX$5</f>
        <v>0</v>
      </c>
      <c r="E23" s="869">
        <f>'様式D-3_S13'!$AY$5</f>
        <v>0</v>
      </c>
      <c r="F23" s="869">
        <f>'様式D-3_S13'!$AZ$5</f>
        <v>0</v>
      </c>
      <c r="G23" s="880">
        <f>'様式D-3_S13'!$BA$5</f>
        <v>0</v>
      </c>
      <c r="H23" s="881">
        <f>'様式D-3_S13'!$BB$5</f>
        <v>0</v>
      </c>
      <c r="I23" s="869">
        <f>'様式D-3_S13'!$BC$5</f>
        <v>1</v>
      </c>
      <c r="J23" s="869">
        <f>'様式D-3_S13'!$BD$5</f>
        <v>0</v>
      </c>
      <c r="K23" s="880">
        <f>'様式D-3_S13'!$BE$5</f>
        <v>1</v>
      </c>
      <c r="L23" s="881">
        <f>'様式D-3_S13'!$BF$5</f>
        <v>0</v>
      </c>
      <c r="M23" s="869">
        <f>'様式D-3_S13'!$BG$5</f>
        <v>0</v>
      </c>
      <c r="N23" s="869">
        <f>'様式D-3_S13'!$BH$5</f>
        <v>0</v>
      </c>
      <c r="O23" s="880">
        <f>'様式D-3_S13'!$BI$5</f>
        <v>0</v>
      </c>
      <c r="P23" s="881">
        <f>'様式D-3_S13'!$BJ$5</f>
        <v>0</v>
      </c>
      <c r="Q23" s="869">
        <f>'様式D-3_S13'!$BK$5</f>
        <v>0</v>
      </c>
      <c r="R23" s="880">
        <f>'様式D-3_S13'!$BL$5</f>
        <v>0</v>
      </c>
      <c r="S23" s="881">
        <f>'様式D-3_S13'!$BM$5</f>
        <v>0</v>
      </c>
      <c r="T23" s="869">
        <f>'様式D-3_S13'!$BN$5</f>
        <v>1</v>
      </c>
      <c r="U23" s="880">
        <f>'様式D-3_S13'!$BO$5</f>
        <v>1</v>
      </c>
      <c r="V23" s="881">
        <f>'様式D-3_S13'!$BP$5</f>
        <v>0</v>
      </c>
      <c r="W23" s="869">
        <f>'様式D-3_S13'!$BQ$5</f>
        <v>0</v>
      </c>
      <c r="X23" s="870">
        <f>'様式D-3_S13'!$BR$5</f>
        <v>0</v>
      </c>
      <c r="Y23" s="871" t="str">
        <f>'様式D-3_S13'!$BS$5</f>
        <v>Ⅰ</v>
      </c>
      <c r="Z23" s="872" t="str">
        <f>'様式D-3_S13'!$BT$5</f>
        <v>Ⅲ</v>
      </c>
      <c r="AA23" s="872" t="str">
        <f>'様式D-3_S13'!$BU$5</f>
        <v>Ⅰ</v>
      </c>
      <c r="AB23" s="871" t="str">
        <f>'様式D-3_S13'!$BV$5</f>
        <v>Ⅲ</v>
      </c>
      <c r="AC23" s="873" t="str">
        <f>'様式D-3_S13'!$BW$5</f>
        <v/>
      </c>
      <c r="AD23" s="874" t="str">
        <f>'様式D-3_S13'!$BX$5</f>
        <v/>
      </c>
      <c r="AE23" s="874" t="str">
        <f>'様式D-3_S13'!$BY$5</f>
        <v/>
      </c>
      <c r="AF23" s="875" t="str">
        <f>'様式D-3_S13'!$BZ$5</f>
        <v/>
      </c>
      <c r="AG23" s="879">
        <f>'様式D-3_S13'!$CA$5</f>
        <v>0</v>
      </c>
      <c r="AH23" s="876">
        <f>'様式D-3_S13'!$CB$5</f>
        <v>0.08</v>
      </c>
      <c r="AI23" s="876">
        <f>'様式D-3_S13'!$CC$5</f>
        <v>0</v>
      </c>
      <c r="AJ23" s="876">
        <f>'様式D-3_S13'!$CD$5</f>
        <v>7.11</v>
      </c>
      <c r="AK23" s="876">
        <f>'様式D-3_S13'!$CE$5</f>
        <v>0</v>
      </c>
      <c r="AL23" s="876">
        <f>'様式D-3_S13'!$CF$5</f>
        <v>0</v>
      </c>
      <c r="AM23" s="876">
        <f>'様式D-3_S13'!$CG$5</f>
        <v>0</v>
      </c>
      <c r="AN23" s="877">
        <f>'様式D-3_S13'!$CH$5</f>
        <v>0</v>
      </c>
      <c r="AO23" s="3"/>
      <c r="AP23" s="3"/>
      <c r="AQ23" s="3"/>
      <c r="AR23" s="3"/>
      <c r="AS23" s="3"/>
      <c r="AT23" s="878">
        <f t="shared" si="0"/>
        <v>3</v>
      </c>
      <c r="AU23" s="3"/>
    </row>
    <row r="24" spans="2:47" x14ac:dyDescent="0.2">
      <c r="B24" s="866">
        <f>'様式D-3_S14'!$AV$5</f>
        <v>14</v>
      </c>
      <c r="C24" s="867">
        <f>'様式D-3_S14'!$AW$5</f>
        <v>10.34</v>
      </c>
      <c r="D24" s="868">
        <f>'様式D-3_S14'!$AX$5</f>
        <v>0</v>
      </c>
      <c r="E24" s="869">
        <f>'様式D-3_S14'!$AY$5</f>
        <v>0</v>
      </c>
      <c r="F24" s="869">
        <f>'様式D-3_S14'!$AZ$5</f>
        <v>0</v>
      </c>
      <c r="G24" s="880">
        <f>'様式D-3_S14'!$BA$5</f>
        <v>0</v>
      </c>
      <c r="H24" s="881">
        <f>'様式D-3_S14'!$BB$5</f>
        <v>0</v>
      </c>
      <c r="I24" s="869">
        <f>'様式D-3_S14'!$BC$5</f>
        <v>0</v>
      </c>
      <c r="J24" s="869">
        <f>'様式D-3_S14'!$BD$5</f>
        <v>0</v>
      </c>
      <c r="K24" s="880">
        <f>'様式D-3_S14'!$BE$5</f>
        <v>1</v>
      </c>
      <c r="L24" s="881">
        <f>'様式D-3_S14'!$BF$5</f>
        <v>0</v>
      </c>
      <c r="M24" s="869">
        <f>'様式D-3_S14'!$BG$5</f>
        <v>0</v>
      </c>
      <c r="N24" s="869">
        <f>'様式D-3_S14'!$BH$5</f>
        <v>0</v>
      </c>
      <c r="O24" s="880">
        <f>'様式D-3_S14'!$BI$5</f>
        <v>0</v>
      </c>
      <c r="P24" s="881">
        <f>'様式D-3_S14'!$BJ$5</f>
        <v>0</v>
      </c>
      <c r="Q24" s="869">
        <f>'様式D-3_S14'!$BK$5</f>
        <v>0</v>
      </c>
      <c r="R24" s="880">
        <f>'様式D-3_S14'!$BL$5</f>
        <v>0</v>
      </c>
      <c r="S24" s="881">
        <f>'様式D-3_S14'!$BM$5</f>
        <v>0</v>
      </c>
      <c r="T24" s="869">
        <f>'様式D-3_S14'!$BN$5</f>
        <v>0</v>
      </c>
      <c r="U24" s="880">
        <f>'様式D-3_S14'!$BO$5</f>
        <v>1</v>
      </c>
      <c r="V24" s="881">
        <f>'様式D-3_S14'!$BP$5</f>
        <v>0</v>
      </c>
      <c r="W24" s="869">
        <f>'様式D-3_S14'!$BQ$5</f>
        <v>0</v>
      </c>
      <c r="X24" s="870">
        <f>'様式D-3_S14'!$BR$5</f>
        <v>0</v>
      </c>
      <c r="Y24" s="871" t="str">
        <f>'様式D-3_S14'!$BS$5</f>
        <v>Ⅰ</v>
      </c>
      <c r="Z24" s="872" t="str">
        <f>'様式D-3_S14'!$BT$5</f>
        <v>Ⅱ</v>
      </c>
      <c r="AA24" s="872" t="str">
        <f>'様式D-3_S14'!$BU$5</f>
        <v>Ⅰ</v>
      </c>
      <c r="AB24" s="871" t="str">
        <f>'様式D-3_S14'!$BV$5</f>
        <v>Ⅱ</v>
      </c>
      <c r="AC24" s="873" t="str">
        <f>'様式D-3_S14'!$BW$5</f>
        <v/>
      </c>
      <c r="AD24" s="874" t="str">
        <f>'様式D-3_S14'!$BX$5</f>
        <v/>
      </c>
      <c r="AE24" s="874" t="str">
        <f>'様式D-3_S14'!$BY$5</f>
        <v/>
      </c>
      <c r="AF24" s="875" t="str">
        <f>'様式D-3_S14'!$BZ$5</f>
        <v/>
      </c>
      <c r="AG24" s="879">
        <f>'様式D-3_S14'!$CA$5</f>
        <v>0</v>
      </c>
      <c r="AH24" s="876">
        <f>'様式D-3_S14'!$CB$5</f>
        <v>0</v>
      </c>
      <c r="AI24" s="876">
        <f>'様式D-3_S14'!$CC$5</f>
        <v>0</v>
      </c>
      <c r="AJ24" s="876">
        <f>'様式D-3_S14'!$CD$5</f>
        <v>0.01</v>
      </c>
      <c r="AK24" s="876">
        <f>'様式D-3_S14'!$CE$5</f>
        <v>0</v>
      </c>
      <c r="AL24" s="876">
        <f>'様式D-3_S14'!$CF$5</f>
        <v>0</v>
      </c>
      <c r="AM24" s="876">
        <f>'様式D-3_S14'!$CG$5</f>
        <v>0</v>
      </c>
      <c r="AN24" s="877">
        <f>'様式D-3_S14'!$CH$5</f>
        <v>0</v>
      </c>
      <c r="AO24" s="3"/>
      <c r="AP24" s="3"/>
      <c r="AQ24" s="3"/>
      <c r="AR24" s="3"/>
      <c r="AS24" s="3"/>
      <c r="AT24" s="878">
        <f t="shared" si="0"/>
        <v>2</v>
      </c>
      <c r="AU24" s="3"/>
    </row>
    <row r="25" spans="2:47" x14ac:dyDescent="0.2">
      <c r="B25" s="866">
        <f>'様式D-3_S15'!$AV$5</f>
        <v>15</v>
      </c>
      <c r="C25" s="867">
        <f>'様式D-3_S15'!$AW$5</f>
        <v>10.4</v>
      </c>
      <c r="D25" s="868">
        <f>'様式D-3_S15'!$AX$5</f>
        <v>0</v>
      </c>
      <c r="E25" s="869">
        <f>'様式D-3_S15'!$AY$5</f>
        <v>0</v>
      </c>
      <c r="F25" s="869">
        <f>'様式D-3_S15'!$AZ$5</f>
        <v>0</v>
      </c>
      <c r="G25" s="880">
        <f>'様式D-3_S15'!$BA$5</f>
        <v>0</v>
      </c>
      <c r="H25" s="881">
        <f>'様式D-3_S15'!$BB$5</f>
        <v>0</v>
      </c>
      <c r="I25" s="869">
        <f>'様式D-3_S15'!$BC$5</f>
        <v>0</v>
      </c>
      <c r="J25" s="869">
        <f>'様式D-3_S15'!$BD$5</f>
        <v>0</v>
      </c>
      <c r="K25" s="880">
        <f>'様式D-3_S15'!$BE$5</f>
        <v>2</v>
      </c>
      <c r="L25" s="881">
        <f>'様式D-3_S15'!$BF$5</f>
        <v>0</v>
      </c>
      <c r="M25" s="869">
        <f>'様式D-3_S15'!$BG$5</f>
        <v>0</v>
      </c>
      <c r="N25" s="869">
        <f>'様式D-3_S15'!$BH$5</f>
        <v>0</v>
      </c>
      <c r="O25" s="880">
        <f>'様式D-3_S15'!$BI$5</f>
        <v>0</v>
      </c>
      <c r="P25" s="881">
        <f>'様式D-3_S15'!$BJ$5</f>
        <v>0</v>
      </c>
      <c r="Q25" s="869">
        <f>'様式D-3_S15'!$BK$5</f>
        <v>0</v>
      </c>
      <c r="R25" s="880">
        <f>'様式D-3_S15'!$BL$5</f>
        <v>0</v>
      </c>
      <c r="S25" s="881">
        <f>'様式D-3_S15'!$BM$5</f>
        <v>0</v>
      </c>
      <c r="T25" s="869">
        <f>'様式D-3_S15'!$BN$5</f>
        <v>0</v>
      </c>
      <c r="U25" s="880">
        <f>'様式D-3_S15'!$BO$5</f>
        <v>2</v>
      </c>
      <c r="V25" s="881">
        <f>'様式D-3_S15'!$BP$5</f>
        <v>0</v>
      </c>
      <c r="W25" s="869">
        <f>'様式D-3_S15'!$BQ$5</f>
        <v>0</v>
      </c>
      <c r="X25" s="870">
        <f>'様式D-3_S15'!$BR$5</f>
        <v>0</v>
      </c>
      <c r="Y25" s="871" t="str">
        <f>'様式D-3_S15'!$BS$5</f>
        <v>Ⅰ</v>
      </c>
      <c r="Z25" s="872" t="str">
        <f>'様式D-3_S15'!$BT$5</f>
        <v>Ⅱ</v>
      </c>
      <c r="AA25" s="872" t="str">
        <f>'様式D-3_S15'!$BU$5</f>
        <v>Ⅰ</v>
      </c>
      <c r="AB25" s="871" t="str">
        <f>'様式D-3_S15'!$BV$5</f>
        <v>Ⅱ</v>
      </c>
      <c r="AC25" s="873" t="str">
        <f>'様式D-3_S15'!$BW$5</f>
        <v/>
      </c>
      <c r="AD25" s="874" t="str">
        <f>'様式D-3_S15'!$BX$5</f>
        <v/>
      </c>
      <c r="AE25" s="874" t="str">
        <f>'様式D-3_S15'!$BY$5</f>
        <v/>
      </c>
      <c r="AF25" s="875" t="str">
        <f>'様式D-3_S15'!$BZ$5</f>
        <v/>
      </c>
      <c r="AG25" s="879">
        <f>'様式D-3_S15'!$CA$5</f>
        <v>0</v>
      </c>
      <c r="AH25" s="876">
        <f>'様式D-3_S15'!$CB$5</f>
        <v>0</v>
      </c>
      <c r="AI25" s="876">
        <f>'様式D-3_S15'!$CC$5</f>
        <v>0</v>
      </c>
      <c r="AJ25" s="876">
        <f>'様式D-3_S15'!$CD$5</f>
        <v>0.03</v>
      </c>
      <c r="AK25" s="876">
        <f>'様式D-3_S15'!$CE$5</f>
        <v>0</v>
      </c>
      <c r="AL25" s="876">
        <f>'様式D-3_S15'!$CF$5</f>
        <v>0</v>
      </c>
      <c r="AM25" s="876">
        <f>'様式D-3_S15'!$CG$5</f>
        <v>0</v>
      </c>
      <c r="AN25" s="877">
        <f>'様式D-3_S15'!$CH$5</f>
        <v>0</v>
      </c>
      <c r="AO25" s="3"/>
      <c r="AP25" s="3"/>
      <c r="AQ25" s="3"/>
      <c r="AR25" s="3"/>
      <c r="AS25" s="3"/>
      <c r="AT25" s="878">
        <f t="shared" si="0"/>
        <v>2</v>
      </c>
      <c r="AU25" s="3"/>
    </row>
    <row r="26" spans="2:47" x14ac:dyDescent="0.2">
      <c r="B26" s="866">
        <f>'様式D-3_S16'!$AV$5</f>
        <v>16</v>
      </c>
      <c r="C26" s="867">
        <f>'様式D-3_S16'!$AW$5</f>
        <v>10.37</v>
      </c>
      <c r="D26" s="868">
        <f>'様式D-3_S16'!$AX$5</f>
        <v>0</v>
      </c>
      <c r="E26" s="869">
        <f>'様式D-3_S16'!$AY$5</f>
        <v>0</v>
      </c>
      <c r="F26" s="869">
        <f>'様式D-3_S16'!$AZ$5</f>
        <v>0</v>
      </c>
      <c r="G26" s="880">
        <f>'様式D-3_S16'!$BA$5</f>
        <v>0</v>
      </c>
      <c r="H26" s="881">
        <f>'様式D-3_S16'!$BB$5</f>
        <v>0</v>
      </c>
      <c r="I26" s="869">
        <f>'様式D-3_S16'!$BC$5</f>
        <v>0</v>
      </c>
      <c r="J26" s="869">
        <f>'様式D-3_S16'!$BD$5</f>
        <v>0</v>
      </c>
      <c r="K26" s="880">
        <f>'様式D-3_S16'!$BE$5</f>
        <v>1</v>
      </c>
      <c r="L26" s="881">
        <f>'様式D-3_S16'!$BF$5</f>
        <v>0</v>
      </c>
      <c r="M26" s="869">
        <f>'様式D-3_S16'!$BG$5</f>
        <v>0</v>
      </c>
      <c r="N26" s="869">
        <f>'様式D-3_S16'!$BH$5</f>
        <v>0</v>
      </c>
      <c r="O26" s="880">
        <f>'様式D-3_S16'!$BI$5</f>
        <v>0</v>
      </c>
      <c r="P26" s="881">
        <f>'様式D-3_S16'!$BJ$5</f>
        <v>0</v>
      </c>
      <c r="Q26" s="869">
        <f>'様式D-3_S16'!$BK$5</f>
        <v>0</v>
      </c>
      <c r="R26" s="880">
        <f>'様式D-3_S16'!$BL$5</f>
        <v>0</v>
      </c>
      <c r="S26" s="881">
        <f>'様式D-3_S16'!$BM$5</f>
        <v>0</v>
      </c>
      <c r="T26" s="869">
        <f>'様式D-3_S16'!$BN$5</f>
        <v>0</v>
      </c>
      <c r="U26" s="880">
        <f>'様式D-3_S16'!$BO$5</f>
        <v>1</v>
      </c>
      <c r="V26" s="881">
        <f>'様式D-3_S16'!$BP$5</f>
        <v>0</v>
      </c>
      <c r="W26" s="869">
        <f>'様式D-3_S16'!$BQ$5</f>
        <v>0</v>
      </c>
      <c r="X26" s="870">
        <f>'様式D-3_S16'!$BR$5</f>
        <v>0</v>
      </c>
      <c r="Y26" s="871" t="str">
        <f>'様式D-3_S16'!$BS$5</f>
        <v>Ⅰ</v>
      </c>
      <c r="Z26" s="872" t="str">
        <f>'様式D-3_S16'!$BT$5</f>
        <v>Ⅱ</v>
      </c>
      <c r="AA26" s="872" t="str">
        <f>'様式D-3_S16'!$BU$5</f>
        <v>Ⅰ</v>
      </c>
      <c r="AB26" s="871" t="str">
        <f>'様式D-3_S16'!$BV$5</f>
        <v>Ⅱ</v>
      </c>
      <c r="AC26" s="873" t="str">
        <f>'様式D-3_S16'!$BW$5</f>
        <v/>
      </c>
      <c r="AD26" s="874" t="str">
        <f>'様式D-3_S16'!$BX$5</f>
        <v/>
      </c>
      <c r="AE26" s="874" t="str">
        <f>'様式D-3_S16'!$BY$5</f>
        <v/>
      </c>
      <c r="AF26" s="875" t="str">
        <f>'様式D-3_S16'!$BZ$5</f>
        <v/>
      </c>
      <c r="AG26" s="879">
        <f>'様式D-3_S16'!$CA$5</f>
        <v>0</v>
      </c>
      <c r="AH26" s="876">
        <f>'様式D-3_S16'!$CB$5</f>
        <v>0</v>
      </c>
      <c r="AI26" s="876">
        <f>'様式D-3_S16'!$CC$5</f>
        <v>0</v>
      </c>
      <c r="AJ26" s="876">
        <f>'様式D-3_S16'!$CD$5</f>
        <v>0.01</v>
      </c>
      <c r="AK26" s="876">
        <f>'様式D-3_S16'!$CE$5</f>
        <v>0</v>
      </c>
      <c r="AL26" s="876">
        <f>'様式D-3_S16'!$CF$5</f>
        <v>0</v>
      </c>
      <c r="AM26" s="876">
        <f>'様式D-3_S16'!$CG$5</f>
        <v>0</v>
      </c>
      <c r="AN26" s="877">
        <f>'様式D-3_S16'!$CH$5</f>
        <v>0</v>
      </c>
      <c r="AO26" s="3"/>
      <c r="AP26" s="3"/>
      <c r="AQ26" s="3"/>
      <c r="AR26" s="3"/>
      <c r="AS26" s="3"/>
      <c r="AT26" s="878">
        <f t="shared" si="0"/>
        <v>2</v>
      </c>
      <c r="AU26" s="3"/>
    </row>
    <row r="27" spans="2:47" x14ac:dyDescent="0.2">
      <c r="B27" s="866">
        <f>'様式D-3_S17'!$AV$5</f>
        <v>17</v>
      </c>
      <c r="C27" s="867">
        <f>'様式D-3_S17'!$AW$5</f>
        <v>10.37</v>
      </c>
      <c r="D27" s="868">
        <f>'様式D-3_S17'!$AX$5</f>
        <v>0</v>
      </c>
      <c r="E27" s="869">
        <f>'様式D-3_S17'!$AY$5</f>
        <v>0</v>
      </c>
      <c r="F27" s="869">
        <f>'様式D-3_S17'!$AZ$5</f>
        <v>0</v>
      </c>
      <c r="G27" s="880">
        <f>'様式D-3_S17'!$BA$5</f>
        <v>0</v>
      </c>
      <c r="H27" s="881">
        <f>'様式D-3_S17'!$BB$5</f>
        <v>0</v>
      </c>
      <c r="I27" s="869">
        <f>'様式D-3_S17'!$BC$5</f>
        <v>0</v>
      </c>
      <c r="J27" s="869">
        <f>'様式D-3_S17'!$BD$5</f>
        <v>0</v>
      </c>
      <c r="K27" s="880">
        <f>'様式D-3_S17'!$BE$5</f>
        <v>0</v>
      </c>
      <c r="L27" s="881">
        <f>'様式D-3_S17'!$BF$5</f>
        <v>0</v>
      </c>
      <c r="M27" s="869">
        <f>'様式D-3_S17'!$BG$5</f>
        <v>0</v>
      </c>
      <c r="N27" s="869">
        <f>'様式D-3_S17'!$BH$5</f>
        <v>0</v>
      </c>
      <c r="O27" s="880">
        <f>'様式D-3_S17'!$BI$5</f>
        <v>0</v>
      </c>
      <c r="P27" s="881">
        <f>'様式D-3_S17'!$BJ$5</f>
        <v>0</v>
      </c>
      <c r="Q27" s="869">
        <f>'様式D-3_S17'!$BK$5</f>
        <v>0</v>
      </c>
      <c r="R27" s="880">
        <f>'様式D-3_S17'!$BL$5</f>
        <v>0</v>
      </c>
      <c r="S27" s="881">
        <f>'様式D-3_S17'!$BM$5</f>
        <v>0</v>
      </c>
      <c r="T27" s="869">
        <f>'様式D-3_S17'!$BN$5</f>
        <v>0</v>
      </c>
      <c r="U27" s="880">
        <f>'様式D-3_S17'!$BO$5</f>
        <v>0</v>
      </c>
      <c r="V27" s="881">
        <f>'様式D-3_S17'!$BP$5</f>
        <v>0</v>
      </c>
      <c r="W27" s="869">
        <f>'様式D-3_S17'!$BQ$5</f>
        <v>0</v>
      </c>
      <c r="X27" s="870">
        <f>'様式D-3_S17'!$BR$5</f>
        <v>0</v>
      </c>
      <c r="Y27" s="871" t="str">
        <f>'様式D-3_S17'!$BS$5</f>
        <v>Ⅰ</v>
      </c>
      <c r="Z27" s="872" t="str">
        <f>'様式D-3_S17'!$BT$5</f>
        <v>Ⅰ</v>
      </c>
      <c r="AA27" s="872" t="str">
        <f>'様式D-3_S17'!$BU$5</f>
        <v>Ⅰ</v>
      </c>
      <c r="AB27" s="871" t="str">
        <f>'様式D-3_S17'!$BV$5</f>
        <v>Ⅰ</v>
      </c>
      <c r="AC27" s="873" t="str">
        <f>'様式D-3_S17'!$BW$5</f>
        <v/>
      </c>
      <c r="AD27" s="874" t="str">
        <f>'様式D-3_S17'!$BX$5</f>
        <v/>
      </c>
      <c r="AE27" s="874" t="str">
        <f>'様式D-3_S17'!$BY$5</f>
        <v/>
      </c>
      <c r="AF27" s="875" t="str">
        <f>'様式D-3_S17'!$BZ$5</f>
        <v/>
      </c>
      <c r="AG27" s="879">
        <f>'様式D-3_S17'!$CA$5</f>
        <v>0</v>
      </c>
      <c r="AH27" s="876">
        <f>'様式D-3_S17'!$CB$5</f>
        <v>0</v>
      </c>
      <c r="AI27" s="876">
        <f>'様式D-3_S17'!$CC$5</f>
        <v>0</v>
      </c>
      <c r="AJ27" s="876">
        <f>'様式D-3_S17'!$CD$5</f>
        <v>0</v>
      </c>
      <c r="AK27" s="876">
        <f>'様式D-3_S17'!$CE$5</f>
        <v>0</v>
      </c>
      <c r="AL27" s="876">
        <f>'様式D-3_S17'!$CF$5</f>
        <v>0</v>
      </c>
      <c r="AM27" s="876">
        <f>'様式D-3_S17'!$CG$5</f>
        <v>0</v>
      </c>
      <c r="AN27" s="877">
        <f>'様式D-3_S17'!$CH$5</f>
        <v>0</v>
      </c>
      <c r="AO27" s="3"/>
      <c r="AP27" s="3"/>
      <c r="AQ27" s="3"/>
      <c r="AR27" s="3"/>
      <c r="AS27" s="3"/>
      <c r="AT27" s="878">
        <f t="shared" si="0"/>
        <v>1</v>
      </c>
      <c r="AU27" s="3"/>
    </row>
    <row r="28" spans="2:47" x14ac:dyDescent="0.2">
      <c r="B28" s="866">
        <f>'様式D-3_S18'!$AV$5</f>
        <v>18</v>
      </c>
      <c r="C28" s="867">
        <f>'様式D-3_S18'!$AW$5</f>
        <v>10.38</v>
      </c>
      <c r="D28" s="868">
        <f>'様式D-3_S18'!$AX$5</f>
        <v>0</v>
      </c>
      <c r="E28" s="869">
        <f>'様式D-3_S18'!$AY$5</f>
        <v>0</v>
      </c>
      <c r="F28" s="869">
        <f>'様式D-3_S18'!$AZ$5</f>
        <v>0</v>
      </c>
      <c r="G28" s="880">
        <f>'様式D-3_S18'!$BA$5</f>
        <v>0</v>
      </c>
      <c r="H28" s="881">
        <f>'様式D-3_S18'!$BB$5</f>
        <v>0</v>
      </c>
      <c r="I28" s="869">
        <f>'様式D-3_S18'!$BC$5</f>
        <v>0</v>
      </c>
      <c r="J28" s="869">
        <f>'様式D-3_S18'!$BD$5</f>
        <v>0</v>
      </c>
      <c r="K28" s="880">
        <f>'様式D-3_S18'!$BE$5</f>
        <v>0</v>
      </c>
      <c r="L28" s="881">
        <f>'様式D-3_S18'!$BF$5</f>
        <v>0</v>
      </c>
      <c r="M28" s="869">
        <f>'様式D-3_S18'!$BG$5</f>
        <v>0</v>
      </c>
      <c r="N28" s="869">
        <f>'様式D-3_S18'!$BH$5</f>
        <v>0</v>
      </c>
      <c r="O28" s="880">
        <f>'様式D-3_S18'!$BI$5</f>
        <v>0</v>
      </c>
      <c r="P28" s="881">
        <f>'様式D-3_S18'!$BJ$5</f>
        <v>0</v>
      </c>
      <c r="Q28" s="869">
        <f>'様式D-3_S18'!$BK$5</f>
        <v>0</v>
      </c>
      <c r="R28" s="880">
        <f>'様式D-3_S18'!$BL$5</f>
        <v>0</v>
      </c>
      <c r="S28" s="881">
        <f>'様式D-3_S18'!$BM$5</f>
        <v>0</v>
      </c>
      <c r="T28" s="869">
        <f>'様式D-3_S18'!$BN$5</f>
        <v>0</v>
      </c>
      <c r="U28" s="880">
        <f>'様式D-3_S18'!$BO$5</f>
        <v>0</v>
      </c>
      <c r="V28" s="881">
        <f>'様式D-3_S18'!$BP$5</f>
        <v>0</v>
      </c>
      <c r="W28" s="869">
        <f>'様式D-3_S18'!$BQ$5</f>
        <v>0</v>
      </c>
      <c r="X28" s="870">
        <f>'様式D-3_S18'!$BR$5</f>
        <v>0</v>
      </c>
      <c r="Y28" s="871" t="str">
        <f>'様式D-3_S18'!$BS$5</f>
        <v>Ⅰ</v>
      </c>
      <c r="Z28" s="872" t="str">
        <f>'様式D-3_S18'!$BT$5</f>
        <v>Ⅰ</v>
      </c>
      <c r="AA28" s="872" t="str">
        <f>'様式D-3_S18'!$BU$5</f>
        <v>Ⅰ</v>
      </c>
      <c r="AB28" s="871" t="str">
        <f>'様式D-3_S18'!$BV$5</f>
        <v>Ⅰ</v>
      </c>
      <c r="AC28" s="873" t="str">
        <f>'様式D-3_S18'!$BW$5</f>
        <v/>
      </c>
      <c r="AD28" s="874" t="str">
        <f>'様式D-3_S18'!$BX$5</f>
        <v/>
      </c>
      <c r="AE28" s="874" t="str">
        <f>'様式D-3_S18'!$BY$5</f>
        <v/>
      </c>
      <c r="AF28" s="875" t="str">
        <f>'様式D-3_S18'!$BZ$5</f>
        <v/>
      </c>
      <c r="AG28" s="879">
        <f>'様式D-3_S18'!$CA$5</f>
        <v>0</v>
      </c>
      <c r="AH28" s="876">
        <f>'様式D-3_S18'!$CB$5</f>
        <v>0</v>
      </c>
      <c r="AI28" s="876">
        <f>'様式D-3_S18'!$CC$5</f>
        <v>0</v>
      </c>
      <c r="AJ28" s="876">
        <f>'様式D-3_S18'!$CD$5</f>
        <v>0</v>
      </c>
      <c r="AK28" s="876">
        <f>'様式D-3_S18'!$CE$5</f>
        <v>0</v>
      </c>
      <c r="AL28" s="876">
        <f>'様式D-3_S18'!$CF$5</f>
        <v>0</v>
      </c>
      <c r="AM28" s="876">
        <f>'様式D-3_S18'!$CG$5</f>
        <v>0</v>
      </c>
      <c r="AN28" s="877">
        <f>'様式D-3_S18'!$CH$5</f>
        <v>0</v>
      </c>
      <c r="AO28" s="3"/>
      <c r="AP28" s="3"/>
      <c r="AQ28" s="3"/>
      <c r="AR28" s="3"/>
      <c r="AS28" s="3"/>
      <c r="AT28" s="878">
        <f t="shared" si="0"/>
        <v>1</v>
      </c>
      <c r="AU28" s="3"/>
    </row>
    <row r="29" spans="2:47" x14ac:dyDescent="0.2">
      <c r="B29" s="866">
        <f>'様式D-3_S19'!$AV$5</f>
        <v>19</v>
      </c>
      <c r="C29" s="867">
        <f>'様式D-3_S19'!$AW$5</f>
        <v>10.37</v>
      </c>
      <c r="D29" s="868">
        <f>'様式D-3_S19'!$AX$5</f>
        <v>0</v>
      </c>
      <c r="E29" s="869">
        <f>'様式D-3_S19'!$AY$5</f>
        <v>0</v>
      </c>
      <c r="F29" s="869">
        <f>'様式D-3_S19'!$AZ$5</f>
        <v>0</v>
      </c>
      <c r="G29" s="880">
        <f>'様式D-3_S19'!$BA$5</f>
        <v>0</v>
      </c>
      <c r="H29" s="881">
        <f>'様式D-3_S19'!$BB$5</f>
        <v>0</v>
      </c>
      <c r="I29" s="869">
        <f>'様式D-3_S19'!$BC$5</f>
        <v>0</v>
      </c>
      <c r="J29" s="869">
        <f>'様式D-3_S19'!$BD$5</f>
        <v>2</v>
      </c>
      <c r="K29" s="880">
        <f>'様式D-3_S19'!$BE$5</f>
        <v>1</v>
      </c>
      <c r="L29" s="881">
        <f>'様式D-3_S19'!$BF$5</f>
        <v>0</v>
      </c>
      <c r="M29" s="869">
        <f>'様式D-3_S19'!$BG$5</f>
        <v>0</v>
      </c>
      <c r="N29" s="869">
        <f>'様式D-3_S19'!$BH$5</f>
        <v>0</v>
      </c>
      <c r="O29" s="880">
        <f>'様式D-3_S19'!$BI$5</f>
        <v>0</v>
      </c>
      <c r="P29" s="881">
        <f>'様式D-3_S19'!$BJ$5</f>
        <v>0</v>
      </c>
      <c r="Q29" s="869">
        <f>'様式D-3_S19'!$BK$5</f>
        <v>0</v>
      </c>
      <c r="R29" s="880">
        <f>'様式D-3_S19'!$BL$5</f>
        <v>0</v>
      </c>
      <c r="S29" s="881">
        <f>'様式D-3_S19'!$BM$5</f>
        <v>0</v>
      </c>
      <c r="T29" s="869">
        <f>'様式D-3_S19'!$BN$5</f>
        <v>0</v>
      </c>
      <c r="U29" s="880">
        <f>'様式D-3_S19'!$BO$5</f>
        <v>3</v>
      </c>
      <c r="V29" s="881">
        <f>'様式D-3_S19'!$BP$5</f>
        <v>0</v>
      </c>
      <c r="W29" s="869">
        <f>'様式D-3_S19'!$BQ$5</f>
        <v>0</v>
      </c>
      <c r="X29" s="870">
        <f>'様式D-3_S19'!$BR$5</f>
        <v>0</v>
      </c>
      <c r="Y29" s="871" t="str">
        <f>'様式D-3_S19'!$BS$5</f>
        <v>Ⅰ</v>
      </c>
      <c r="Z29" s="872" t="str">
        <f>'様式D-3_S19'!$BT$5</f>
        <v>Ⅱ</v>
      </c>
      <c r="AA29" s="872" t="str">
        <f>'様式D-3_S19'!$BU$5</f>
        <v>Ⅰ</v>
      </c>
      <c r="AB29" s="871" t="str">
        <f>'様式D-3_S19'!$BV$5</f>
        <v>Ⅱ</v>
      </c>
      <c r="AC29" s="873" t="str">
        <f>'様式D-3_S19'!$BW$5</f>
        <v/>
      </c>
      <c r="AD29" s="874" t="str">
        <f>'様式D-3_S19'!$BX$5</f>
        <v/>
      </c>
      <c r="AE29" s="874" t="str">
        <f>'様式D-3_S19'!$BY$5</f>
        <v/>
      </c>
      <c r="AF29" s="875" t="str">
        <f>'様式D-3_S19'!$BZ$5</f>
        <v/>
      </c>
      <c r="AG29" s="879">
        <f>'様式D-3_S19'!$CA$5</f>
        <v>0</v>
      </c>
      <c r="AH29" s="876">
        <f>'様式D-3_S19'!$CB$5</f>
        <v>0</v>
      </c>
      <c r="AI29" s="876">
        <f>'様式D-3_S19'!$CC$5</f>
        <v>0.12000000000000001</v>
      </c>
      <c r="AJ29" s="876">
        <f>'様式D-3_S19'!$CD$5</f>
        <v>2.11</v>
      </c>
      <c r="AK29" s="876">
        <f>'様式D-3_S19'!$CE$5</f>
        <v>0</v>
      </c>
      <c r="AL29" s="876">
        <f>'様式D-3_S19'!$CF$5</f>
        <v>0</v>
      </c>
      <c r="AM29" s="876">
        <f>'様式D-3_S19'!$CG$5</f>
        <v>0</v>
      </c>
      <c r="AN29" s="877">
        <f>'様式D-3_S19'!$CH$5</f>
        <v>0</v>
      </c>
      <c r="AO29" s="3"/>
      <c r="AP29" s="3"/>
      <c r="AQ29" s="3"/>
      <c r="AR29" s="3"/>
      <c r="AS29" s="3"/>
      <c r="AT29" s="878">
        <f t="shared" si="0"/>
        <v>2</v>
      </c>
      <c r="AU29" s="3"/>
    </row>
    <row r="30" spans="2:47" x14ac:dyDescent="0.2">
      <c r="B30" s="866">
        <f>'様式D-3_S20'!$AV$5</f>
        <v>20</v>
      </c>
      <c r="C30" s="867">
        <f>'様式D-3_S20'!$AW$5</f>
        <v>10.37</v>
      </c>
      <c r="D30" s="868">
        <f>'様式D-3_S20'!$AX$5</f>
        <v>0</v>
      </c>
      <c r="E30" s="869">
        <f>'様式D-3_S20'!$AY$5</f>
        <v>0</v>
      </c>
      <c r="F30" s="869">
        <f>'様式D-3_S20'!$AZ$5</f>
        <v>0</v>
      </c>
      <c r="G30" s="880">
        <f>'様式D-3_S20'!$BA$5</f>
        <v>0</v>
      </c>
      <c r="H30" s="881">
        <f>'様式D-3_S20'!$BB$5</f>
        <v>0</v>
      </c>
      <c r="I30" s="869">
        <f>'様式D-3_S20'!$BC$5</f>
        <v>0</v>
      </c>
      <c r="J30" s="869">
        <f>'様式D-3_S20'!$BD$5</f>
        <v>0</v>
      </c>
      <c r="K30" s="880">
        <f>'様式D-3_S20'!$BE$5</f>
        <v>0</v>
      </c>
      <c r="L30" s="881">
        <f>'様式D-3_S20'!$BF$5</f>
        <v>0</v>
      </c>
      <c r="M30" s="869">
        <f>'様式D-3_S20'!$BG$5</f>
        <v>0</v>
      </c>
      <c r="N30" s="869">
        <f>'様式D-3_S20'!$BH$5</f>
        <v>0</v>
      </c>
      <c r="O30" s="880">
        <f>'様式D-3_S20'!$BI$5</f>
        <v>0</v>
      </c>
      <c r="P30" s="881">
        <f>'様式D-3_S20'!$BJ$5</f>
        <v>0</v>
      </c>
      <c r="Q30" s="869">
        <f>'様式D-3_S20'!$BK$5</f>
        <v>0</v>
      </c>
      <c r="R30" s="880">
        <f>'様式D-3_S20'!$BL$5</f>
        <v>0</v>
      </c>
      <c r="S30" s="881">
        <f>'様式D-3_S20'!$BM$5</f>
        <v>0</v>
      </c>
      <c r="T30" s="869">
        <f>'様式D-3_S20'!$BN$5</f>
        <v>0</v>
      </c>
      <c r="U30" s="880">
        <f>'様式D-3_S20'!$BO$5</f>
        <v>0</v>
      </c>
      <c r="V30" s="881">
        <f>'様式D-3_S20'!$BP$5</f>
        <v>0</v>
      </c>
      <c r="W30" s="869">
        <f>'様式D-3_S20'!$BQ$5</f>
        <v>0</v>
      </c>
      <c r="X30" s="870">
        <f>'様式D-3_S20'!$BR$5</f>
        <v>0</v>
      </c>
      <c r="Y30" s="871" t="str">
        <f>'様式D-3_S20'!$BS$5</f>
        <v>Ⅰ</v>
      </c>
      <c r="Z30" s="872" t="str">
        <f>'様式D-3_S20'!$BT$5</f>
        <v>Ⅰ</v>
      </c>
      <c r="AA30" s="872" t="str">
        <f>'様式D-3_S20'!$BU$5</f>
        <v>Ⅰ</v>
      </c>
      <c r="AB30" s="871" t="str">
        <f>'様式D-3_S20'!$BV$5</f>
        <v>Ⅰ</v>
      </c>
      <c r="AC30" s="873" t="str">
        <f>'様式D-3_S20'!$BW$5</f>
        <v/>
      </c>
      <c r="AD30" s="874" t="str">
        <f>'様式D-3_S20'!$BX$5</f>
        <v/>
      </c>
      <c r="AE30" s="874" t="str">
        <f>'様式D-3_S20'!$BY$5</f>
        <v/>
      </c>
      <c r="AF30" s="875" t="str">
        <f>'様式D-3_S20'!$BZ$5</f>
        <v/>
      </c>
      <c r="AG30" s="879">
        <f>'様式D-3_S20'!$CA$5</f>
        <v>0</v>
      </c>
      <c r="AH30" s="876">
        <f>'様式D-3_S20'!$CB$5</f>
        <v>0</v>
      </c>
      <c r="AI30" s="876">
        <f>'様式D-3_S20'!$CC$5</f>
        <v>0</v>
      </c>
      <c r="AJ30" s="876">
        <f>'様式D-3_S20'!$CD$5</f>
        <v>0</v>
      </c>
      <c r="AK30" s="876">
        <f>'様式D-3_S20'!$CE$5</f>
        <v>0</v>
      </c>
      <c r="AL30" s="876">
        <f>'様式D-3_S20'!$CF$5</f>
        <v>0</v>
      </c>
      <c r="AM30" s="876">
        <f>'様式D-3_S20'!$CG$5</f>
        <v>0</v>
      </c>
      <c r="AN30" s="877">
        <f>'様式D-3_S20'!$CH$5</f>
        <v>0</v>
      </c>
      <c r="AO30" s="3"/>
      <c r="AP30" s="3"/>
      <c r="AQ30" s="3"/>
      <c r="AR30" s="3"/>
      <c r="AS30" s="3"/>
      <c r="AT30" s="878">
        <f t="shared" si="0"/>
        <v>1</v>
      </c>
      <c r="AU30" s="3"/>
    </row>
    <row r="31" spans="2:47" x14ac:dyDescent="0.2">
      <c r="B31" s="866">
        <f>'様式D-3_S21'!$AV$5</f>
        <v>21</v>
      </c>
      <c r="C31" s="867">
        <f>'様式D-3_S21'!$AW$5</f>
        <v>10.38</v>
      </c>
      <c r="D31" s="868">
        <f>'様式D-3_S21'!$AX$5</f>
        <v>0</v>
      </c>
      <c r="E31" s="869">
        <f>'様式D-3_S21'!$AY$5</f>
        <v>0</v>
      </c>
      <c r="F31" s="869">
        <f>'様式D-3_S21'!$AZ$5</f>
        <v>0</v>
      </c>
      <c r="G31" s="880">
        <f>'様式D-3_S21'!$BA$5</f>
        <v>0</v>
      </c>
      <c r="H31" s="881">
        <f>'様式D-3_S21'!$BB$5</f>
        <v>0</v>
      </c>
      <c r="I31" s="869">
        <f>'様式D-3_S21'!$BC$5</f>
        <v>0</v>
      </c>
      <c r="J31" s="869">
        <f>'様式D-3_S21'!$BD$5</f>
        <v>0</v>
      </c>
      <c r="K31" s="880">
        <f>'様式D-3_S21'!$BE$5</f>
        <v>3</v>
      </c>
      <c r="L31" s="881">
        <f>'様式D-3_S21'!$BF$5</f>
        <v>0</v>
      </c>
      <c r="M31" s="869">
        <f>'様式D-3_S21'!$BG$5</f>
        <v>0</v>
      </c>
      <c r="N31" s="869">
        <f>'様式D-3_S21'!$BH$5</f>
        <v>0</v>
      </c>
      <c r="O31" s="880">
        <f>'様式D-3_S21'!$BI$5</f>
        <v>0</v>
      </c>
      <c r="P31" s="881">
        <f>'様式D-3_S21'!$BJ$5</f>
        <v>0</v>
      </c>
      <c r="Q31" s="869">
        <f>'様式D-3_S21'!$BK$5</f>
        <v>0</v>
      </c>
      <c r="R31" s="880">
        <f>'様式D-3_S21'!$BL$5</f>
        <v>0</v>
      </c>
      <c r="S31" s="881">
        <f>'様式D-3_S21'!$BM$5</f>
        <v>0</v>
      </c>
      <c r="T31" s="869">
        <f>'様式D-3_S21'!$BN$5</f>
        <v>0</v>
      </c>
      <c r="U31" s="880">
        <f>'様式D-3_S21'!$BO$5</f>
        <v>3</v>
      </c>
      <c r="V31" s="881">
        <f>'様式D-3_S21'!$BP$5</f>
        <v>0</v>
      </c>
      <c r="W31" s="869">
        <f>'様式D-3_S21'!$BQ$5</f>
        <v>0</v>
      </c>
      <c r="X31" s="870">
        <f>'様式D-3_S21'!$BR$5</f>
        <v>0</v>
      </c>
      <c r="Y31" s="871" t="str">
        <f>'様式D-3_S21'!$BS$5</f>
        <v>Ⅰ</v>
      </c>
      <c r="Z31" s="872" t="str">
        <f>'様式D-3_S21'!$BT$5</f>
        <v>Ⅱ</v>
      </c>
      <c r="AA31" s="872" t="str">
        <f>'様式D-3_S21'!$BU$5</f>
        <v>Ⅰ</v>
      </c>
      <c r="AB31" s="871" t="str">
        <f>'様式D-3_S21'!$BV$5</f>
        <v>Ⅱ</v>
      </c>
      <c r="AC31" s="873" t="str">
        <f>'様式D-3_S21'!$BW$5</f>
        <v/>
      </c>
      <c r="AD31" s="874" t="str">
        <f>'様式D-3_S21'!$BX$5</f>
        <v/>
      </c>
      <c r="AE31" s="874" t="str">
        <f>'様式D-3_S21'!$BY$5</f>
        <v/>
      </c>
      <c r="AF31" s="875" t="str">
        <f>'様式D-3_S21'!$BZ$5</f>
        <v/>
      </c>
      <c r="AG31" s="879">
        <f>'様式D-3_S21'!$CA$5</f>
        <v>0</v>
      </c>
      <c r="AH31" s="876">
        <f>'様式D-3_S21'!$CB$5</f>
        <v>0</v>
      </c>
      <c r="AI31" s="876">
        <f>'様式D-3_S21'!$CC$5</f>
        <v>0</v>
      </c>
      <c r="AJ31" s="876">
        <f>'様式D-3_S21'!$CD$5</f>
        <v>2.04</v>
      </c>
      <c r="AK31" s="876">
        <f>'様式D-3_S21'!$CE$5</f>
        <v>0</v>
      </c>
      <c r="AL31" s="876">
        <f>'様式D-3_S21'!$CF$5</f>
        <v>0</v>
      </c>
      <c r="AM31" s="876">
        <f>'様式D-3_S21'!$CG$5</f>
        <v>0</v>
      </c>
      <c r="AN31" s="877">
        <f>'様式D-3_S21'!$CH$5</f>
        <v>0</v>
      </c>
      <c r="AO31" s="3"/>
      <c r="AP31" s="3"/>
      <c r="AQ31" s="3"/>
      <c r="AR31" s="3"/>
      <c r="AS31" s="3"/>
      <c r="AT31" s="878">
        <f t="shared" si="0"/>
        <v>2</v>
      </c>
      <c r="AU31" s="3"/>
    </row>
    <row r="32" spans="2:47" x14ac:dyDescent="0.2">
      <c r="B32" s="866">
        <f>'様式D-3_S22'!$AV$5</f>
        <v>22</v>
      </c>
      <c r="C32" s="867">
        <f>'様式D-3_S22'!$AW$5</f>
        <v>10.37</v>
      </c>
      <c r="D32" s="868">
        <f>'様式D-3_S22'!$AX$5</f>
        <v>0</v>
      </c>
      <c r="E32" s="869">
        <f>'様式D-3_S22'!$AY$5</f>
        <v>0</v>
      </c>
      <c r="F32" s="869">
        <f>'様式D-3_S22'!$AZ$5</f>
        <v>0</v>
      </c>
      <c r="G32" s="880">
        <f>'様式D-3_S22'!$BA$5</f>
        <v>0</v>
      </c>
      <c r="H32" s="881">
        <f>'様式D-3_S22'!$BB$5</f>
        <v>0</v>
      </c>
      <c r="I32" s="869">
        <f>'様式D-3_S22'!$BC$5</f>
        <v>0</v>
      </c>
      <c r="J32" s="869">
        <f>'様式D-3_S22'!$BD$5</f>
        <v>0</v>
      </c>
      <c r="K32" s="880">
        <f>'様式D-3_S22'!$BE$5</f>
        <v>0</v>
      </c>
      <c r="L32" s="881">
        <f>'様式D-3_S22'!$BF$5</f>
        <v>0</v>
      </c>
      <c r="M32" s="869">
        <f>'様式D-3_S22'!$BG$5</f>
        <v>0</v>
      </c>
      <c r="N32" s="869">
        <f>'様式D-3_S22'!$BH$5</f>
        <v>0</v>
      </c>
      <c r="O32" s="880">
        <f>'様式D-3_S22'!$BI$5</f>
        <v>0</v>
      </c>
      <c r="P32" s="881">
        <f>'様式D-3_S22'!$BJ$5</f>
        <v>0</v>
      </c>
      <c r="Q32" s="869">
        <f>'様式D-3_S22'!$BK$5</f>
        <v>0</v>
      </c>
      <c r="R32" s="880">
        <f>'様式D-3_S22'!$BL$5</f>
        <v>0</v>
      </c>
      <c r="S32" s="881">
        <f>'様式D-3_S22'!$BM$5</f>
        <v>0</v>
      </c>
      <c r="T32" s="869">
        <f>'様式D-3_S22'!$BN$5</f>
        <v>0</v>
      </c>
      <c r="U32" s="880">
        <f>'様式D-3_S22'!$BO$5</f>
        <v>0</v>
      </c>
      <c r="V32" s="881">
        <f>'様式D-3_S22'!$BP$5</f>
        <v>0</v>
      </c>
      <c r="W32" s="869">
        <f>'様式D-3_S22'!$BQ$5</f>
        <v>0</v>
      </c>
      <c r="X32" s="870">
        <f>'様式D-3_S22'!$BR$5</f>
        <v>0</v>
      </c>
      <c r="Y32" s="871" t="str">
        <f>'様式D-3_S22'!$BS$5</f>
        <v>Ⅰ</v>
      </c>
      <c r="Z32" s="872" t="str">
        <f>'様式D-3_S22'!$BT$5</f>
        <v>Ⅰ</v>
      </c>
      <c r="AA32" s="872" t="str">
        <f>'様式D-3_S22'!$BU$5</f>
        <v>Ⅰ</v>
      </c>
      <c r="AB32" s="871" t="str">
        <f>'様式D-3_S22'!$BV$5</f>
        <v>Ⅰ</v>
      </c>
      <c r="AC32" s="873" t="str">
        <f>'様式D-3_S22'!$BW$5</f>
        <v/>
      </c>
      <c r="AD32" s="874" t="str">
        <f>'様式D-3_S22'!$BX$5</f>
        <v/>
      </c>
      <c r="AE32" s="874" t="str">
        <f>'様式D-3_S22'!$BY$5</f>
        <v/>
      </c>
      <c r="AF32" s="875" t="str">
        <f>'様式D-3_S22'!$BZ$5</f>
        <v/>
      </c>
      <c r="AG32" s="879">
        <f>'様式D-3_S22'!$CA$5</f>
        <v>0</v>
      </c>
      <c r="AH32" s="876">
        <f>'様式D-3_S22'!$CB$5</f>
        <v>0</v>
      </c>
      <c r="AI32" s="876">
        <f>'様式D-3_S22'!$CC$5</f>
        <v>0</v>
      </c>
      <c r="AJ32" s="876">
        <f>'様式D-3_S22'!$CD$5</f>
        <v>0</v>
      </c>
      <c r="AK32" s="876">
        <f>'様式D-3_S22'!$CE$5</f>
        <v>0</v>
      </c>
      <c r="AL32" s="876">
        <f>'様式D-3_S22'!$CF$5</f>
        <v>0</v>
      </c>
      <c r="AM32" s="876">
        <f>'様式D-3_S22'!$CG$5</f>
        <v>0</v>
      </c>
      <c r="AN32" s="877">
        <f>'様式D-3_S22'!$CH$5</f>
        <v>0</v>
      </c>
      <c r="AO32" s="3"/>
      <c r="AP32" s="3"/>
      <c r="AQ32" s="3"/>
      <c r="AR32" s="3"/>
      <c r="AS32" s="3"/>
      <c r="AT32" s="878">
        <f t="shared" si="0"/>
        <v>1</v>
      </c>
      <c r="AU32" s="3"/>
    </row>
    <row r="33" spans="2:47" x14ac:dyDescent="0.2">
      <c r="B33" s="866">
        <f>'様式D-3_S23'!$AV$5</f>
        <v>23</v>
      </c>
      <c r="C33" s="867">
        <f>'様式D-3_S23'!$AW$5</f>
        <v>10.36</v>
      </c>
      <c r="D33" s="868">
        <f>'様式D-3_S23'!$AX$5</f>
        <v>0</v>
      </c>
      <c r="E33" s="869">
        <f>'様式D-3_S23'!$AY$5</f>
        <v>0</v>
      </c>
      <c r="F33" s="869">
        <f>'様式D-3_S23'!$AZ$5</f>
        <v>0</v>
      </c>
      <c r="G33" s="880">
        <f>'様式D-3_S23'!$BA$5</f>
        <v>0</v>
      </c>
      <c r="H33" s="881">
        <f>'様式D-3_S23'!$BB$5</f>
        <v>0</v>
      </c>
      <c r="I33" s="869">
        <f>'様式D-3_S23'!$BC$5</f>
        <v>0</v>
      </c>
      <c r="J33" s="869">
        <f>'様式D-3_S23'!$BD$5</f>
        <v>0</v>
      </c>
      <c r="K33" s="880">
        <f>'様式D-3_S23'!$BE$5</f>
        <v>0</v>
      </c>
      <c r="L33" s="881">
        <f>'様式D-3_S23'!$BF$5</f>
        <v>0</v>
      </c>
      <c r="M33" s="869">
        <f>'様式D-3_S23'!$BG$5</f>
        <v>0</v>
      </c>
      <c r="N33" s="869">
        <f>'様式D-3_S23'!$BH$5</f>
        <v>0</v>
      </c>
      <c r="O33" s="880">
        <f>'様式D-3_S23'!$BI$5</f>
        <v>0</v>
      </c>
      <c r="P33" s="881">
        <f>'様式D-3_S23'!$BJ$5</f>
        <v>0</v>
      </c>
      <c r="Q33" s="869">
        <f>'様式D-3_S23'!$BK$5</f>
        <v>0</v>
      </c>
      <c r="R33" s="880">
        <f>'様式D-3_S23'!$BL$5</f>
        <v>0</v>
      </c>
      <c r="S33" s="881">
        <f>'様式D-3_S23'!$BM$5</f>
        <v>0</v>
      </c>
      <c r="T33" s="869">
        <f>'様式D-3_S23'!$BN$5</f>
        <v>0</v>
      </c>
      <c r="U33" s="880">
        <f>'様式D-3_S23'!$BO$5</f>
        <v>0</v>
      </c>
      <c r="V33" s="881">
        <f>'様式D-3_S23'!$BP$5</f>
        <v>0</v>
      </c>
      <c r="W33" s="869">
        <f>'様式D-3_S23'!$BQ$5</f>
        <v>0</v>
      </c>
      <c r="X33" s="870">
        <f>'様式D-3_S23'!$BR$5</f>
        <v>0</v>
      </c>
      <c r="Y33" s="871" t="str">
        <f>'様式D-3_S23'!$BS$5</f>
        <v>Ⅰ</v>
      </c>
      <c r="Z33" s="872" t="str">
        <f>'様式D-3_S23'!$BT$5</f>
        <v>Ⅰ</v>
      </c>
      <c r="AA33" s="872" t="str">
        <f>'様式D-3_S23'!$BU$5</f>
        <v>Ⅰ</v>
      </c>
      <c r="AB33" s="871" t="str">
        <f>'様式D-3_S23'!$BV$5</f>
        <v>Ⅰ</v>
      </c>
      <c r="AC33" s="873" t="str">
        <f>'様式D-3_S23'!$BW$5</f>
        <v/>
      </c>
      <c r="AD33" s="874" t="str">
        <f>'様式D-3_S23'!$BX$5</f>
        <v/>
      </c>
      <c r="AE33" s="874" t="str">
        <f>'様式D-3_S23'!$BY$5</f>
        <v/>
      </c>
      <c r="AF33" s="875" t="str">
        <f>'様式D-3_S23'!$BZ$5</f>
        <v/>
      </c>
      <c r="AG33" s="879">
        <f>'様式D-3_S23'!$CA$5</f>
        <v>0</v>
      </c>
      <c r="AH33" s="876">
        <f>'様式D-3_S23'!$CB$5</f>
        <v>0</v>
      </c>
      <c r="AI33" s="876">
        <f>'様式D-3_S23'!$CC$5</f>
        <v>0</v>
      </c>
      <c r="AJ33" s="876">
        <f>'様式D-3_S23'!$CD$5</f>
        <v>0</v>
      </c>
      <c r="AK33" s="876">
        <f>'様式D-3_S23'!$CE$5</f>
        <v>0</v>
      </c>
      <c r="AL33" s="876">
        <f>'様式D-3_S23'!$CF$5</f>
        <v>0</v>
      </c>
      <c r="AM33" s="876">
        <f>'様式D-3_S23'!$CG$5</f>
        <v>0</v>
      </c>
      <c r="AN33" s="877">
        <f>'様式D-3_S23'!$CH$5</f>
        <v>0</v>
      </c>
      <c r="AO33" s="3"/>
      <c r="AP33" s="3"/>
      <c r="AQ33" s="3"/>
      <c r="AR33" s="3"/>
      <c r="AS33" s="3"/>
      <c r="AT33" s="878">
        <f t="shared" si="0"/>
        <v>1</v>
      </c>
      <c r="AU33" s="3"/>
    </row>
    <row r="34" spans="2:47" x14ac:dyDescent="0.2">
      <c r="B34" s="866">
        <f>'様式D-3_S24'!$AV$5</f>
        <v>24</v>
      </c>
      <c r="C34" s="867">
        <f>'様式D-3_S24'!$AW$5</f>
        <v>10.41</v>
      </c>
      <c r="D34" s="868">
        <f>'様式D-3_S24'!$AX$5</f>
        <v>0</v>
      </c>
      <c r="E34" s="869">
        <f>'様式D-3_S24'!$AY$5</f>
        <v>0</v>
      </c>
      <c r="F34" s="869">
        <f>'様式D-3_S24'!$AZ$5</f>
        <v>0</v>
      </c>
      <c r="G34" s="880">
        <f>'様式D-3_S24'!$BA$5</f>
        <v>0</v>
      </c>
      <c r="H34" s="881">
        <f>'様式D-3_S24'!$BB$5</f>
        <v>0</v>
      </c>
      <c r="I34" s="869">
        <f>'様式D-3_S24'!$BC$5</f>
        <v>0</v>
      </c>
      <c r="J34" s="869">
        <f>'様式D-3_S24'!$BD$5</f>
        <v>0</v>
      </c>
      <c r="K34" s="880">
        <f>'様式D-3_S24'!$BE$5</f>
        <v>1</v>
      </c>
      <c r="L34" s="881">
        <f>'様式D-3_S24'!$BF$5</f>
        <v>0</v>
      </c>
      <c r="M34" s="869">
        <f>'様式D-3_S24'!$BG$5</f>
        <v>0</v>
      </c>
      <c r="N34" s="869">
        <f>'様式D-3_S24'!$BH$5</f>
        <v>0</v>
      </c>
      <c r="O34" s="880">
        <f>'様式D-3_S24'!$BI$5</f>
        <v>0</v>
      </c>
      <c r="P34" s="881">
        <f>'様式D-3_S24'!$BJ$5</f>
        <v>0</v>
      </c>
      <c r="Q34" s="869">
        <f>'様式D-3_S24'!$BK$5</f>
        <v>0</v>
      </c>
      <c r="R34" s="880">
        <f>'様式D-3_S24'!$BL$5</f>
        <v>0</v>
      </c>
      <c r="S34" s="881">
        <f>'様式D-3_S24'!$BM$5</f>
        <v>0</v>
      </c>
      <c r="T34" s="869">
        <f>'様式D-3_S24'!$BN$5</f>
        <v>0</v>
      </c>
      <c r="U34" s="880">
        <f>'様式D-3_S24'!$BO$5</f>
        <v>1</v>
      </c>
      <c r="V34" s="881">
        <f>'様式D-3_S24'!$BP$5</f>
        <v>0</v>
      </c>
      <c r="W34" s="869">
        <f>'様式D-3_S24'!$BQ$5</f>
        <v>0</v>
      </c>
      <c r="X34" s="870">
        <f>'様式D-3_S24'!$BR$5</f>
        <v>0</v>
      </c>
      <c r="Y34" s="871" t="str">
        <f>'様式D-3_S24'!$BS$5</f>
        <v>Ⅰ</v>
      </c>
      <c r="Z34" s="872" t="str">
        <f>'様式D-3_S24'!$BT$5</f>
        <v>Ⅱ</v>
      </c>
      <c r="AA34" s="872" t="str">
        <f>'様式D-3_S24'!$BU$5</f>
        <v>Ⅰ</v>
      </c>
      <c r="AB34" s="871" t="str">
        <f>'様式D-3_S24'!$BV$5</f>
        <v>Ⅱ</v>
      </c>
      <c r="AC34" s="873" t="str">
        <f>'様式D-3_S24'!$BW$5</f>
        <v/>
      </c>
      <c r="AD34" s="874" t="str">
        <f>'様式D-3_S24'!$BX$5</f>
        <v/>
      </c>
      <c r="AE34" s="874" t="str">
        <f>'様式D-3_S24'!$BY$5</f>
        <v/>
      </c>
      <c r="AF34" s="875" t="str">
        <f>'様式D-3_S24'!$BZ$5</f>
        <v/>
      </c>
      <c r="AG34" s="879">
        <f>'様式D-3_S24'!$CA$5</f>
        <v>0</v>
      </c>
      <c r="AH34" s="876">
        <f>'様式D-3_S24'!$CB$5</f>
        <v>0</v>
      </c>
      <c r="AI34" s="876">
        <f>'様式D-3_S24'!$CC$5</f>
        <v>0</v>
      </c>
      <c r="AJ34" s="876">
        <f>'様式D-3_S24'!$CD$5</f>
        <v>0.1</v>
      </c>
      <c r="AK34" s="876">
        <f>'様式D-3_S24'!$CE$5</f>
        <v>0</v>
      </c>
      <c r="AL34" s="876">
        <f>'様式D-3_S24'!$CF$5</f>
        <v>0</v>
      </c>
      <c r="AM34" s="876">
        <f>'様式D-3_S24'!$CG$5</f>
        <v>0</v>
      </c>
      <c r="AN34" s="877">
        <f>'様式D-3_S24'!$CH$5</f>
        <v>0</v>
      </c>
      <c r="AO34" s="3"/>
      <c r="AP34" s="3"/>
      <c r="AQ34" s="3"/>
      <c r="AR34" s="3"/>
      <c r="AS34" s="3"/>
      <c r="AT34" s="878">
        <f t="shared" si="0"/>
        <v>2</v>
      </c>
      <c r="AU34" s="3"/>
    </row>
    <row r="35" spans="2:47" x14ac:dyDescent="0.2">
      <c r="B35" s="866">
        <f>'様式D-3_S25'!$AV$5</f>
        <v>25</v>
      </c>
      <c r="C35" s="867">
        <f>'様式D-3_S25'!$AW$5</f>
        <v>10.36</v>
      </c>
      <c r="D35" s="868">
        <f>'様式D-3_S25'!$AX$5</f>
        <v>0</v>
      </c>
      <c r="E35" s="869">
        <f>'様式D-3_S25'!$AY$5</f>
        <v>0</v>
      </c>
      <c r="F35" s="869">
        <f>'様式D-3_S25'!$AZ$5</f>
        <v>0</v>
      </c>
      <c r="G35" s="880">
        <f>'様式D-3_S25'!$BA$5</f>
        <v>0</v>
      </c>
      <c r="H35" s="881">
        <f>'様式D-3_S25'!$BB$5</f>
        <v>0</v>
      </c>
      <c r="I35" s="869">
        <f>'様式D-3_S25'!$BC$5</f>
        <v>0</v>
      </c>
      <c r="J35" s="869">
        <f>'様式D-3_S25'!$BD$5</f>
        <v>0</v>
      </c>
      <c r="K35" s="880">
        <f>'様式D-3_S25'!$BE$5</f>
        <v>0</v>
      </c>
      <c r="L35" s="881">
        <f>'様式D-3_S25'!$BF$5</f>
        <v>0</v>
      </c>
      <c r="M35" s="869">
        <f>'様式D-3_S25'!$BG$5</f>
        <v>0</v>
      </c>
      <c r="N35" s="869">
        <f>'様式D-3_S25'!$BH$5</f>
        <v>0</v>
      </c>
      <c r="O35" s="880">
        <f>'様式D-3_S25'!$BI$5</f>
        <v>0</v>
      </c>
      <c r="P35" s="881">
        <f>'様式D-3_S25'!$BJ$5</f>
        <v>0</v>
      </c>
      <c r="Q35" s="869">
        <f>'様式D-3_S25'!$BK$5</f>
        <v>0</v>
      </c>
      <c r="R35" s="880">
        <f>'様式D-3_S25'!$BL$5</f>
        <v>0</v>
      </c>
      <c r="S35" s="881">
        <f>'様式D-3_S25'!$BM$5</f>
        <v>0</v>
      </c>
      <c r="T35" s="869">
        <f>'様式D-3_S25'!$BN$5</f>
        <v>0</v>
      </c>
      <c r="U35" s="880">
        <f>'様式D-3_S25'!$BO$5</f>
        <v>0</v>
      </c>
      <c r="V35" s="881">
        <f>'様式D-3_S25'!$BP$5</f>
        <v>0</v>
      </c>
      <c r="W35" s="869">
        <f>'様式D-3_S25'!$BQ$5</f>
        <v>0</v>
      </c>
      <c r="X35" s="870">
        <f>'様式D-3_S25'!$BR$5</f>
        <v>0</v>
      </c>
      <c r="Y35" s="871" t="str">
        <f>'様式D-3_S25'!$BS$5</f>
        <v>Ⅰ</v>
      </c>
      <c r="Z35" s="872" t="str">
        <f>'様式D-3_S25'!$BT$5</f>
        <v>Ⅰ</v>
      </c>
      <c r="AA35" s="872" t="str">
        <f>'様式D-3_S25'!$BU$5</f>
        <v>Ⅰ</v>
      </c>
      <c r="AB35" s="871" t="str">
        <f>'様式D-3_S25'!$BV$5</f>
        <v>Ⅰ</v>
      </c>
      <c r="AC35" s="873" t="str">
        <f>'様式D-3_S25'!$BW$5</f>
        <v/>
      </c>
      <c r="AD35" s="874" t="str">
        <f>'様式D-3_S25'!$BX$5</f>
        <v/>
      </c>
      <c r="AE35" s="874" t="str">
        <f>'様式D-3_S25'!$BY$5</f>
        <v/>
      </c>
      <c r="AF35" s="875" t="str">
        <f>'様式D-3_S25'!$BZ$5</f>
        <v/>
      </c>
      <c r="AG35" s="879">
        <f>'様式D-3_S25'!$CA$5</f>
        <v>0</v>
      </c>
      <c r="AH35" s="876">
        <f>'様式D-3_S25'!$CB$5</f>
        <v>0</v>
      </c>
      <c r="AI35" s="876">
        <f>'様式D-3_S25'!$CC$5</f>
        <v>0</v>
      </c>
      <c r="AJ35" s="876">
        <f>'様式D-3_S25'!$CD$5</f>
        <v>0</v>
      </c>
      <c r="AK35" s="876">
        <f>'様式D-3_S25'!$CE$5</f>
        <v>0</v>
      </c>
      <c r="AL35" s="876">
        <f>'様式D-3_S25'!$CF$5</f>
        <v>0</v>
      </c>
      <c r="AM35" s="876">
        <f>'様式D-3_S25'!$CG$5</f>
        <v>0</v>
      </c>
      <c r="AN35" s="877">
        <f>'様式D-3_S25'!$CH$5</f>
        <v>0</v>
      </c>
      <c r="AO35" s="3"/>
      <c r="AP35" s="3"/>
      <c r="AQ35" s="3"/>
      <c r="AR35" s="3"/>
      <c r="AS35" s="3"/>
      <c r="AT35" s="878">
        <f t="shared" si="0"/>
        <v>1</v>
      </c>
      <c r="AU35" s="3"/>
    </row>
    <row r="36" spans="2:47" x14ac:dyDescent="0.2">
      <c r="B36" s="866">
        <f>'様式D-3_S26'!$AV$5</f>
        <v>26</v>
      </c>
      <c r="C36" s="867">
        <f>'様式D-3_S26'!$AW$5</f>
        <v>10.45</v>
      </c>
      <c r="D36" s="868">
        <f>'様式D-3_S26'!$AX$5</f>
        <v>0</v>
      </c>
      <c r="E36" s="869">
        <f>'様式D-3_S26'!$AY$5</f>
        <v>0</v>
      </c>
      <c r="F36" s="869">
        <f>'様式D-3_S26'!$AZ$5</f>
        <v>0</v>
      </c>
      <c r="G36" s="880">
        <f>'様式D-3_S26'!$BA$5</f>
        <v>0</v>
      </c>
      <c r="H36" s="881">
        <f>'様式D-3_S26'!$BB$5</f>
        <v>0</v>
      </c>
      <c r="I36" s="869">
        <f>'様式D-3_S26'!$BC$5</f>
        <v>0</v>
      </c>
      <c r="J36" s="869">
        <f>'様式D-3_S26'!$BD$5</f>
        <v>0</v>
      </c>
      <c r="K36" s="880">
        <f>'様式D-3_S26'!$BE$5</f>
        <v>2</v>
      </c>
      <c r="L36" s="881">
        <f>'様式D-3_S26'!$BF$5</f>
        <v>0</v>
      </c>
      <c r="M36" s="869">
        <f>'様式D-3_S26'!$BG$5</f>
        <v>0</v>
      </c>
      <c r="N36" s="869">
        <f>'様式D-3_S26'!$BH$5</f>
        <v>0</v>
      </c>
      <c r="O36" s="880">
        <f>'様式D-3_S26'!$BI$5</f>
        <v>0</v>
      </c>
      <c r="P36" s="881">
        <f>'様式D-3_S26'!$BJ$5</f>
        <v>0</v>
      </c>
      <c r="Q36" s="869">
        <f>'様式D-3_S26'!$BK$5</f>
        <v>0</v>
      </c>
      <c r="R36" s="880">
        <f>'様式D-3_S26'!$BL$5</f>
        <v>0</v>
      </c>
      <c r="S36" s="881">
        <f>'様式D-3_S26'!$BM$5</f>
        <v>0</v>
      </c>
      <c r="T36" s="869">
        <f>'様式D-3_S26'!$BN$5</f>
        <v>0</v>
      </c>
      <c r="U36" s="880">
        <f>'様式D-3_S26'!$BO$5</f>
        <v>2</v>
      </c>
      <c r="V36" s="881">
        <f>'様式D-3_S26'!$BP$5</f>
        <v>0</v>
      </c>
      <c r="W36" s="869">
        <f>'様式D-3_S26'!$BQ$5</f>
        <v>0</v>
      </c>
      <c r="X36" s="870">
        <f>'様式D-3_S26'!$BR$5</f>
        <v>0</v>
      </c>
      <c r="Y36" s="871" t="str">
        <f>'様式D-3_S26'!$BS$5</f>
        <v>Ⅰ</v>
      </c>
      <c r="Z36" s="872" t="str">
        <f>'様式D-3_S26'!$BT$5</f>
        <v>Ⅱ</v>
      </c>
      <c r="AA36" s="872" t="str">
        <f>'様式D-3_S26'!$BU$5</f>
        <v>Ⅰ</v>
      </c>
      <c r="AB36" s="871" t="str">
        <f>'様式D-3_S26'!$BV$5</f>
        <v>Ⅱ</v>
      </c>
      <c r="AC36" s="873" t="str">
        <f>'様式D-3_S26'!$BW$5</f>
        <v/>
      </c>
      <c r="AD36" s="874" t="str">
        <f>'様式D-3_S26'!$BX$5</f>
        <v/>
      </c>
      <c r="AE36" s="874" t="str">
        <f>'様式D-3_S26'!$BY$5</f>
        <v/>
      </c>
      <c r="AF36" s="875" t="str">
        <f>'様式D-3_S26'!$BZ$5</f>
        <v/>
      </c>
      <c r="AG36" s="879">
        <f>'様式D-3_S26'!$CA$5</f>
        <v>0</v>
      </c>
      <c r="AH36" s="876">
        <f>'様式D-3_S26'!$CB$5</f>
        <v>0</v>
      </c>
      <c r="AI36" s="876">
        <f>'様式D-3_S26'!$CC$5</f>
        <v>0</v>
      </c>
      <c r="AJ36" s="876">
        <f>'様式D-3_S26'!$CD$5</f>
        <v>0.02</v>
      </c>
      <c r="AK36" s="876">
        <f>'様式D-3_S26'!$CE$5</f>
        <v>0</v>
      </c>
      <c r="AL36" s="876">
        <f>'様式D-3_S26'!$CF$5</f>
        <v>0</v>
      </c>
      <c r="AM36" s="876">
        <f>'様式D-3_S26'!$CG$5</f>
        <v>0</v>
      </c>
      <c r="AN36" s="877">
        <f>'様式D-3_S26'!$CH$5</f>
        <v>0</v>
      </c>
      <c r="AO36" s="3"/>
      <c r="AP36" s="3"/>
      <c r="AQ36" s="3"/>
      <c r="AR36" s="3"/>
      <c r="AS36" s="3"/>
      <c r="AT36" s="878">
        <f t="shared" si="0"/>
        <v>2</v>
      </c>
      <c r="AU36" s="3"/>
    </row>
    <row r="37" spans="2:47" x14ac:dyDescent="0.2">
      <c r="B37" s="866">
        <f>'様式D-3_S27'!$AV$5</f>
        <v>27</v>
      </c>
      <c r="C37" s="867">
        <f>'様式D-3_S27'!$AW$5</f>
        <v>10.43</v>
      </c>
      <c r="D37" s="868">
        <f>'様式D-3_S27'!$AX$5</f>
        <v>0</v>
      </c>
      <c r="E37" s="869">
        <f>'様式D-3_S27'!$AY$5</f>
        <v>0</v>
      </c>
      <c r="F37" s="869">
        <f>'様式D-3_S27'!$AZ$5</f>
        <v>0</v>
      </c>
      <c r="G37" s="880">
        <f>'様式D-3_S27'!$BA$5</f>
        <v>0</v>
      </c>
      <c r="H37" s="881">
        <f>'様式D-3_S27'!$BB$5</f>
        <v>0</v>
      </c>
      <c r="I37" s="869">
        <f>'様式D-3_S27'!$BC$5</f>
        <v>0</v>
      </c>
      <c r="J37" s="869">
        <f>'様式D-3_S27'!$BD$5</f>
        <v>0</v>
      </c>
      <c r="K37" s="880">
        <f>'様式D-3_S27'!$BE$5</f>
        <v>1</v>
      </c>
      <c r="L37" s="881">
        <f>'様式D-3_S27'!$BF$5</f>
        <v>0</v>
      </c>
      <c r="M37" s="869">
        <f>'様式D-3_S27'!$BG$5</f>
        <v>0</v>
      </c>
      <c r="N37" s="869">
        <f>'様式D-3_S27'!$BH$5</f>
        <v>0</v>
      </c>
      <c r="O37" s="880">
        <f>'様式D-3_S27'!$BI$5</f>
        <v>0</v>
      </c>
      <c r="P37" s="881">
        <f>'様式D-3_S27'!$BJ$5</f>
        <v>0</v>
      </c>
      <c r="Q37" s="869">
        <f>'様式D-3_S27'!$BK$5</f>
        <v>0</v>
      </c>
      <c r="R37" s="880">
        <f>'様式D-3_S27'!$BL$5</f>
        <v>0</v>
      </c>
      <c r="S37" s="881">
        <f>'様式D-3_S27'!$BM$5</f>
        <v>0</v>
      </c>
      <c r="T37" s="869">
        <f>'様式D-3_S27'!$BN$5</f>
        <v>0</v>
      </c>
      <c r="U37" s="880">
        <f>'様式D-3_S27'!$BO$5</f>
        <v>1</v>
      </c>
      <c r="V37" s="881">
        <f>'様式D-3_S27'!$BP$5</f>
        <v>0</v>
      </c>
      <c r="W37" s="869">
        <f>'様式D-3_S27'!$BQ$5</f>
        <v>0</v>
      </c>
      <c r="X37" s="870">
        <f>'様式D-3_S27'!$BR$5</f>
        <v>0</v>
      </c>
      <c r="Y37" s="871" t="str">
        <f>'様式D-3_S27'!$BS$5</f>
        <v>Ⅰ</v>
      </c>
      <c r="Z37" s="872" t="str">
        <f>'様式D-3_S27'!$BT$5</f>
        <v>Ⅱ</v>
      </c>
      <c r="AA37" s="872" t="str">
        <f>'様式D-3_S27'!$BU$5</f>
        <v>Ⅰ</v>
      </c>
      <c r="AB37" s="871" t="str">
        <f>'様式D-3_S27'!$BV$5</f>
        <v>Ⅱ</v>
      </c>
      <c r="AC37" s="873" t="str">
        <f>'様式D-3_S27'!$BW$5</f>
        <v/>
      </c>
      <c r="AD37" s="874" t="str">
        <f>'様式D-3_S27'!$BX$5</f>
        <v/>
      </c>
      <c r="AE37" s="874" t="str">
        <f>'様式D-3_S27'!$BY$5</f>
        <v/>
      </c>
      <c r="AF37" s="875" t="str">
        <f>'様式D-3_S27'!$BZ$5</f>
        <v/>
      </c>
      <c r="AG37" s="879">
        <f>'様式D-3_S27'!$CA$5</f>
        <v>0</v>
      </c>
      <c r="AH37" s="876">
        <f>'様式D-3_S27'!$CB$5</f>
        <v>0</v>
      </c>
      <c r="AI37" s="876">
        <f>'様式D-3_S27'!$CC$5</f>
        <v>0</v>
      </c>
      <c r="AJ37" s="876">
        <f>'様式D-3_S27'!$CD$5</f>
        <v>2.2400000000000002</v>
      </c>
      <c r="AK37" s="876">
        <f>'様式D-3_S27'!$CE$5</f>
        <v>0</v>
      </c>
      <c r="AL37" s="876">
        <f>'様式D-3_S27'!$CF$5</f>
        <v>0</v>
      </c>
      <c r="AM37" s="876">
        <f>'様式D-3_S27'!$CG$5</f>
        <v>0</v>
      </c>
      <c r="AN37" s="877">
        <f>'様式D-3_S27'!$CH$5</f>
        <v>0</v>
      </c>
      <c r="AO37" s="3"/>
      <c r="AP37" s="3"/>
      <c r="AQ37" s="3"/>
      <c r="AR37" s="3"/>
      <c r="AS37" s="3"/>
      <c r="AT37" s="878">
        <f t="shared" si="0"/>
        <v>2</v>
      </c>
      <c r="AU37" s="3"/>
    </row>
    <row r="38" spans="2:47" x14ac:dyDescent="0.2">
      <c r="B38" s="866">
        <f>'様式D-3_S28'!$AV$5</f>
        <v>28</v>
      </c>
      <c r="C38" s="867">
        <f>'様式D-3_S28'!$AW$5</f>
        <v>10.35</v>
      </c>
      <c r="D38" s="868">
        <f>'様式D-3_S28'!$AX$5</f>
        <v>0</v>
      </c>
      <c r="E38" s="869">
        <f>'様式D-3_S28'!$AY$5</f>
        <v>0</v>
      </c>
      <c r="F38" s="869">
        <f>'様式D-3_S28'!$AZ$5</f>
        <v>0</v>
      </c>
      <c r="G38" s="880">
        <f>'様式D-3_S28'!$BA$5</f>
        <v>0</v>
      </c>
      <c r="H38" s="881">
        <f>'様式D-3_S28'!$BB$5</f>
        <v>0</v>
      </c>
      <c r="I38" s="869">
        <f>'様式D-3_S28'!$BC$5</f>
        <v>0</v>
      </c>
      <c r="J38" s="869">
        <f>'様式D-3_S28'!$BD$5</f>
        <v>1</v>
      </c>
      <c r="K38" s="880">
        <f>'様式D-3_S28'!$BE$5</f>
        <v>2</v>
      </c>
      <c r="L38" s="881">
        <f>'様式D-3_S28'!$BF$5</f>
        <v>0</v>
      </c>
      <c r="M38" s="869">
        <f>'様式D-3_S28'!$BG$5</f>
        <v>0</v>
      </c>
      <c r="N38" s="869">
        <f>'様式D-3_S28'!$BH$5</f>
        <v>0</v>
      </c>
      <c r="O38" s="880">
        <f>'様式D-3_S28'!$BI$5</f>
        <v>0</v>
      </c>
      <c r="P38" s="881">
        <f>'様式D-3_S28'!$BJ$5</f>
        <v>0</v>
      </c>
      <c r="Q38" s="869">
        <f>'様式D-3_S28'!$BK$5</f>
        <v>0</v>
      </c>
      <c r="R38" s="880">
        <f>'様式D-3_S28'!$BL$5</f>
        <v>0</v>
      </c>
      <c r="S38" s="881">
        <f>'様式D-3_S28'!$BM$5</f>
        <v>0</v>
      </c>
      <c r="T38" s="869">
        <f>'様式D-3_S28'!$BN$5</f>
        <v>0</v>
      </c>
      <c r="U38" s="880">
        <f>'様式D-3_S28'!$BO$5</f>
        <v>3</v>
      </c>
      <c r="V38" s="881">
        <f>'様式D-3_S28'!$BP$5</f>
        <v>0</v>
      </c>
      <c r="W38" s="869">
        <f>'様式D-3_S28'!$BQ$5</f>
        <v>0</v>
      </c>
      <c r="X38" s="870">
        <f>'様式D-3_S28'!$BR$5</f>
        <v>0</v>
      </c>
      <c r="Y38" s="871" t="str">
        <f>'様式D-3_S28'!$BS$5</f>
        <v>Ⅰ</v>
      </c>
      <c r="Z38" s="872" t="str">
        <f>'様式D-3_S28'!$BT$5</f>
        <v>Ⅱ</v>
      </c>
      <c r="AA38" s="872" t="str">
        <f>'様式D-3_S28'!$BU$5</f>
        <v>Ⅰ</v>
      </c>
      <c r="AB38" s="871" t="str">
        <f>'様式D-3_S28'!$BV$5</f>
        <v>Ⅱ</v>
      </c>
      <c r="AC38" s="873" t="str">
        <f>'様式D-3_S28'!$BW$5</f>
        <v/>
      </c>
      <c r="AD38" s="874" t="str">
        <f>'様式D-3_S28'!$BX$5</f>
        <v/>
      </c>
      <c r="AE38" s="874" t="str">
        <f>'様式D-3_S28'!$BY$5</f>
        <v/>
      </c>
      <c r="AF38" s="875" t="str">
        <f>'様式D-3_S28'!$BZ$5</f>
        <v/>
      </c>
      <c r="AG38" s="879">
        <f>'様式D-3_S28'!$CA$5</f>
        <v>0</v>
      </c>
      <c r="AH38" s="876">
        <f>'様式D-3_S28'!$CB$5</f>
        <v>0</v>
      </c>
      <c r="AI38" s="876">
        <f>'様式D-3_S28'!$CC$5</f>
        <v>0.03</v>
      </c>
      <c r="AJ38" s="876">
        <f>'様式D-3_S28'!$CD$5</f>
        <v>0.04</v>
      </c>
      <c r="AK38" s="876">
        <f>'様式D-3_S28'!$CE$5</f>
        <v>0</v>
      </c>
      <c r="AL38" s="876">
        <f>'様式D-3_S28'!$CF$5</f>
        <v>0</v>
      </c>
      <c r="AM38" s="876">
        <f>'様式D-3_S28'!$CG$5</f>
        <v>0</v>
      </c>
      <c r="AN38" s="877">
        <f>'様式D-3_S28'!$CH$5</f>
        <v>0</v>
      </c>
      <c r="AO38" s="3"/>
      <c r="AP38" s="3"/>
      <c r="AQ38" s="3"/>
      <c r="AR38" s="3"/>
      <c r="AS38" s="3"/>
      <c r="AT38" s="878">
        <f t="shared" si="0"/>
        <v>2</v>
      </c>
      <c r="AU38" s="3"/>
    </row>
    <row r="39" spans="2:47" x14ac:dyDescent="0.2">
      <c r="B39" s="866">
        <f>'様式D-3_S29'!$AV$5</f>
        <v>29</v>
      </c>
      <c r="C39" s="867">
        <f>'様式D-3_S29'!$AW$5</f>
        <v>10.48</v>
      </c>
      <c r="D39" s="868">
        <f>'様式D-3_S29'!$AX$5</f>
        <v>0</v>
      </c>
      <c r="E39" s="869">
        <f>'様式D-3_S29'!$AY$5</f>
        <v>0</v>
      </c>
      <c r="F39" s="869">
        <f>'様式D-3_S29'!$AZ$5</f>
        <v>0</v>
      </c>
      <c r="G39" s="880">
        <f>'様式D-3_S29'!$BA$5</f>
        <v>0</v>
      </c>
      <c r="H39" s="881">
        <f>'様式D-3_S29'!$BB$5</f>
        <v>0</v>
      </c>
      <c r="I39" s="869">
        <f>'様式D-3_S29'!$BC$5</f>
        <v>0</v>
      </c>
      <c r="J39" s="869">
        <f>'様式D-3_S29'!$BD$5</f>
        <v>0</v>
      </c>
      <c r="K39" s="880">
        <f>'様式D-3_S29'!$BE$5</f>
        <v>1</v>
      </c>
      <c r="L39" s="881">
        <f>'様式D-3_S29'!$BF$5</f>
        <v>0</v>
      </c>
      <c r="M39" s="869">
        <f>'様式D-3_S29'!$BG$5</f>
        <v>0</v>
      </c>
      <c r="N39" s="869">
        <f>'様式D-3_S29'!$BH$5</f>
        <v>0</v>
      </c>
      <c r="O39" s="880">
        <f>'様式D-3_S29'!$BI$5</f>
        <v>0</v>
      </c>
      <c r="P39" s="881">
        <f>'様式D-3_S29'!$BJ$5</f>
        <v>0</v>
      </c>
      <c r="Q39" s="869">
        <f>'様式D-3_S29'!$BK$5</f>
        <v>0</v>
      </c>
      <c r="R39" s="880">
        <f>'様式D-3_S29'!$BL$5</f>
        <v>0</v>
      </c>
      <c r="S39" s="881">
        <f>'様式D-3_S29'!$BM$5</f>
        <v>0</v>
      </c>
      <c r="T39" s="869">
        <f>'様式D-3_S29'!$BN$5</f>
        <v>0</v>
      </c>
      <c r="U39" s="880">
        <f>'様式D-3_S29'!$BO$5</f>
        <v>1</v>
      </c>
      <c r="V39" s="881">
        <f>'様式D-3_S29'!$BP$5</f>
        <v>0</v>
      </c>
      <c r="W39" s="869">
        <f>'様式D-3_S29'!$BQ$5</f>
        <v>0</v>
      </c>
      <c r="X39" s="870">
        <f>'様式D-3_S29'!$BR$5</f>
        <v>0</v>
      </c>
      <c r="Y39" s="871" t="str">
        <f>'様式D-3_S29'!$BS$5</f>
        <v>Ⅰ</v>
      </c>
      <c r="Z39" s="872" t="str">
        <f>'様式D-3_S29'!$BT$5</f>
        <v>Ⅱ</v>
      </c>
      <c r="AA39" s="872" t="str">
        <f>'様式D-3_S29'!$BU$5</f>
        <v>Ⅰ</v>
      </c>
      <c r="AB39" s="871" t="str">
        <f>'様式D-3_S29'!$BV$5</f>
        <v>Ⅱ</v>
      </c>
      <c r="AC39" s="873" t="str">
        <f>'様式D-3_S29'!$BW$5</f>
        <v/>
      </c>
      <c r="AD39" s="874" t="str">
        <f>'様式D-3_S29'!$BX$5</f>
        <v/>
      </c>
      <c r="AE39" s="874" t="str">
        <f>'様式D-3_S29'!$BY$5</f>
        <v/>
      </c>
      <c r="AF39" s="875" t="str">
        <f>'様式D-3_S29'!$BZ$5</f>
        <v/>
      </c>
      <c r="AG39" s="879">
        <f>'様式D-3_S29'!$CA$5</f>
        <v>0</v>
      </c>
      <c r="AH39" s="876">
        <f>'様式D-3_S29'!$CB$5</f>
        <v>0</v>
      </c>
      <c r="AI39" s="876">
        <f>'様式D-3_S29'!$CC$5</f>
        <v>0</v>
      </c>
      <c r="AJ39" s="876">
        <f>'様式D-3_S29'!$CD$5</f>
        <v>2.35</v>
      </c>
      <c r="AK39" s="876">
        <f>'様式D-3_S29'!$CE$5</f>
        <v>0</v>
      </c>
      <c r="AL39" s="876">
        <f>'様式D-3_S29'!$CF$5</f>
        <v>0</v>
      </c>
      <c r="AM39" s="876">
        <f>'様式D-3_S29'!$CG$5</f>
        <v>0</v>
      </c>
      <c r="AN39" s="877">
        <f>'様式D-3_S29'!$CH$5</f>
        <v>0</v>
      </c>
      <c r="AO39" s="3"/>
      <c r="AP39" s="3"/>
      <c r="AQ39" s="3"/>
      <c r="AR39" s="3"/>
      <c r="AS39" s="3"/>
      <c r="AT39" s="878">
        <f t="shared" si="0"/>
        <v>2</v>
      </c>
      <c r="AU39" s="3"/>
    </row>
    <row r="40" spans="2:47" x14ac:dyDescent="0.2">
      <c r="B40" s="866">
        <f>'様式D-3_S30'!$AV$5</f>
        <v>30</v>
      </c>
      <c r="C40" s="867">
        <f>'様式D-3_S30'!$AW$5</f>
        <v>10.37</v>
      </c>
      <c r="D40" s="868">
        <f>'様式D-3_S30'!$AX$5</f>
        <v>0</v>
      </c>
      <c r="E40" s="869">
        <f>'様式D-3_S30'!$AY$5</f>
        <v>0</v>
      </c>
      <c r="F40" s="869">
        <f>'様式D-3_S30'!$AZ$5</f>
        <v>0</v>
      </c>
      <c r="G40" s="880">
        <f>'様式D-3_S30'!$BA$5</f>
        <v>0</v>
      </c>
      <c r="H40" s="881">
        <f>'様式D-3_S30'!$BB$5</f>
        <v>0</v>
      </c>
      <c r="I40" s="869">
        <f>'様式D-3_S30'!$BC$5</f>
        <v>0</v>
      </c>
      <c r="J40" s="869">
        <f>'様式D-3_S30'!$BD$5</f>
        <v>0</v>
      </c>
      <c r="K40" s="880">
        <f>'様式D-3_S30'!$BE$5</f>
        <v>0</v>
      </c>
      <c r="L40" s="881">
        <f>'様式D-3_S30'!$BF$5</f>
        <v>0</v>
      </c>
      <c r="M40" s="869">
        <f>'様式D-3_S30'!$BG$5</f>
        <v>0</v>
      </c>
      <c r="N40" s="869">
        <f>'様式D-3_S30'!$BH$5</f>
        <v>0</v>
      </c>
      <c r="O40" s="880">
        <f>'様式D-3_S30'!$BI$5</f>
        <v>0</v>
      </c>
      <c r="P40" s="881">
        <f>'様式D-3_S30'!$BJ$5</f>
        <v>0</v>
      </c>
      <c r="Q40" s="869">
        <f>'様式D-3_S30'!$BK$5</f>
        <v>0</v>
      </c>
      <c r="R40" s="880">
        <f>'様式D-3_S30'!$BL$5</f>
        <v>0</v>
      </c>
      <c r="S40" s="881">
        <f>'様式D-3_S30'!$BM$5</f>
        <v>0</v>
      </c>
      <c r="T40" s="869">
        <f>'様式D-3_S30'!$BN$5</f>
        <v>0</v>
      </c>
      <c r="U40" s="880">
        <f>'様式D-3_S30'!$BO$5</f>
        <v>0</v>
      </c>
      <c r="V40" s="881">
        <f>'様式D-3_S30'!$BP$5</f>
        <v>0</v>
      </c>
      <c r="W40" s="869">
        <f>'様式D-3_S30'!$BQ$5</f>
        <v>0</v>
      </c>
      <c r="X40" s="870">
        <f>'様式D-3_S30'!$BR$5</f>
        <v>0</v>
      </c>
      <c r="Y40" s="871" t="str">
        <f>'様式D-3_S30'!$BS$5</f>
        <v>Ⅰ</v>
      </c>
      <c r="Z40" s="872" t="str">
        <f>'様式D-3_S30'!$BT$5</f>
        <v>Ⅰ</v>
      </c>
      <c r="AA40" s="872" t="str">
        <f>'様式D-3_S30'!$BU$5</f>
        <v>Ⅰ</v>
      </c>
      <c r="AB40" s="871" t="str">
        <f>'様式D-3_S30'!$BV$5</f>
        <v>Ⅰ</v>
      </c>
      <c r="AC40" s="873" t="str">
        <f>'様式D-3_S30'!$BW$5</f>
        <v/>
      </c>
      <c r="AD40" s="874" t="str">
        <f>'様式D-3_S30'!$BX$5</f>
        <v/>
      </c>
      <c r="AE40" s="874" t="str">
        <f>'様式D-3_S30'!$BY$5</f>
        <v/>
      </c>
      <c r="AF40" s="875" t="str">
        <f>'様式D-3_S30'!$BZ$5</f>
        <v/>
      </c>
      <c r="AG40" s="879">
        <f>'様式D-3_S30'!$CA$5</f>
        <v>0</v>
      </c>
      <c r="AH40" s="876">
        <f>'様式D-3_S30'!$CB$5</f>
        <v>0</v>
      </c>
      <c r="AI40" s="876">
        <f>'様式D-3_S30'!$CC$5</f>
        <v>0</v>
      </c>
      <c r="AJ40" s="876">
        <f>'様式D-3_S30'!$CD$5</f>
        <v>0</v>
      </c>
      <c r="AK40" s="876">
        <f>'様式D-3_S30'!$CE$5</f>
        <v>0</v>
      </c>
      <c r="AL40" s="876">
        <f>'様式D-3_S30'!$CF$5</f>
        <v>0</v>
      </c>
      <c r="AM40" s="876">
        <f>'様式D-3_S30'!$CG$5</f>
        <v>0</v>
      </c>
      <c r="AN40" s="877">
        <f>'様式D-3_S30'!$CH$5</f>
        <v>0</v>
      </c>
      <c r="AO40" s="3"/>
      <c r="AP40" s="3"/>
      <c r="AQ40" s="3"/>
      <c r="AR40" s="3"/>
      <c r="AS40" s="3"/>
      <c r="AT40" s="878">
        <f t="shared" si="0"/>
        <v>1</v>
      </c>
      <c r="AU40" s="3"/>
    </row>
    <row r="41" spans="2:47" x14ac:dyDescent="0.2">
      <c r="B41" s="866">
        <f>'様式D-3_S31'!$AV$5</f>
        <v>31</v>
      </c>
      <c r="C41" s="867">
        <f>'様式D-3_S31'!$AW$5</f>
        <v>10.43</v>
      </c>
      <c r="D41" s="868">
        <f>'様式D-3_S31'!$AX$5</f>
        <v>0</v>
      </c>
      <c r="E41" s="869">
        <f>'様式D-3_S31'!$AY$5</f>
        <v>0</v>
      </c>
      <c r="F41" s="869">
        <f>'様式D-3_S31'!$AZ$5</f>
        <v>0</v>
      </c>
      <c r="G41" s="880">
        <f>'様式D-3_S31'!$BA$5</f>
        <v>0</v>
      </c>
      <c r="H41" s="881">
        <f>'様式D-3_S31'!$BB$5</f>
        <v>0</v>
      </c>
      <c r="I41" s="869">
        <f>'様式D-3_S31'!$BC$5</f>
        <v>0</v>
      </c>
      <c r="J41" s="869">
        <f>'様式D-3_S31'!$BD$5</f>
        <v>0</v>
      </c>
      <c r="K41" s="880">
        <f>'様式D-3_S31'!$BE$5</f>
        <v>0</v>
      </c>
      <c r="L41" s="881">
        <f>'様式D-3_S31'!$BF$5</f>
        <v>0</v>
      </c>
      <c r="M41" s="869">
        <f>'様式D-3_S31'!$BG$5</f>
        <v>0</v>
      </c>
      <c r="N41" s="869">
        <f>'様式D-3_S31'!$BH$5</f>
        <v>0</v>
      </c>
      <c r="O41" s="880">
        <f>'様式D-3_S31'!$BI$5</f>
        <v>0</v>
      </c>
      <c r="P41" s="881">
        <f>'様式D-3_S31'!$BJ$5</f>
        <v>0</v>
      </c>
      <c r="Q41" s="869">
        <f>'様式D-3_S31'!$BK$5</f>
        <v>0</v>
      </c>
      <c r="R41" s="880">
        <f>'様式D-3_S31'!$BL$5</f>
        <v>0</v>
      </c>
      <c r="S41" s="881">
        <f>'様式D-3_S31'!$BM$5</f>
        <v>0</v>
      </c>
      <c r="T41" s="869">
        <f>'様式D-3_S31'!$BN$5</f>
        <v>0</v>
      </c>
      <c r="U41" s="880">
        <f>'様式D-3_S31'!$BO$5</f>
        <v>0</v>
      </c>
      <c r="V41" s="881">
        <f>'様式D-3_S31'!$BP$5</f>
        <v>0</v>
      </c>
      <c r="W41" s="869">
        <f>'様式D-3_S31'!$BQ$5</f>
        <v>0</v>
      </c>
      <c r="X41" s="870">
        <f>'様式D-3_S31'!$BR$5</f>
        <v>0</v>
      </c>
      <c r="Y41" s="871" t="str">
        <f>'様式D-3_S31'!$BS$5</f>
        <v>Ⅰ</v>
      </c>
      <c r="Z41" s="872" t="str">
        <f>'様式D-3_S31'!$BT$5</f>
        <v>Ⅰ</v>
      </c>
      <c r="AA41" s="872" t="str">
        <f>'様式D-3_S31'!$BU$5</f>
        <v>Ⅰ</v>
      </c>
      <c r="AB41" s="871" t="str">
        <f>'様式D-3_S31'!$BV$5</f>
        <v>Ⅰ</v>
      </c>
      <c r="AC41" s="873" t="str">
        <f>'様式D-3_S31'!$BW$5</f>
        <v/>
      </c>
      <c r="AD41" s="874" t="str">
        <f>'様式D-3_S31'!$BX$5</f>
        <v/>
      </c>
      <c r="AE41" s="874" t="str">
        <f>'様式D-3_S31'!$BY$5</f>
        <v/>
      </c>
      <c r="AF41" s="875" t="str">
        <f>'様式D-3_S31'!$BZ$5</f>
        <v/>
      </c>
      <c r="AG41" s="879">
        <f>'様式D-3_S31'!$CA$5</f>
        <v>0</v>
      </c>
      <c r="AH41" s="876">
        <f>'様式D-3_S31'!$CB$5</f>
        <v>0</v>
      </c>
      <c r="AI41" s="876">
        <f>'様式D-3_S31'!$CC$5</f>
        <v>0</v>
      </c>
      <c r="AJ41" s="876">
        <f>'様式D-3_S31'!$CD$5</f>
        <v>0</v>
      </c>
      <c r="AK41" s="876">
        <f>'様式D-3_S31'!$CE$5</f>
        <v>0</v>
      </c>
      <c r="AL41" s="876">
        <f>'様式D-3_S31'!$CF$5</f>
        <v>0</v>
      </c>
      <c r="AM41" s="876">
        <f>'様式D-3_S31'!$CG$5</f>
        <v>0</v>
      </c>
      <c r="AN41" s="877">
        <f>'様式D-3_S31'!$CH$5</f>
        <v>0</v>
      </c>
      <c r="AO41" s="3"/>
      <c r="AP41" s="3"/>
      <c r="AQ41" s="3"/>
      <c r="AR41" s="3"/>
      <c r="AS41" s="3"/>
      <c r="AT41" s="878">
        <f t="shared" si="0"/>
        <v>1</v>
      </c>
      <c r="AU41" s="3"/>
    </row>
    <row r="42" spans="2:47" x14ac:dyDescent="0.2">
      <c r="B42" s="866">
        <f>'様式D-3_S32'!$AV$5</f>
        <v>32</v>
      </c>
      <c r="C42" s="867">
        <f>'様式D-3_S32'!$AW$5</f>
        <v>10.38</v>
      </c>
      <c r="D42" s="868">
        <f>'様式D-3_S32'!$AX$5</f>
        <v>0</v>
      </c>
      <c r="E42" s="869">
        <f>'様式D-3_S32'!$AY$5</f>
        <v>0</v>
      </c>
      <c r="F42" s="869">
        <f>'様式D-3_S32'!$AZ$5</f>
        <v>0</v>
      </c>
      <c r="G42" s="880">
        <f>'様式D-3_S32'!$BA$5</f>
        <v>0</v>
      </c>
      <c r="H42" s="881">
        <f>'様式D-3_S32'!$BB$5</f>
        <v>0</v>
      </c>
      <c r="I42" s="869">
        <f>'様式D-3_S32'!$BC$5</f>
        <v>0</v>
      </c>
      <c r="J42" s="869">
        <f>'様式D-3_S32'!$BD$5</f>
        <v>0</v>
      </c>
      <c r="K42" s="880">
        <f>'様式D-3_S32'!$BE$5</f>
        <v>0</v>
      </c>
      <c r="L42" s="881">
        <f>'様式D-3_S32'!$BF$5</f>
        <v>0</v>
      </c>
      <c r="M42" s="869">
        <f>'様式D-3_S32'!$BG$5</f>
        <v>0</v>
      </c>
      <c r="N42" s="869">
        <f>'様式D-3_S32'!$BH$5</f>
        <v>0</v>
      </c>
      <c r="O42" s="880">
        <f>'様式D-3_S32'!$BI$5</f>
        <v>0</v>
      </c>
      <c r="P42" s="881">
        <f>'様式D-3_S32'!$BJ$5</f>
        <v>0</v>
      </c>
      <c r="Q42" s="869">
        <f>'様式D-3_S32'!$BK$5</f>
        <v>0</v>
      </c>
      <c r="R42" s="880">
        <f>'様式D-3_S32'!$BL$5</f>
        <v>0</v>
      </c>
      <c r="S42" s="881">
        <f>'様式D-3_S32'!$BM$5</f>
        <v>0</v>
      </c>
      <c r="T42" s="869">
        <f>'様式D-3_S32'!$BN$5</f>
        <v>0</v>
      </c>
      <c r="U42" s="880">
        <f>'様式D-3_S32'!$BO$5</f>
        <v>0</v>
      </c>
      <c r="V42" s="881">
        <f>'様式D-3_S32'!$BP$5</f>
        <v>0</v>
      </c>
      <c r="W42" s="869">
        <f>'様式D-3_S32'!$BQ$5</f>
        <v>0</v>
      </c>
      <c r="X42" s="870">
        <f>'様式D-3_S32'!$BR$5</f>
        <v>0</v>
      </c>
      <c r="Y42" s="871" t="str">
        <f>'様式D-3_S32'!$BS$5</f>
        <v>Ⅰ</v>
      </c>
      <c r="Z42" s="872" t="str">
        <f>'様式D-3_S32'!$BT$5</f>
        <v>Ⅰ</v>
      </c>
      <c r="AA42" s="872" t="str">
        <f>'様式D-3_S32'!$BU$5</f>
        <v>Ⅰ</v>
      </c>
      <c r="AB42" s="871" t="str">
        <f>'様式D-3_S32'!$BV$5</f>
        <v>Ⅰ</v>
      </c>
      <c r="AC42" s="873" t="str">
        <f>'様式D-3_S32'!$BW$5</f>
        <v/>
      </c>
      <c r="AD42" s="874" t="str">
        <f>'様式D-3_S32'!$BX$5</f>
        <v/>
      </c>
      <c r="AE42" s="874" t="str">
        <f>'様式D-3_S32'!$BY$5</f>
        <v/>
      </c>
      <c r="AF42" s="875" t="str">
        <f>'様式D-3_S32'!$BZ$5</f>
        <v/>
      </c>
      <c r="AG42" s="879">
        <f>'様式D-3_S32'!$CA$5</f>
        <v>0</v>
      </c>
      <c r="AH42" s="876">
        <f>'様式D-3_S32'!$CB$5</f>
        <v>0</v>
      </c>
      <c r="AI42" s="876">
        <f>'様式D-3_S32'!$CC$5</f>
        <v>0</v>
      </c>
      <c r="AJ42" s="876">
        <f>'様式D-3_S32'!$CD$5</f>
        <v>0</v>
      </c>
      <c r="AK42" s="876">
        <f>'様式D-3_S32'!$CE$5</f>
        <v>0</v>
      </c>
      <c r="AL42" s="876">
        <f>'様式D-3_S32'!$CF$5</f>
        <v>0</v>
      </c>
      <c r="AM42" s="876">
        <f>'様式D-3_S32'!$CG$5</f>
        <v>0</v>
      </c>
      <c r="AN42" s="877">
        <f>'様式D-3_S32'!$CH$5</f>
        <v>0</v>
      </c>
      <c r="AO42" s="3"/>
      <c r="AP42" s="3"/>
      <c r="AQ42" s="3"/>
      <c r="AR42" s="3"/>
      <c r="AS42" s="3"/>
      <c r="AT42" s="878">
        <f t="shared" si="0"/>
        <v>1</v>
      </c>
      <c r="AU42" s="3"/>
    </row>
    <row r="43" spans="2:47" x14ac:dyDescent="0.2">
      <c r="B43" s="866">
        <f>'様式D-3_S33'!$AV$5</f>
        <v>33</v>
      </c>
      <c r="C43" s="867">
        <f>'様式D-3_S33'!$AW$5</f>
        <v>10.45</v>
      </c>
      <c r="D43" s="868">
        <f>'様式D-3_S33'!$AX$5</f>
        <v>0</v>
      </c>
      <c r="E43" s="869">
        <f>'様式D-3_S33'!$AY$5</f>
        <v>0</v>
      </c>
      <c r="F43" s="869">
        <f>'様式D-3_S33'!$AZ$5</f>
        <v>0</v>
      </c>
      <c r="G43" s="880">
        <f>'様式D-3_S33'!$BA$5</f>
        <v>0</v>
      </c>
      <c r="H43" s="881">
        <f>'様式D-3_S33'!$BB$5</f>
        <v>0</v>
      </c>
      <c r="I43" s="869">
        <f>'様式D-3_S33'!$BC$5</f>
        <v>0</v>
      </c>
      <c r="J43" s="869">
        <f>'様式D-3_S33'!$BD$5</f>
        <v>0</v>
      </c>
      <c r="K43" s="880">
        <f>'様式D-3_S33'!$BE$5</f>
        <v>0</v>
      </c>
      <c r="L43" s="881">
        <f>'様式D-3_S33'!$BF$5</f>
        <v>0</v>
      </c>
      <c r="M43" s="869">
        <f>'様式D-3_S33'!$BG$5</f>
        <v>0</v>
      </c>
      <c r="N43" s="869">
        <f>'様式D-3_S33'!$BH$5</f>
        <v>0</v>
      </c>
      <c r="O43" s="880">
        <f>'様式D-3_S33'!$BI$5</f>
        <v>0</v>
      </c>
      <c r="P43" s="881">
        <f>'様式D-3_S33'!$BJ$5</f>
        <v>0</v>
      </c>
      <c r="Q43" s="869">
        <f>'様式D-3_S33'!$BK$5</f>
        <v>0</v>
      </c>
      <c r="R43" s="880">
        <f>'様式D-3_S33'!$BL$5</f>
        <v>0</v>
      </c>
      <c r="S43" s="881">
        <f>'様式D-3_S33'!$BM$5</f>
        <v>0</v>
      </c>
      <c r="T43" s="869">
        <f>'様式D-3_S33'!$BN$5</f>
        <v>0</v>
      </c>
      <c r="U43" s="880">
        <f>'様式D-3_S33'!$BO$5</f>
        <v>0</v>
      </c>
      <c r="V43" s="881">
        <f>'様式D-3_S33'!$BP$5</f>
        <v>0</v>
      </c>
      <c r="W43" s="869">
        <f>'様式D-3_S33'!$BQ$5</f>
        <v>0</v>
      </c>
      <c r="X43" s="870">
        <f>'様式D-3_S33'!$BR$5</f>
        <v>0</v>
      </c>
      <c r="Y43" s="871" t="str">
        <f>'様式D-3_S33'!$BS$5</f>
        <v>Ⅰ</v>
      </c>
      <c r="Z43" s="872" t="str">
        <f>'様式D-3_S33'!$BT$5</f>
        <v>Ⅰ</v>
      </c>
      <c r="AA43" s="872" t="str">
        <f>'様式D-3_S33'!$BU$5</f>
        <v>Ⅰ</v>
      </c>
      <c r="AB43" s="871" t="str">
        <f>'様式D-3_S33'!$BV$5</f>
        <v>Ⅰ</v>
      </c>
      <c r="AC43" s="873" t="str">
        <f>'様式D-3_S33'!$BW$5</f>
        <v/>
      </c>
      <c r="AD43" s="874" t="str">
        <f>'様式D-3_S33'!$BX$5</f>
        <v/>
      </c>
      <c r="AE43" s="874" t="str">
        <f>'様式D-3_S33'!$BY$5</f>
        <v/>
      </c>
      <c r="AF43" s="875" t="str">
        <f>'様式D-3_S33'!$BZ$5</f>
        <v/>
      </c>
      <c r="AG43" s="879">
        <f>'様式D-3_S33'!$CA$5</f>
        <v>0</v>
      </c>
      <c r="AH43" s="876">
        <f>'様式D-3_S33'!$CB$5</f>
        <v>0</v>
      </c>
      <c r="AI43" s="876">
        <f>'様式D-3_S33'!$CC$5</f>
        <v>0</v>
      </c>
      <c r="AJ43" s="876">
        <f>'様式D-3_S33'!$CD$5</f>
        <v>0</v>
      </c>
      <c r="AK43" s="876">
        <f>'様式D-3_S33'!$CE$5</f>
        <v>0</v>
      </c>
      <c r="AL43" s="876">
        <f>'様式D-3_S33'!$CF$5</f>
        <v>0</v>
      </c>
      <c r="AM43" s="876">
        <f>'様式D-3_S33'!$CG$5</f>
        <v>0</v>
      </c>
      <c r="AN43" s="877">
        <f>'様式D-3_S33'!$CH$5</f>
        <v>0</v>
      </c>
      <c r="AO43" s="3"/>
      <c r="AP43" s="3"/>
      <c r="AQ43" s="3"/>
      <c r="AR43" s="3"/>
      <c r="AS43" s="3"/>
      <c r="AT43" s="878">
        <f t="shared" si="0"/>
        <v>1</v>
      </c>
      <c r="AU43" s="3"/>
    </row>
    <row r="44" spans="2:47" x14ac:dyDescent="0.2">
      <c r="B44" s="866">
        <f>'様式D-3_S34'!$AV$5</f>
        <v>34</v>
      </c>
      <c r="C44" s="867">
        <f>'様式D-3_S34'!$AW$5</f>
        <v>10.43</v>
      </c>
      <c r="D44" s="868">
        <f>'様式D-3_S34'!$AX$5</f>
        <v>0</v>
      </c>
      <c r="E44" s="869">
        <f>'様式D-3_S34'!$AY$5</f>
        <v>0</v>
      </c>
      <c r="F44" s="869">
        <f>'様式D-3_S34'!$AZ$5</f>
        <v>0</v>
      </c>
      <c r="G44" s="880">
        <f>'様式D-3_S34'!$BA$5</f>
        <v>0</v>
      </c>
      <c r="H44" s="881">
        <f>'様式D-3_S34'!$BB$5</f>
        <v>0</v>
      </c>
      <c r="I44" s="869">
        <f>'様式D-3_S34'!$BC$5</f>
        <v>0</v>
      </c>
      <c r="J44" s="869">
        <f>'様式D-3_S34'!$BD$5</f>
        <v>0</v>
      </c>
      <c r="K44" s="880">
        <f>'様式D-3_S34'!$BE$5</f>
        <v>1</v>
      </c>
      <c r="L44" s="881">
        <f>'様式D-3_S34'!$BF$5</f>
        <v>0</v>
      </c>
      <c r="M44" s="869">
        <f>'様式D-3_S34'!$BG$5</f>
        <v>0</v>
      </c>
      <c r="N44" s="869">
        <f>'様式D-3_S34'!$BH$5</f>
        <v>0</v>
      </c>
      <c r="O44" s="880">
        <f>'様式D-3_S34'!$BI$5</f>
        <v>0</v>
      </c>
      <c r="P44" s="881">
        <f>'様式D-3_S34'!$BJ$5</f>
        <v>0</v>
      </c>
      <c r="Q44" s="869">
        <f>'様式D-3_S34'!$BK$5</f>
        <v>0</v>
      </c>
      <c r="R44" s="880">
        <f>'様式D-3_S34'!$BL$5</f>
        <v>0</v>
      </c>
      <c r="S44" s="881">
        <f>'様式D-3_S34'!$BM$5</f>
        <v>0</v>
      </c>
      <c r="T44" s="869">
        <f>'様式D-3_S34'!$BN$5</f>
        <v>0</v>
      </c>
      <c r="U44" s="880">
        <f>'様式D-3_S34'!$BO$5</f>
        <v>1</v>
      </c>
      <c r="V44" s="881">
        <f>'様式D-3_S34'!$BP$5</f>
        <v>0</v>
      </c>
      <c r="W44" s="869">
        <f>'様式D-3_S34'!$BQ$5</f>
        <v>0</v>
      </c>
      <c r="X44" s="870">
        <f>'様式D-3_S34'!$BR$5</f>
        <v>0</v>
      </c>
      <c r="Y44" s="871" t="str">
        <f>'様式D-3_S34'!$BS$5</f>
        <v>Ⅰ</v>
      </c>
      <c r="Z44" s="872" t="str">
        <f>'様式D-3_S34'!$BT$5</f>
        <v>Ⅱ</v>
      </c>
      <c r="AA44" s="872" t="str">
        <f>'様式D-3_S34'!$BU$5</f>
        <v>Ⅰ</v>
      </c>
      <c r="AB44" s="871" t="str">
        <f>'様式D-3_S34'!$BV$5</f>
        <v>Ⅱ</v>
      </c>
      <c r="AC44" s="873" t="str">
        <f>'様式D-3_S34'!$BW$5</f>
        <v/>
      </c>
      <c r="AD44" s="874" t="str">
        <f>'様式D-3_S34'!$BX$5</f>
        <v/>
      </c>
      <c r="AE44" s="874" t="str">
        <f>'様式D-3_S34'!$BY$5</f>
        <v/>
      </c>
      <c r="AF44" s="875" t="str">
        <f>'様式D-3_S34'!$BZ$5</f>
        <v/>
      </c>
      <c r="AG44" s="879">
        <f>'様式D-3_S34'!$CA$5</f>
        <v>0</v>
      </c>
      <c r="AH44" s="876">
        <f>'様式D-3_S34'!$CB$5</f>
        <v>0</v>
      </c>
      <c r="AI44" s="876">
        <f>'様式D-3_S34'!$CC$5</f>
        <v>0</v>
      </c>
      <c r="AJ44" s="876">
        <f>'様式D-3_S34'!$CD$5</f>
        <v>2.91</v>
      </c>
      <c r="AK44" s="876">
        <f>'様式D-3_S34'!$CE$5</f>
        <v>0</v>
      </c>
      <c r="AL44" s="876">
        <f>'様式D-3_S34'!$CF$5</f>
        <v>0</v>
      </c>
      <c r="AM44" s="876">
        <f>'様式D-3_S34'!$CG$5</f>
        <v>0</v>
      </c>
      <c r="AN44" s="877">
        <f>'様式D-3_S34'!$CH$5</f>
        <v>0</v>
      </c>
      <c r="AO44" s="3"/>
      <c r="AP44" s="3"/>
      <c r="AQ44" s="3"/>
      <c r="AR44" s="3"/>
      <c r="AS44" s="3"/>
      <c r="AT44" s="878">
        <f t="shared" si="0"/>
        <v>2</v>
      </c>
      <c r="AU44" s="3"/>
    </row>
    <row r="45" spans="2:47" x14ac:dyDescent="0.2">
      <c r="B45" s="866">
        <f>'様式D-3_S35'!$AV$5</f>
        <v>35</v>
      </c>
      <c r="C45" s="867">
        <f>'様式D-3_S35'!$AW$5</f>
        <v>10.4</v>
      </c>
      <c r="D45" s="868">
        <f>'様式D-3_S35'!$AX$5</f>
        <v>0</v>
      </c>
      <c r="E45" s="869">
        <f>'様式D-3_S35'!$AY$5</f>
        <v>0</v>
      </c>
      <c r="F45" s="869">
        <f>'様式D-3_S35'!$AZ$5</f>
        <v>0</v>
      </c>
      <c r="G45" s="880">
        <f>'様式D-3_S35'!$BA$5</f>
        <v>0</v>
      </c>
      <c r="H45" s="881">
        <f>'様式D-3_S35'!$BB$5</f>
        <v>0</v>
      </c>
      <c r="I45" s="869">
        <f>'様式D-3_S35'!$BC$5</f>
        <v>0</v>
      </c>
      <c r="J45" s="869">
        <f>'様式D-3_S35'!$BD$5</f>
        <v>0</v>
      </c>
      <c r="K45" s="880">
        <f>'様式D-3_S35'!$BE$5</f>
        <v>0</v>
      </c>
      <c r="L45" s="881">
        <f>'様式D-3_S35'!$BF$5</f>
        <v>0</v>
      </c>
      <c r="M45" s="869">
        <f>'様式D-3_S35'!$BG$5</f>
        <v>0</v>
      </c>
      <c r="N45" s="869">
        <f>'様式D-3_S35'!$BH$5</f>
        <v>0</v>
      </c>
      <c r="O45" s="880">
        <f>'様式D-3_S35'!$BI$5</f>
        <v>0</v>
      </c>
      <c r="P45" s="881">
        <f>'様式D-3_S35'!$BJ$5</f>
        <v>0</v>
      </c>
      <c r="Q45" s="869">
        <f>'様式D-3_S35'!$BK$5</f>
        <v>0</v>
      </c>
      <c r="R45" s="880">
        <f>'様式D-3_S35'!$BL$5</f>
        <v>0</v>
      </c>
      <c r="S45" s="881">
        <f>'様式D-3_S35'!$BM$5</f>
        <v>0</v>
      </c>
      <c r="T45" s="869">
        <f>'様式D-3_S35'!$BN$5</f>
        <v>0</v>
      </c>
      <c r="U45" s="880">
        <f>'様式D-3_S35'!$BO$5</f>
        <v>0</v>
      </c>
      <c r="V45" s="881">
        <f>'様式D-3_S35'!$BP$5</f>
        <v>0</v>
      </c>
      <c r="W45" s="869">
        <f>'様式D-3_S35'!$BQ$5</f>
        <v>0</v>
      </c>
      <c r="X45" s="870">
        <f>'様式D-3_S35'!$BR$5</f>
        <v>0</v>
      </c>
      <c r="Y45" s="871" t="str">
        <f>'様式D-3_S35'!$BS$5</f>
        <v>Ⅰ</v>
      </c>
      <c r="Z45" s="872" t="str">
        <f>'様式D-3_S35'!$BT$5</f>
        <v>Ⅰ</v>
      </c>
      <c r="AA45" s="872" t="str">
        <f>'様式D-3_S35'!$BU$5</f>
        <v>Ⅰ</v>
      </c>
      <c r="AB45" s="871" t="str">
        <f>'様式D-3_S35'!$BV$5</f>
        <v>Ⅰ</v>
      </c>
      <c r="AC45" s="873" t="str">
        <f>'様式D-3_S35'!$BW$5</f>
        <v/>
      </c>
      <c r="AD45" s="874" t="str">
        <f>'様式D-3_S35'!$BX$5</f>
        <v/>
      </c>
      <c r="AE45" s="874" t="str">
        <f>'様式D-3_S35'!$BY$5</f>
        <v/>
      </c>
      <c r="AF45" s="875" t="str">
        <f>'様式D-3_S35'!$BZ$5</f>
        <v/>
      </c>
      <c r="AG45" s="879">
        <f>'様式D-3_S35'!$CA$5</f>
        <v>0</v>
      </c>
      <c r="AH45" s="876">
        <f>'様式D-3_S35'!$CB$5</f>
        <v>0</v>
      </c>
      <c r="AI45" s="876">
        <f>'様式D-3_S35'!$CC$5</f>
        <v>0</v>
      </c>
      <c r="AJ45" s="876">
        <f>'様式D-3_S35'!$CD$5</f>
        <v>0</v>
      </c>
      <c r="AK45" s="876">
        <f>'様式D-3_S35'!$CE$5</f>
        <v>0</v>
      </c>
      <c r="AL45" s="876">
        <f>'様式D-3_S35'!$CF$5</f>
        <v>0</v>
      </c>
      <c r="AM45" s="876">
        <f>'様式D-3_S35'!$CG$5</f>
        <v>0</v>
      </c>
      <c r="AN45" s="877">
        <f>'様式D-3_S35'!$CH$5</f>
        <v>0</v>
      </c>
      <c r="AO45" s="3"/>
      <c r="AP45" s="3"/>
      <c r="AQ45" s="3"/>
      <c r="AR45" s="3"/>
      <c r="AS45" s="3"/>
      <c r="AT45" s="878">
        <f t="shared" si="0"/>
        <v>1</v>
      </c>
      <c r="AU45" s="3"/>
    </row>
    <row r="46" spans="2:47" x14ac:dyDescent="0.2">
      <c r="B46" s="866">
        <f>'様式D-3_S36'!$AV$5</f>
        <v>36</v>
      </c>
      <c r="C46" s="867">
        <f>'様式D-3_S36'!$AW$5</f>
        <v>10.42</v>
      </c>
      <c r="D46" s="868">
        <f>'様式D-3_S36'!$AX$5</f>
        <v>0</v>
      </c>
      <c r="E46" s="869">
        <f>'様式D-3_S36'!$AY$5</f>
        <v>0</v>
      </c>
      <c r="F46" s="869">
        <f>'様式D-3_S36'!$AZ$5</f>
        <v>0</v>
      </c>
      <c r="G46" s="880">
        <f>'様式D-3_S36'!$BA$5</f>
        <v>0</v>
      </c>
      <c r="H46" s="881">
        <f>'様式D-3_S36'!$BB$5</f>
        <v>0</v>
      </c>
      <c r="I46" s="869">
        <f>'様式D-3_S36'!$BC$5</f>
        <v>0</v>
      </c>
      <c r="J46" s="869">
        <f>'様式D-3_S36'!$BD$5</f>
        <v>0</v>
      </c>
      <c r="K46" s="880">
        <f>'様式D-3_S36'!$BE$5</f>
        <v>1</v>
      </c>
      <c r="L46" s="881">
        <f>'様式D-3_S36'!$BF$5</f>
        <v>0</v>
      </c>
      <c r="M46" s="869">
        <f>'様式D-3_S36'!$BG$5</f>
        <v>0</v>
      </c>
      <c r="N46" s="869">
        <f>'様式D-3_S36'!$BH$5</f>
        <v>0</v>
      </c>
      <c r="O46" s="880">
        <f>'様式D-3_S36'!$BI$5</f>
        <v>0</v>
      </c>
      <c r="P46" s="881">
        <f>'様式D-3_S36'!$BJ$5</f>
        <v>0</v>
      </c>
      <c r="Q46" s="869">
        <f>'様式D-3_S36'!$BK$5</f>
        <v>0</v>
      </c>
      <c r="R46" s="880">
        <f>'様式D-3_S36'!$BL$5</f>
        <v>0</v>
      </c>
      <c r="S46" s="881">
        <f>'様式D-3_S36'!$BM$5</f>
        <v>0</v>
      </c>
      <c r="T46" s="869">
        <f>'様式D-3_S36'!$BN$5</f>
        <v>0</v>
      </c>
      <c r="U46" s="880">
        <f>'様式D-3_S36'!$BO$5</f>
        <v>1</v>
      </c>
      <c r="V46" s="881">
        <f>'様式D-3_S36'!$BP$5</f>
        <v>0</v>
      </c>
      <c r="W46" s="869">
        <f>'様式D-3_S36'!$BQ$5</f>
        <v>0</v>
      </c>
      <c r="X46" s="870">
        <f>'様式D-3_S36'!$BR$5</f>
        <v>0</v>
      </c>
      <c r="Y46" s="871" t="str">
        <f>'様式D-3_S36'!$BS$5</f>
        <v>Ⅰ</v>
      </c>
      <c r="Z46" s="872" t="str">
        <f>'様式D-3_S36'!$BT$5</f>
        <v>Ⅱ</v>
      </c>
      <c r="AA46" s="872" t="str">
        <f>'様式D-3_S36'!$BU$5</f>
        <v>Ⅰ</v>
      </c>
      <c r="AB46" s="871" t="str">
        <f>'様式D-3_S36'!$BV$5</f>
        <v>Ⅱ</v>
      </c>
      <c r="AC46" s="873" t="str">
        <f>'様式D-3_S36'!$BW$5</f>
        <v/>
      </c>
      <c r="AD46" s="874" t="str">
        <f>'様式D-3_S36'!$BX$5</f>
        <v/>
      </c>
      <c r="AE46" s="874" t="str">
        <f>'様式D-3_S36'!$BY$5</f>
        <v/>
      </c>
      <c r="AF46" s="875" t="str">
        <f>'様式D-3_S36'!$BZ$5</f>
        <v/>
      </c>
      <c r="AG46" s="879">
        <f>'様式D-3_S36'!$CA$5</f>
        <v>0</v>
      </c>
      <c r="AH46" s="876">
        <f>'様式D-3_S36'!$CB$5</f>
        <v>0</v>
      </c>
      <c r="AI46" s="876">
        <f>'様式D-3_S36'!$CC$5</f>
        <v>0</v>
      </c>
      <c r="AJ46" s="876">
        <f>'様式D-3_S36'!$CD$5</f>
        <v>0.19</v>
      </c>
      <c r="AK46" s="876">
        <f>'様式D-3_S36'!$CE$5</f>
        <v>0</v>
      </c>
      <c r="AL46" s="876">
        <f>'様式D-3_S36'!$CF$5</f>
        <v>0</v>
      </c>
      <c r="AM46" s="876">
        <f>'様式D-3_S36'!$CG$5</f>
        <v>0</v>
      </c>
      <c r="AN46" s="877">
        <f>'様式D-3_S36'!$CH$5</f>
        <v>0</v>
      </c>
      <c r="AO46" s="3"/>
      <c r="AP46" s="3"/>
      <c r="AQ46" s="3"/>
      <c r="AR46" s="3"/>
      <c r="AS46" s="3"/>
      <c r="AT46" s="878">
        <f t="shared" si="0"/>
        <v>2</v>
      </c>
      <c r="AU46" s="3"/>
    </row>
    <row r="47" spans="2:47" x14ac:dyDescent="0.2">
      <c r="B47" s="866">
        <f>'様式D-3_S37'!$AV$5</f>
        <v>37</v>
      </c>
      <c r="C47" s="867">
        <f>'様式D-3_S37'!$AW$5</f>
        <v>10.41</v>
      </c>
      <c r="D47" s="868">
        <f>'様式D-3_S37'!$AX$5</f>
        <v>0</v>
      </c>
      <c r="E47" s="869">
        <f>'様式D-3_S37'!$AY$5</f>
        <v>0</v>
      </c>
      <c r="F47" s="869">
        <f>'様式D-3_S37'!$AZ$5</f>
        <v>0</v>
      </c>
      <c r="G47" s="880">
        <f>'様式D-3_S37'!$BA$5</f>
        <v>0</v>
      </c>
      <c r="H47" s="881">
        <f>'様式D-3_S37'!$BB$5</f>
        <v>0</v>
      </c>
      <c r="I47" s="869">
        <f>'様式D-3_S37'!$BC$5</f>
        <v>0</v>
      </c>
      <c r="J47" s="869">
        <f>'様式D-3_S37'!$BD$5</f>
        <v>0</v>
      </c>
      <c r="K47" s="880">
        <f>'様式D-3_S37'!$BE$5</f>
        <v>1</v>
      </c>
      <c r="L47" s="881">
        <f>'様式D-3_S37'!$BF$5</f>
        <v>0</v>
      </c>
      <c r="M47" s="869">
        <f>'様式D-3_S37'!$BG$5</f>
        <v>0</v>
      </c>
      <c r="N47" s="869">
        <f>'様式D-3_S37'!$BH$5</f>
        <v>0</v>
      </c>
      <c r="O47" s="880">
        <f>'様式D-3_S37'!$BI$5</f>
        <v>0</v>
      </c>
      <c r="P47" s="881">
        <f>'様式D-3_S37'!$BJ$5</f>
        <v>0</v>
      </c>
      <c r="Q47" s="869">
        <f>'様式D-3_S37'!$BK$5</f>
        <v>0</v>
      </c>
      <c r="R47" s="880">
        <f>'様式D-3_S37'!$BL$5</f>
        <v>0</v>
      </c>
      <c r="S47" s="881">
        <f>'様式D-3_S37'!$BM$5</f>
        <v>0</v>
      </c>
      <c r="T47" s="869">
        <f>'様式D-3_S37'!$BN$5</f>
        <v>0</v>
      </c>
      <c r="U47" s="880">
        <f>'様式D-3_S37'!$BO$5</f>
        <v>1</v>
      </c>
      <c r="V47" s="881">
        <f>'様式D-3_S37'!$BP$5</f>
        <v>0</v>
      </c>
      <c r="W47" s="869">
        <f>'様式D-3_S37'!$BQ$5</f>
        <v>0</v>
      </c>
      <c r="X47" s="870">
        <f>'様式D-3_S37'!$BR$5</f>
        <v>0</v>
      </c>
      <c r="Y47" s="871" t="str">
        <f>'様式D-3_S37'!$BS$5</f>
        <v>Ⅰ</v>
      </c>
      <c r="Z47" s="872" t="str">
        <f>'様式D-3_S37'!$BT$5</f>
        <v>Ⅱ</v>
      </c>
      <c r="AA47" s="872" t="str">
        <f>'様式D-3_S37'!$BU$5</f>
        <v>Ⅰ</v>
      </c>
      <c r="AB47" s="871" t="str">
        <f>'様式D-3_S37'!$BV$5</f>
        <v>Ⅱ</v>
      </c>
      <c r="AC47" s="873" t="str">
        <f>'様式D-3_S37'!$BW$5</f>
        <v/>
      </c>
      <c r="AD47" s="874" t="str">
        <f>'様式D-3_S37'!$BX$5</f>
        <v/>
      </c>
      <c r="AE47" s="874" t="str">
        <f>'様式D-3_S37'!$BY$5</f>
        <v/>
      </c>
      <c r="AF47" s="875" t="str">
        <f>'様式D-3_S37'!$BZ$5</f>
        <v/>
      </c>
      <c r="AG47" s="879">
        <f>'様式D-3_S37'!$CA$5</f>
        <v>0</v>
      </c>
      <c r="AH47" s="876">
        <f>'様式D-3_S37'!$CB$5</f>
        <v>0</v>
      </c>
      <c r="AI47" s="876">
        <f>'様式D-3_S37'!$CC$5</f>
        <v>0</v>
      </c>
      <c r="AJ47" s="876">
        <f>'様式D-3_S37'!$CD$5</f>
        <v>0.01</v>
      </c>
      <c r="AK47" s="876">
        <f>'様式D-3_S37'!$CE$5</f>
        <v>0</v>
      </c>
      <c r="AL47" s="876">
        <f>'様式D-3_S37'!$CF$5</f>
        <v>0</v>
      </c>
      <c r="AM47" s="876">
        <f>'様式D-3_S37'!$CG$5</f>
        <v>0</v>
      </c>
      <c r="AN47" s="877">
        <f>'様式D-3_S37'!$CH$5</f>
        <v>0</v>
      </c>
      <c r="AO47" s="3"/>
      <c r="AP47" s="3"/>
      <c r="AQ47" s="3"/>
      <c r="AR47" s="3"/>
      <c r="AS47" s="3"/>
      <c r="AT47" s="878">
        <f t="shared" si="0"/>
        <v>2</v>
      </c>
      <c r="AU47" s="3"/>
    </row>
    <row r="48" spans="2:47" x14ac:dyDescent="0.2">
      <c r="B48" s="866">
        <f>'様式D-3_S38'!$AV$5</f>
        <v>38</v>
      </c>
      <c r="C48" s="867">
        <f>'様式D-3_S38'!$AW$5</f>
        <v>10.38</v>
      </c>
      <c r="D48" s="868">
        <f>'様式D-3_S38'!$AX$5</f>
        <v>0</v>
      </c>
      <c r="E48" s="869">
        <f>'様式D-3_S38'!$AY$5</f>
        <v>0</v>
      </c>
      <c r="F48" s="869">
        <f>'様式D-3_S38'!$AZ$5</f>
        <v>0</v>
      </c>
      <c r="G48" s="880">
        <f>'様式D-3_S38'!$BA$5</f>
        <v>0</v>
      </c>
      <c r="H48" s="881">
        <f>'様式D-3_S38'!$BB$5</f>
        <v>0</v>
      </c>
      <c r="I48" s="869">
        <f>'様式D-3_S38'!$BC$5</f>
        <v>0</v>
      </c>
      <c r="J48" s="869">
        <f>'様式D-3_S38'!$BD$5</f>
        <v>0</v>
      </c>
      <c r="K48" s="880">
        <f>'様式D-3_S38'!$BE$5</f>
        <v>3</v>
      </c>
      <c r="L48" s="881">
        <f>'様式D-3_S38'!$BF$5</f>
        <v>0</v>
      </c>
      <c r="M48" s="869">
        <f>'様式D-3_S38'!$BG$5</f>
        <v>0</v>
      </c>
      <c r="N48" s="869">
        <f>'様式D-3_S38'!$BH$5</f>
        <v>0</v>
      </c>
      <c r="O48" s="880">
        <f>'様式D-3_S38'!$BI$5</f>
        <v>0</v>
      </c>
      <c r="P48" s="881">
        <f>'様式D-3_S38'!$BJ$5</f>
        <v>0</v>
      </c>
      <c r="Q48" s="869">
        <f>'様式D-3_S38'!$BK$5</f>
        <v>0</v>
      </c>
      <c r="R48" s="880">
        <f>'様式D-3_S38'!$BL$5</f>
        <v>0</v>
      </c>
      <c r="S48" s="881">
        <f>'様式D-3_S38'!$BM$5</f>
        <v>0</v>
      </c>
      <c r="T48" s="869">
        <f>'様式D-3_S38'!$BN$5</f>
        <v>0</v>
      </c>
      <c r="U48" s="880">
        <f>'様式D-3_S38'!$BO$5</f>
        <v>3</v>
      </c>
      <c r="V48" s="881">
        <f>'様式D-3_S38'!$BP$5</f>
        <v>0</v>
      </c>
      <c r="W48" s="869">
        <f>'様式D-3_S38'!$BQ$5</f>
        <v>0</v>
      </c>
      <c r="X48" s="870">
        <f>'様式D-3_S38'!$BR$5</f>
        <v>0</v>
      </c>
      <c r="Y48" s="871" t="str">
        <f>'様式D-3_S38'!$BS$5</f>
        <v>Ⅰ</v>
      </c>
      <c r="Z48" s="872" t="str">
        <f>'様式D-3_S38'!$BT$5</f>
        <v>Ⅱ</v>
      </c>
      <c r="AA48" s="872" t="str">
        <f>'様式D-3_S38'!$BU$5</f>
        <v>Ⅰ</v>
      </c>
      <c r="AB48" s="871" t="str">
        <f>'様式D-3_S38'!$BV$5</f>
        <v>Ⅱ</v>
      </c>
      <c r="AC48" s="873" t="str">
        <f>'様式D-3_S38'!$BW$5</f>
        <v/>
      </c>
      <c r="AD48" s="874" t="str">
        <f>'様式D-3_S38'!$BX$5</f>
        <v/>
      </c>
      <c r="AE48" s="874" t="str">
        <f>'様式D-3_S38'!$BY$5</f>
        <v/>
      </c>
      <c r="AF48" s="875" t="str">
        <f>'様式D-3_S38'!$BZ$5</f>
        <v/>
      </c>
      <c r="AG48" s="879">
        <f>'様式D-3_S38'!$CA$5</f>
        <v>0</v>
      </c>
      <c r="AH48" s="876">
        <f>'様式D-3_S38'!$CB$5</f>
        <v>0</v>
      </c>
      <c r="AI48" s="876">
        <f>'様式D-3_S38'!$CC$5</f>
        <v>0</v>
      </c>
      <c r="AJ48" s="876">
        <f>'様式D-3_S38'!$CD$5</f>
        <v>0.08</v>
      </c>
      <c r="AK48" s="876">
        <f>'様式D-3_S38'!$CE$5</f>
        <v>0</v>
      </c>
      <c r="AL48" s="876">
        <f>'様式D-3_S38'!$CF$5</f>
        <v>0</v>
      </c>
      <c r="AM48" s="876">
        <f>'様式D-3_S38'!$CG$5</f>
        <v>0</v>
      </c>
      <c r="AN48" s="877">
        <f>'様式D-3_S38'!$CH$5</f>
        <v>0</v>
      </c>
      <c r="AO48" s="3"/>
      <c r="AP48" s="3"/>
      <c r="AQ48" s="3"/>
      <c r="AR48" s="3"/>
      <c r="AS48" s="3"/>
      <c r="AT48" s="878">
        <f t="shared" si="0"/>
        <v>2</v>
      </c>
      <c r="AU48" s="3"/>
    </row>
    <row r="49" spans="2:47" x14ac:dyDescent="0.2">
      <c r="B49" s="866">
        <f>'様式D-3_S39'!$AV$5</f>
        <v>39</v>
      </c>
      <c r="C49" s="867">
        <f>'様式D-3_S39'!$AW$5</f>
        <v>10.41</v>
      </c>
      <c r="D49" s="868">
        <f>'様式D-3_S39'!$AX$5</f>
        <v>0</v>
      </c>
      <c r="E49" s="869">
        <f>'様式D-3_S39'!$AY$5</f>
        <v>0</v>
      </c>
      <c r="F49" s="869">
        <f>'様式D-3_S39'!$AZ$5</f>
        <v>0</v>
      </c>
      <c r="G49" s="880">
        <f>'様式D-3_S39'!$BA$5</f>
        <v>0</v>
      </c>
      <c r="H49" s="881">
        <f>'様式D-3_S39'!$BB$5</f>
        <v>0</v>
      </c>
      <c r="I49" s="869">
        <f>'様式D-3_S39'!$BC$5</f>
        <v>0</v>
      </c>
      <c r="J49" s="869">
        <f>'様式D-3_S39'!$BD$5</f>
        <v>0</v>
      </c>
      <c r="K49" s="880">
        <f>'様式D-3_S39'!$BE$5</f>
        <v>2</v>
      </c>
      <c r="L49" s="881">
        <f>'様式D-3_S39'!$BF$5</f>
        <v>0</v>
      </c>
      <c r="M49" s="869">
        <f>'様式D-3_S39'!$BG$5</f>
        <v>0</v>
      </c>
      <c r="N49" s="869">
        <f>'様式D-3_S39'!$BH$5</f>
        <v>0</v>
      </c>
      <c r="O49" s="880">
        <f>'様式D-3_S39'!$BI$5</f>
        <v>1</v>
      </c>
      <c r="P49" s="881">
        <f>'様式D-3_S39'!$BJ$5</f>
        <v>0</v>
      </c>
      <c r="Q49" s="869">
        <f>'様式D-3_S39'!$BK$5</f>
        <v>0</v>
      </c>
      <c r="R49" s="880">
        <f>'様式D-3_S39'!$BL$5</f>
        <v>0</v>
      </c>
      <c r="S49" s="881">
        <f>'様式D-3_S39'!$BM$5</f>
        <v>0</v>
      </c>
      <c r="T49" s="869">
        <f>'様式D-3_S39'!$BN$5</f>
        <v>0</v>
      </c>
      <c r="U49" s="880">
        <f>'様式D-3_S39'!$BO$5</f>
        <v>2</v>
      </c>
      <c r="V49" s="881">
        <f>'様式D-3_S39'!$BP$5</f>
        <v>0</v>
      </c>
      <c r="W49" s="869">
        <f>'様式D-3_S39'!$BQ$5</f>
        <v>0</v>
      </c>
      <c r="X49" s="870">
        <f>'様式D-3_S39'!$BR$5</f>
        <v>1</v>
      </c>
      <c r="Y49" s="871" t="str">
        <f>'様式D-3_S39'!$BS$5</f>
        <v>Ⅰ</v>
      </c>
      <c r="Z49" s="872" t="str">
        <f>'様式D-3_S39'!$BT$5</f>
        <v>Ⅱ</v>
      </c>
      <c r="AA49" s="872" t="str">
        <f>'様式D-3_S39'!$BU$5</f>
        <v>Ⅱ</v>
      </c>
      <c r="AB49" s="871" t="str">
        <f>'様式D-3_S39'!$BV$5</f>
        <v>Ⅱ</v>
      </c>
      <c r="AC49" s="873" t="str">
        <f>'様式D-3_S39'!$BW$5</f>
        <v/>
      </c>
      <c r="AD49" s="874" t="str">
        <f>'様式D-3_S39'!$BX$5</f>
        <v/>
      </c>
      <c r="AE49" s="874" t="str">
        <f>'様式D-3_S39'!$BY$5</f>
        <v/>
      </c>
      <c r="AF49" s="875" t="str">
        <f>'様式D-3_S39'!$BZ$5</f>
        <v/>
      </c>
      <c r="AG49" s="879">
        <f>'様式D-3_S39'!$CA$5</f>
        <v>0</v>
      </c>
      <c r="AH49" s="876">
        <f>'様式D-3_S39'!$CB$5</f>
        <v>0</v>
      </c>
      <c r="AI49" s="876">
        <f>'様式D-3_S39'!$CC$5</f>
        <v>0</v>
      </c>
      <c r="AJ49" s="876">
        <f>'様式D-3_S39'!$CD$5</f>
        <v>0.02</v>
      </c>
      <c r="AK49" s="876">
        <f>'様式D-3_S39'!$CE$5</f>
        <v>0</v>
      </c>
      <c r="AL49" s="876">
        <f>'様式D-3_S39'!$CF$5</f>
        <v>0</v>
      </c>
      <c r="AM49" s="876">
        <f>'様式D-3_S39'!$CG$5</f>
        <v>0</v>
      </c>
      <c r="AN49" s="877">
        <f>'様式D-3_S39'!$CH$5</f>
        <v>3.26</v>
      </c>
      <c r="AO49" s="3"/>
      <c r="AP49" s="3"/>
      <c r="AQ49" s="3"/>
      <c r="AR49" s="3"/>
      <c r="AS49" s="3"/>
      <c r="AT49" s="878">
        <f t="shared" si="0"/>
        <v>2</v>
      </c>
      <c r="AU49" s="3"/>
    </row>
    <row r="50" spans="2:47" x14ac:dyDescent="0.2">
      <c r="B50" s="866">
        <f>'様式D-3_S40'!$AV$5</f>
        <v>40</v>
      </c>
      <c r="C50" s="867">
        <f>'様式D-3_S40'!$AW$5</f>
        <v>10.43</v>
      </c>
      <c r="D50" s="868">
        <f>'様式D-3_S40'!$AX$5</f>
        <v>0</v>
      </c>
      <c r="E50" s="869">
        <f>'様式D-3_S40'!$AY$5</f>
        <v>0</v>
      </c>
      <c r="F50" s="869">
        <f>'様式D-3_S40'!$AZ$5</f>
        <v>2</v>
      </c>
      <c r="G50" s="880">
        <f>'様式D-3_S40'!$BA$5</f>
        <v>0</v>
      </c>
      <c r="H50" s="881">
        <f>'様式D-3_S40'!$BB$5</f>
        <v>0</v>
      </c>
      <c r="I50" s="869">
        <f>'様式D-3_S40'!$BC$5</f>
        <v>0</v>
      </c>
      <c r="J50" s="869">
        <f>'様式D-3_S40'!$BD$5</f>
        <v>1</v>
      </c>
      <c r="K50" s="880">
        <f>'様式D-3_S40'!$BE$5</f>
        <v>2</v>
      </c>
      <c r="L50" s="881">
        <f>'様式D-3_S40'!$BF$5</f>
        <v>0</v>
      </c>
      <c r="M50" s="869">
        <f>'様式D-3_S40'!$BG$5</f>
        <v>0</v>
      </c>
      <c r="N50" s="869">
        <f>'様式D-3_S40'!$BH$5</f>
        <v>0</v>
      </c>
      <c r="O50" s="880">
        <f>'様式D-3_S40'!$BI$5</f>
        <v>1</v>
      </c>
      <c r="P50" s="881">
        <f>'様式D-3_S40'!$BJ$5</f>
        <v>0</v>
      </c>
      <c r="Q50" s="869">
        <f>'様式D-3_S40'!$BK$5</f>
        <v>0</v>
      </c>
      <c r="R50" s="880">
        <f>'様式D-3_S40'!$BL$5</f>
        <v>1</v>
      </c>
      <c r="S50" s="881">
        <f>'様式D-3_S40'!$BM$5</f>
        <v>0</v>
      </c>
      <c r="T50" s="869">
        <f>'様式D-3_S40'!$BN$5</f>
        <v>0</v>
      </c>
      <c r="U50" s="880">
        <f>'様式D-3_S40'!$BO$5</f>
        <v>3</v>
      </c>
      <c r="V50" s="881">
        <f>'様式D-3_S40'!$BP$5</f>
        <v>0</v>
      </c>
      <c r="W50" s="869">
        <f>'様式D-3_S40'!$BQ$5</f>
        <v>0</v>
      </c>
      <c r="X50" s="870">
        <f>'様式D-3_S40'!$BR$5</f>
        <v>1</v>
      </c>
      <c r="Y50" s="871" t="str">
        <f>'様式D-3_S40'!$BS$5</f>
        <v>Ⅱ</v>
      </c>
      <c r="Z50" s="872" t="str">
        <f>'様式D-3_S40'!$BT$5</f>
        <v>Ⅱ</v>
      </c>
      <c r="AA50" s="872" t="str">
        <f>'様式D-3_S40'!$BU$5</f>
        <v>Ⅱ</v>
      </c>
      <c r="AB50" s="871" t="str">
        <f>'様式D-3_S40'!$BV$5</f>
        <v>Ⅱ</v>
      </c>
      <c r="AC50" s="873" t="str">
        <f>'様式D-3_S40'!$BW$5</f>
        <v/>
      </c>
      <c r="AD50" s="874">
        <f>'様式D-3_S40'!$BX$5</f>
        <v>10.43</v>
      </c>
      <c r="AE50" s="874">
        <f>'様式D-3_S40'!$BY$5</f>
        <v>10.43</v>
      </c>
      <c r="AF50" s="875" t="str">
        <f>'様式D-3_S40'!$BZ$5</f>
        <v/>
      </c>
      <c r="AG50" s="879">
        <f>'様式D-3_S40'!$CA$5</f>
        <v>0</v>
      </c>
      <c r="AH50" s="876">
        <f>'様式D-3_S40'!$CB$5</f>
        <v>0</v>
      </c>
      <c r="AI50" s="876">
        <f>'様式D-3_S40'!$CC$5</f>
        <v>0.03</v>
      </c>
      <c r="AJ50" s="876">
        <f>'様式D-3_S40'!$CD$5</f>
        <v>2.2999999999999998</v>
      </c>
      <c r="AK50" s="876">
        <f>'様式D-3_S40'!$CE$5</f>
        <v>0</v>
      </c>
      <c r="AL50" s="876">
        <f>'様式D-3_S40'!$CF$5</f>
        <v>0</v>
      </c>
      <c r="AM50" s="876">
        <f>'様式D-3_S40'!$CG$5</f>
        <v>0</v>
      </c>
      <c r="AN50" s="877">
        <f>'様式D-3_S40'!$CH$5</f>
        <v>5.76</v>
      </c>
      <c r="AO50" s="3"/>
      <c r="AP50" s="3"/>
      <c r="AQ50" s="3"/>
      <c r="AR50" s="3"/>
      <c r="AS50" s="3"/>
      <c r="AT50" s="878">
        <f t="shared" si="0"/>
        <v>2</v>
      </c>
      <c r="AU50" s="3"/>
    </row>
    <row r="51" spans="2:47" x14ac:dyDescent="0.2">
      <c r="B51" s="866">
        <f>'様式D-3_S41'!$AV$5</f>
        <v>41</v>
      </c>
      <c r="C51" s="867">
        <f>'様式D-3_S41'!$AW$5</f>
        <v>10.45</v>
      </c>
      <c r="D51" s="868">
        <f>'様式D-3_S41'!$AX$5</f>
        <v>0</v>
      </c>
      <c r="E51" s="869">
        <f>'様式D-3_S41'!$AY$5</f>
        <v>0</v>
      </c>
      <c r="F51" s="869">
        <f>'様式D-3_S41'!$AZ$5</f>
        <v>1</v>
      </c>
      <c r="G51" s="880">
        <f>'様式D-3_S41'!$BA$5</f>
        <v>1</v>
      </c>
      <c r="H51" s="881">
        <f>'様式D-3_S41'!$BB$5</f>
        <v>0</v>
      </c>
      <c r="I51" s="869">
        <f>'様式D-3_S41'!$BC$5</f>
        <v>0</v>
      </c>
      <c r="J51" s="869">
        <f>'様式D-3_S41'!$BD$5</f>
        <v>0</v>
      </c>
      <c r="K51" s="880">
        <f>'様式D-3_S41'!$BE$5</f>
        <v>0</v>
      </c>
      <c r="L51" s="881">
        <f>'様式D-3_S41'!$BF$5</f>
        <v>0</v>
      </c>
      <c r="M51" s="869">
        <f>'様式D-3_S41'!$BG$5</f>
        <v>0</v>
      </c>
      <c r="N51" s="869">
        <f>'様式D-3_S41'!$BH$5</f>
        <v>0</v>
      </c>
      <c r="O51" s="880">
        <f>'様式D-3_S41'!$BI$5</f>
        <v>2</v>
      </c>
      <c r="P51" s="881">
        <f>'様式D-3_S41'!$BJ$5</f>
        <v>0</v>
      </c>
      <c r="Q51" s="869">
        <f>'様式D-3_S41'!$BK$5</f>
        <v>0</v>
      </c>
      <c r="R51" s="880">
        <f>'様式D-3_S41'!$BL$5</f>
        <v>1</v>
      </c>
      <c r="S51" s="881">
        <f>'様式D-3_S41'!$BM$5</f>
        <v>0</v>
      </c>
      <c r="T51" s="869">
        <f>'様式D-3_S41'!$BN$5</f>
        <v>0</v>
      </c>
      <c r="U51" s="880">
        <f>'様式D-3_S41'!$BO$5</f>
        <v>0</v>
      </c>
      <c r="V51" s="881">
        <f>'様式D-3_S41'!$BP$5</f>
        <v>0</v>
      </c>
      <c r="W51" s="869">
        <f>'様式D-3_S41'!$BQ$5</f>
        <v>0</v>
      </c>
      <c r="X51" s="870">
        <f>'様式D-3_S41'!$BR$5</f>
        <v>2</v>
      </c>
      <c r="Y51" s="871" t="str">
        <f>'様式D-3_S41'!$BS$5</f>
        <v>Ⅱ</v>
      </c>
      <c r="Z51" s="872" t="str">
        <f>'様式D-3_S41'!$BT$5</f>
        <v>Ⅰ</v>
      </c>
      <c r="AA51" s="872" t="str">
        <f>'様式D-3_S41'!$BU$5</f>
        <v>Ⅱ</v>
      </c>
      <c r="AB51" s="871" t="str">
        <f>'様式D-3_S41'!$BV$5</f>
        <v>Ⅱ</v>
      </c>
      <c r="AC51" s="873" t="str">
        <f>'様式D-3_S41'!$BW$5</f>
        <v/>
      </c>
      <c r="AD51" s="874">
        <f>'様式D-3_S41'!$BX$5</f>
        <v>10.45</v>
      </c>
      <c r="AE51" s="874">
        <f>'様式D-3_S41'!$BY$5</f>
        <v>10.45</v>
      </c>
      <c r="AF51" s="875" t="str">
        <f>'様式D-3_S41'!$BZ$5</f>
        <v/>
      </c>
      <c r="AG51" s="879">
        <f>'様式D-3_S41'!$CA$5</f>
        <v>0</v>
      </c>
      <c r="AH51" s="876">
        <f>'様式D-3_S41'!$CB$5</f>
        <v>0</v>
      </c>
      <c r="AI51" s="876">
        <f>'様式D-3_S41'!$CC$5</f>
        <v>0</v>
      </c>
      <c r="AJ51" s="876">
        <f>'様式D-3_S41'!$CD$5</f>
        <v>0</v>
      </c>
      <c r="AK51" s="876">
        <f>'様式D-3_S41'!$CE$5</f>
        <v>0</v>
      </c>
      <c r="AL51" s="876">
        <f>'様式D-3_S41'!$CF$5</f>
        <v>0</v>
      </c>
      <c r="AM51" s="876">
        <f>'様式D-3_S41'!$CG$5</f>
        <v>0</v>
      </c>
      <c r="AN51" s="877">
        <f>'様式D-3_S41'!$CH$5</f>
        <v>15.260000000000002</v>
      </c>
      <c r="AO51" s="3"/>
      <c r="AP51" s="3"/>
      <c r="AQ51" s="3"/>
      <c r="AR51" s="3"/>
      <c r="AS51" s="3"/>
      <c r="AT51" s="878">
        <f t="shared" si="0"/>
        <v>2</v>
      </c>
      <c r="AU51" s="3"/>
    </row>
    <row r="52" spans="2:47" x14ac:dyDescent="0.2">
      <c r="B52" s="866">
        <f>'様式D-3_S42'!$AV$5</f>
        <v>42</v>
      </c>
      <c r="C52" s="867">
        <f>'様式D-3_S42'!$AW$5</f>
        <v>10.43</v>
      </c>
      <c r="D52" s="868">
        <f>'様式D-3_S42'!$AX$5</f>
        <v>0</v>
      </c>
      <c r="E52" s="869">
        <f>'様式D-3_S42'!$AY$5</f>
        <v>0</v>
      </c>
      <c r="F52" s="869">
        <f>'様式D-3_S42'!$AZ$5</f>
        <v>1</v>
      </c>
      <c r="G52" s="880">
        <f>'様式D-3_S42'!$BA$5</f>
        <v>1</v>
      </c>
      <c r="H52" s="881">
        <f>'様式D-3_S42'!$BB$5</f>
        <v>0</v>
      </c>
      <c r="I52" s="869">
        <f>'様式D-3_S42'!$BC$5</f>
        <v>0</v>
      </c>
      <c r="J52" s="869">
        <f>'様式D-3_S42'!$BD$5</f>
        <v>0</v>
      </c>
      <c r="K52" s="880">
        <f>'様式D-3_S42'!$BE$5</f>
        <v>0</v>
      </c>
      <c r="L52" s="881">
        <f>'様式D-3_S42'!$BF$5</f>
        <v>0</v>
      </c>
      <c r="M52" s="869">
        <f>'様式D-3_S42'!$BG$5</f>
        <v>0</v>
      </c>
      <c r="N52" s="869">
        <f>'様式D-3_S42'!$BH$5</f>
        <v>0</v>
      </c>
      <c r="O52" s="880">
        <f>'様式D-3_S42'!$BI$5</f>
        <v>2</v>
      </c>
      <c r="P52" s="881">
        <f>'様式D-3_S42'!$BJ$5</f>
        <v>0</v>
      </c>
      <c r="Q52" s="869">
        <f>'様式D-3_S42'!$BK$5</f>
        <v>0</v>
      </c>
      <c r="R52" s="880">
        <f>'様式D-3_S42'!$BL$5</f>
        <v>1</v>
      </c>
      <c r="S52" s="881">
        <f>'様式D-3_S42'!$BM$5</f>
        <v>0</v>
      </c>
      <c r="T52" s="869">
        <f>'様式D-3_S42'!$BN$5</f>
        <v>0</v>
      </c>
      <c r="U52" s="880">
        <f>'様式D-3_S42'!$BO$5</f>
        <v>0</v>
      </c>
      <c r="V52" s="881">
        <f>'様式D-3_S42'!$BP$5</f>
        <v>0</v>
      </c>
      <c r="W52" s="869">
        <f>'様式D-3_S42'!$BQ$5</f>
        <v>0</v>
      </c>
      <c r="X52" s="870">
        <f>'様式D-3_S42'!$BR$5</f>
        <v>2</v>
      </c>
      <c r="Y52" s="871" t="str">
        <f>'様式D-3_S42'!$BS$5</f>
        <v>Ⅱ</v>
      </c>
      <c r="Z52" s="872" t="str">
        <f>'様式D-3_S42'!$BT$5</f>
        <v>Ⅰ</v>
      </c>
      <c r="AA52" s="872" t="str">
        <f>'様式D-3_S42'!$BU$5</f>
        <v>Ⅱ</v>
      </c>
      <c r="AB52" s="871" t="str">
        <f>'様式D-3_S42'!$BV$5</f>
        <v>Ⅱ</v>
      </c>
      <c r="AC52" s="873" t="str">
        <f>'様式D-3_S42'!$BW$5</f>
        <v/>
      </c>
      <c r="AD52" s="874">
        <f>'様式D-3_S42'!$BX$5</f>
        <v>10.43</v>
      </c>
      <c r="AE52" s="874">
        <f>'様式D-3_S42'!$BY$5</f>
        <v>10.43</v>
      </c>
      <c r="AF52" s="875" t="str">
        <f>'様式D-3_S42'!$BZ$5</f>
        <v/>
      </c>
      <c r="AG52" s="879">
        <f>'様式D-3_S42'!$CA$5</f>
        <v>0</v>
      </c>
      <c r="AH52" s="876">
        <f>'様式D-3_S42'!$CB$5</f>
        <v>0</v>
      </c>
      <c r="AI52" s="876">
        <f>'様式D-3_S42'!$CC$5</f>
        <v>0</v>
      </c>
      <c r="AJ52" s="876">
        <f>'様式D-3_S42'!$CD$5</f>
        <v>0</v>
      </c>
      <c r="AK52" s="876">
        <f>'様式D-3_S42'!$CE$5</f>
        <v>0</v>
      </c>
      <c r="AL52" s="876">
        <f>'様式D-3_S42'!$CF$5</f>
        <v>0</v>
      </c>
      <c r="AM52" s="876">
        <f>'様式D-3_S42'!$CG$5</f>
        <v>0</v>
      </c>
      <c r="AN52" s="877">
        <f>'様式D-3_S42'!$CH$5</f>
        <v>7.93</v>
      </c>
      <c r="AO52" s="3"/>
      <c r="AP52" s="3"/>
      <c r="AQ52" s="3"/>
      <c r="AR52" s="3"/>
      <c r="AS52" s="3"/>
      <c r="AT52" s="878">
        <f t="shared" si="0"/>
        <v>2</v>
      </c>
      <c r="AU52" s="3"/>
    </row>
    <row r="53" spans="2:47" x14ac:dyDescent="0.2">
      <c r="B53" s="866">
        <f>'様式D-3_S43'!$AV$5</f>
        <v>43</v>
      </c>
      <c r="C53" s="867">
        <f>'様式D-3_S43'!$AW$5</f>
        <v>10.42</v>
      </c>
      <c r="D53" s="868">
        <f>'様式D-3_S43'!$AX$5</f>
        <v>0</v>
      </c>
      <c r="E53" s="869">
        <f>'様式D-3_S43'!$AY$5</f>
        <v>0</v>
      </c>
      <c r="F53" s="869">
        <f>'様式D-3_S43'!$AZ$5</f>
        <v>1</v>
      </c>
      <c r="G53" s="880">
        <f>'様式D-3_S43'!$BA$5</f>
        <v>1</v>
      </c>
      <c r="H53" s="881">
        <f>'様式D-3_S43'!$BB$5</f>
        <v>0</v>
      </c>
      <c r="I53" s="869">
        <f>'様式D-3_S43'!$BC$5</f>
        <v>0</v>
      </c>
      <c r="J53" s="869">
        <f>'様式D-3_S43'!$BD$5</f>
        <v>0</v>
      </c>
      <c r="K53" s="880">
        <f>'様式D-3_S43'!$BE$5</f>
        <v>1</v>
      </c>
      <c r="L53" s="881">
        <f>'様式D-3_S43'!$BF$5</f>
        <v>0</v>
      </c>
      <c r="M53" s="869">
        <f>'様式D-3_S43'!$BG$5</f>
        <v>0</v>
      </c>
      <c r="N53" s="869">
        <f>'様式D-3_S43'!$BH$5</f>
        <v>0</v>
      </c>
      <c r="O53" s="880">
        <f>'様式D-3_S43'!$BI$5</f>
        <v>1</v>
      </c>
      <c r="P53" s="881">
        <f>'様式D-3_S43'!$BJ$5</f>
        <v>0</v>
      </c>
      <c r="Q53" s="869">
        <f>'様式D-3_S43'!$BK$5</f>
        <v>0</v>
      </c>
      <c r="R53" s="880">
        <f>'様式D-3_S43'!$BL$5</f>
        <v>1</v>
      </c>
      <c r="S53" s="881">
        <f>'様式D-3_S43'!$BM$5</f>
        <v>0</v>
      </c>
      <c r="T53" s="869">
        <f>'様式D-3_S43'!$BN$5</f>
        <v>0</v>
      </c>
      <c r="U53" s="880">
        <f>'様式D-3_S43'!$BO$5</f>
        <v>1</v>
      </c>
      <c r="V53" s="881">
        <f>'様式D-3_S43'!$BP$5</f>
        <v>0</v>
      </c>
      <c r="W53" s="869">
        <f>'様式D-3_S43'!$BQ$5</f>
        <v>0</v>
      </c>
      <c r="X53" s="870">
        <f>'様式D-3_S43'!$BR$5</f>
        <v>1</v>
      </c>
      <c r="Y53" s="871" t="str">
        <f>'様式D-3_S43'!$BS$5</f>
        <v>Ⅱ</v>
      </c>
      <c r="Z53" s="872" t="str">
        <f>'様式D-3_S43'!$BT$5</f>
        <v>Ⅱ</v>
      </c>
      <c r="AA53" s="872" t="str">
        <f>'様式D-3_S43'!$BU$5</f>
        <v>Ⅱ</v>
      </c>
      <c r="AB53" s="871" t="str">
        <f>'様式D-3_S43'!$BV$5</f>
        <v>Ⅱ</v>
      </c>
      <c r="AC53" s="873" t="str">
        <f>'様式D-3_S43'!$BW$5</f>
        <v/>
      </c>
      <c r="AD53" s="874">
        <f>'様式D-3_S43'!$BX$5</f>
        <v>10.42</v>
      </c>
      <c r="AE53" s="874">
        <f>'様式D-3_S43'!$BY$5</f>
        <v>10.42</v>
      </c>
      <c r="AF53" s="875" t="str">
        <f>'様式D-3_S43'!$BZ$5</f>
        <v/>
      </c>
      <c r="AG53" s="879">
        <f>'様式D-3_S43'!$CA$5</f>
        <v>0</v>
      </c>
      <c r="AH53" s="876">
        <f>'様式D-3_S43'!$CB$5</f>
        <v>0</v>
      </c>
      <c r="AI53" s="876">
        <f>'様式D-3_S43'!$CC$5</f>
        <v>0</v>
      </c>
      <c r="AJ53" s="876">
        <f>'様式D-3_S43'!$CD$5</f>
        <v>2.98</v>
      </c>
      <c r="AK53" s="876">
        <f>'様式D-3_S43'!$CE$5</f>
        <v>0</v>
      </c>
      <c r="AL53" s="876">
        <f>'様式D-3_S43'!$CF$5</f>
        <v>0</v>
      </c>
      <c r="AM53" s="876">
        <f>'様式D-3_S43'!$CG$5</f>
        <v>0</v>
      </c>
      <c r="AN53" s="877">
        <f>'様式D-3_S43'!$CH$5</f>
        <v>24.34</v>
      </c>
      <c r="AO53" s="3"/>
      <c r="AP53" s="3"/>
      <c r="AQ53" s="3"/>
      <c r="AR53" s="3"/>
      <c r="AS53" s="3"/>
      <c r="AT53" s="878">
        <f t="shared" si="0"/>
        <v>2</v>
      </c>
      <c r="AU53" s="3"/>
    </row>
    <row r="54" spans="2:47" x14ac:dyDescent="0.2">
      <c r="B54" s="866">
        <f>'様式D-3_S44'!$AV$5</f>
        <v>44</v>
      </c>
      <c r="C54" s="867">
        <f>'様式D-3_S44'!$AW$5</f>
        <v>10.42</v>
      </c>
      <c r="D54" s="868">
        <f>'様式D-3_S44'!$AX$5</f>
        <v>0</v>
      </c>
      <c r="E54" s="869">
        <f>'様式D-3_S44'!$AY$5</f>
        <v>0</v>
      </c>
      <c r="F54" s="869">
        <f>'様式D-3_S44'!$AZ$5</f>
        <v>2</v>
      </c>
      <c r="G54" s="880">
        <f>'様式D-3_S44'!$BA$5</f>
        <v>0</v>
      </c>
      <c r="H54" s="881">
        <f>'様式D-3_S44'!$BB$5</f>
        <v>0</v>
      </c>
      <c r="I54" s="869">
        <f>'様式D-3_S44'!$BC$5</f>
        <v>0</v>
      </c>
      <c r="J54" s="869">
        <f>'様式D-3_S44'!$BD$5</f>
        <v>0</v>
      </c>
      <c r="K54" s="880">
        <f>'様式D-3_S44'!$BE$5</f>
        <v>0</v>
      </c>
      <c r="L54" s="881">
        <f>'様式D-3_S44'!$BF$5</f>
        <v>0</v>
      </c>
      <c r="M54" s="869">
        <f>'様式D-3_S44'!$BG$5</f>
        <v>0</v>
      </c>
      <c r="N54" s="869">
        <f>'様式D-3_S44'!$BH$5</f>
        <v>0</v>
      </c>
      <c r="O54" s="880">
        <f>'様式D-3_S44'!$BI$5</f>
        <v>2</v>
      </c>
      <c r="P54" s="881">
        <f>'様式D-3_S44'!$BJ$5</f>
        <v>0</v>
      </c>
      <c r="Q54" s="869">
        <f>'様式D-3_S44'!$BK$5</f>
        <v>0</v>
      </c>
      <c r="R54" s="880">
        <f>'様式D-3_S44'!$BL$5</f>
        <v>1</v>
      </c>
      <c r="S54" s="881">
        <f>'様式D-3_S44'!$BM$5</f>
        <v>0</v>
      </c>
      <c r="T54" s="869">
        <f>'様式D-3_S44'!$BN$5</f>
        <v>0</v>
      </c>
      <c r="U54" s="880">
        <f>'様式D-3_S44'!$BO$5</f>
        <v>0</v>
      </c>
      <c r="V54" s="881">
        <f>'様式D-3_S44'!$BP$5</f>
        <v>0</v>
      </c>
      <c r="W54" s="869">
        <f>'様式D-3_S44'!$BQ$5</f>
        <v>0</v>
      </c>
      <c r="X54" s="870">
        <f>'様式D-3_S44'!$BR$5</f>
        <v>2</v>
      </c>
      <c r="Y54" s="871" t="str">
        <f>'様式D-3_S44'!$BS$5</f>
        <v>Ⅱ</v>
      </c>
      <c r="Z54" s="872" t="str">
        <f>'様式D-3_S44'!$BT$5</f>
        <v>Ⅰ</v>
      </c>
      <c r="AA54" s="872" t="str">
        <f>'様式D-3_S44'!$BU$5</f>
        <v>Ⅱ</v>
      </c>
      <c r="AB54" s="871" t="str">
        <f>'様式D-3_S44'!$BV$5</f>
        <v>Ⅱ</v>
      </c>
      <c r="AC54" s="873" t="str">
        <f>'様式D-3_S44'!$BW$5</f>
        <v/>
      </c>
      <c r="AD54" s="874">
        <f>'様式D-3_S44'!$BX$5</f>
        <v>10.42</v>
      </c>
      <c r="AE54" s="874">
        <f>'様式D-3_S44'!$BY$5</f>
        <v>10.42</v>
      </c>
      <c r="AF54" s="875" t="str">
        <f>'様式D-3_S44'!$BZ$5</f>
        <v/>
      </c>
      <c r="AG54" s="879">
        <f>'様式D-3_S44'!$CA$5</f>
        <v>0</v>
      </c>
      <c r="AH54" s="876">
        <f>'様式D-3_S44'!$CB$5</f>
        <v>0</v>
      </c>
      <c r="AI54" s="876">
        <f>'様式D-3_S44'!$CC$5</f>
        <v>0</v>
      </c>
      <c r="AJ54" s="876">
        <f>'様式D-3_S44'!$CD$5</f>
        <v>0</v>
      </c>
      <c r="AK54" s="876">
        <f>'様式D-3_S44'!$CE$5</f>
        <v>0</v>
      </c>
      <c r="AL54" s="876">
        <f>'様式D-3_S44'!$CF$5</f>
        <v>0</v>
      </c>
      <c r="AM54" s="876">
        <f>'様式D-3_S44'!$CG$5</f>
        <v>0</v>
      </c>
      <c r="AN54" s="877">
        <f>'様式D-3_S44'!$CH$5</f>
        <v>27.5</v>
      </c>
      <c r="AO54" s="3"/>
      <c r="AP54" s="3"/>
      <c r="AQ54" s="3"/>
      <c r="AR54" s="3"/>
      <c r="AS54" s="3"/>
      <c r="AT54" s="878">
        <f t="shared" si="0"/>
        <v>2</v>
      </c>
      <c r="AU54" s="3"/>
    </row>
    <row r="55" spans="2:47" x14ac:dyDescent="0.2">
      <c r="B55" s="866">
        <f>'様式D-3_S45'!$AV$5</f>
        <v>45</v>
      </c>
      <c r="C55" s="867">
        <f>'様式D-3_S45'!$AW$5</f>
        <v>10.4</v>
      </c>
      <c r="D55" s="868">
        <f>'様式D-3_S45'!$AX$5</f>
        <v>0</v>
      </c>
      <c r="E55" s="869">
        <f>'様式D-3_S45'!$AY$5</f>
        <v>0</v>
      </c>
      <c r="F55" s="869">
        <f>'様式D-3_S45'!$AZ$5</f>
        <v>1</v>
      </c>
      <c r="G55" s="880">
        <f>'様式D-3_S45'!$BA$5</f>
        <v>1</v>
      </c>
      <c r="H55" s="881">
        <f>'様式D-3_S45'!$BB$5</f>
        <v>0</v>
      </c>
      <c r="I55" s="869">
        <f>'様式D-3_S45'!$BC$5</f>
        <v>0</v>
      </c>
      <c r="J55" s="869">
        <f>'様式D-3_S45'!$BD$5</f>
        <v>0</v>
      </c>
      <c r="K55" s="880">
        <f>'様式D-3_S45'!$BE$5</f>
        <v>0</v>
      </c>
      <c r="L55" s="881">
        <f>'様式D-3_S45'!$BF$5</f>
        <v>0</v>
      </c>
      <c r="M55" s="869">
        <f>'様式D-3_S45'!$BG$5</f>
        <v>0</v>
      </c>
      <c r="N55" s="869">
        <f>'様式D-3_S45'!$BH$5</f>
        <v>0</v>
      </c>
      <c r="O55" s="880">
        <f>'様式D-3_S45'!$BI$5</f>
        <v>3</v>
      </c>
      <c r="P55" s="881">
        <f>'様式D-3_S45'!$BJ$5</f>
        <v>0</v>
      </c>
      <c r="Q55" s="869">
        <f>'様式D-3_S45'!$BK$5</f>
        <v>0</v>
      </c>
      <c r="R55" s="880">
        <f>'様式D-3_S45'!$BL$5</f>
        <v>1</v>
      </c>
      <c r="S55" s="881">
        <f>'様式D-3_S45'!$BM$5</f>
        <v>0</v>
      </c>
      <c r="T55" s="869">
        <f>'様式D-3_S45'!$BN$5</f>
        <v>0</v>
      </c>
      <c r="U55" s="880">
        <f>'様式D-3_S45'!$BO$5</f>
        <v>0</v>
      </c>
      <c r="V55" s="881">
        <f>'様式D-3_S45'!$BP$5</f>
        <v>0</v>
      </c>
      <c r="W55" s="869">
        <f>'様式D-3_S45'!$BQ$5</f>
        <v>0</v>
      </c>
      <c r="X55" s="870">
        <f>'様式D-3_S45'!$BR$5</f>
        <v>3</v>
      </c>
      <c r="Y55" s="871" t="str">
        <f>'様式D-3_S45'!$BS$5</f>
        <v>Ⅱ</v>
      </c>
      <c r="Z55" s="872" t="str">
        <f>'様式D-3_S45'!$BT$5</f>
        <v>Ⅰ</v>
      </c>
      <c r="AA55" s="872" t="str">
        <f>'様式D-3_S45'!$BU$5</f>
        <v>Ⅱ</v>
      </c>
      <c r="AB55" s="871" t="str">
        <f>'様式D-3_S45'!$BV$5</f>
        <v>Ⅱ</v>
      </c>
      <c r="AC55" s="873" t="str">
        <f>'様式D-3_S45'!$BW$5</f>
        <v/>
      </c>
      <c r="AD55" s="874">
        <f>'様式D-3_S45'!$BX$5</f>
        <v>10.4</v>
      </c>
      <c r="AE55" s="874">
        <f>'様式D-3_S45'!$BY$5</f>
        <v>10.4</v>
      </c>
      <c r="AF55" s="875" t="str">
        <f>'様式D-3_S45'!$BZ$5</f>
        <v/>
      </c>
      <c r="AG55" s="879">
        <f>'様式D-3_S45'!$CA$5</f>
        <v>0</v>
      </c>
      <c r="AH55" s="876">
        <f>'様式D-3_S45'!$CB$5</f>
        <v>0</v>
      </c>
      <c r="AI55" s="876">
        <f>'様式D-3_S45'!$CC$5</f>
        <v>0</v>
      </c>
      <c r="AJ55" s="876">
        <f>'様式D-3_S45'!$CD$5</f>
        <v>0</v>
      </c>
      <c r="AK55" s="876">
        <f>'様式D-3_S45'!$CE$5</f>
        <v>0</v>
      </c>
      <c r="AL55" s="876">
        <f>'様式D-3_S45'!$CF$5</f>
        <v>0</v>
      </c>
      <c r="AM55" s="876">
        <f>'様式D-3_S45'!$CG$5</f>
        <v>0</v>
      </c>
      <c r="AN55" s="877">
        <f>'様式D-3_S45'!$CH$5</f>
        <v>31.68</v>
      </c>
      <c r="AO55" s="3"/>
      <c r="AP55" s="3"/>
      <c r="AQ55" s="3"/>
      <c r="AR55" s="3"/>
      <c r="AS55" s="3"/>
      <c r="AT55" s="878">
        <f t="shared" si="0"/>
        <v>2</v>
      </c>
      <c r="AU55" s="3"/>
    </row>
    <row r="56" spans="2:47" x14ac:dyDescent="0.2">
      <c r="B56" s="866">
        <f>'様式D-3_S46'!$AV$5</f>
        <v>46</v>
      </c>
      <c r="C56" s="867">
        <f>'様式D-3_S46'!$AW$5</f>
        <v>10.54</v>
      </c>
      <c r="D56" s="868">
        <f>'様式D-3_S46'!$AX$5</f>
        <v>0</v>
      </c>
      <c r="E56" s="869">
        <f>'様式D-3_S46'!$AY$5</f>
        <v>0</v>
      </c>
      <c r="F56" s="869">
        <f>'様式D-3_S46'!$AZ$5</f>
        <v>1</v>
      </c>
      <c r="G56" s="880">
        <f>'様式D-3_S46'!$BA$5</f>
        <v>1</v>
      </c>
      <c r="H56" s="881">
        <f>'様式D-3_S46'!$BB$5</f>
        <v>0</v>
      </c>
      <c r="I56" s="869">
        <f>'様式D-3_S46'!$BC$5</f>
        <v>0</v>
      </c>
      <c r="J56" s="869">
        <f>'様式D-3_S46'!$BD$5</f>
        <v>0</v>
      </c>
      <c r="K56" s="880">
        <f>'様式D-3_S46'!$BE$5</f>
        <v>0</v>
      </c>
      <c r="L56" s="881">
        <f>'様式D-3_S46'!$BF$5</f>
        <v>0</v>
      </c>
      <c r="M56" s="869">
        <f>'様式D-3_S46'!$BG$5</f>
        <v>0</v>
      </c>
      <c r="N56" s="869">
        <f>'様式D-3_S46'!$BH$5</f>
        <v>0</v>
      </c>
      <c r="O56" s="880">
        <f>'様式D-3_S46'!$BI$5</f>
        <v>0</v>
      </c>
      <c r="P56" s="881">
        <f>'様式D-3_S46'!$BJ$5</f>
        <v>0</v>
      </c>
      <c r="Q56" s="869">
        <f>'様式D-3_S46'!$BK$5</f>
        <v>0</v>
      </c>
      <c r="R56" s="880">
        <f>'様式D-3_S46'!$BL$5</f>
        <v>1</v>
      </c>
      <c r="S56" s="881">
        <f>'様式D-3_S46'!$BM$5</f>
        <v>0</v>
      </c>
      <c r="T56" s="869">
        <f>'様式D-3_S46'!$BN$5</f>
        <v>0</v>
      </c>
      <c r="U56" s="880">
        <f>'様式D-3_S46'!$BO$5</f>
        <v>0</v>
      </c>
      <c r="V56" s="881">
        <f>'様式D-3_S46'!$BP$5</f>
        <v>0</v>
      </c>
      <c r="W56" s="869">
        <f>'様式D-3_S46'!$BQ$5</f>
        <v>0</v>
      </c>
      <c r="X56" s="870">
        <f>'様式D-3_S46'!$BR$5</f>
        <v>0</v>
      </c>
      <c r="Y56" s="871" t="str">
        <f>'様式D-3_S46'!$BS$5</f>
        <v>Ⅱ</v>
      </c>
      <c r="Z56" s="872" t="str">
        <f>'様式D-3_S46'!$BT$5</f>
        <v>Ⅰ</v>
      </c>
      <c r="AA56" s="872" t="str">
        <f>'様式D-3_S46'!$BU$5</f>
        <v>Ⅰ</v>
      </c>
      <c r="AB56" s="871" t="str">
        <f>'様式D-3_S46'!$BV$5</f>
        <v>Ⅱ</v>
      </c>
      <c r="AC56" s="873" t="str">
        <f>'様式D-3_S46'!$BW$5</f>
        <v/>
      </c>
      <c r="AD56" s="874">
        <f>'様式D-3_S46'!$BX$5</f>
        <v>10.54</v>
      </c>
      <c r="AE56" s="874">
        <f>'様式D-3_S46'!$BY$5</f>
        <v>10.54</v>
      </c>
      <c r="AF56" s="875" t="str">
        <f>'様式D-3_S46'!$BZ$5</f>
        <v/>
      </c>
      <c r="AG56" s="879">
        <f>'様式D-3_S46'!$CA$5</f>
        <v>0</v>
      </c>
      <c r="AH56" s="876">
        <f>'様式D-3_S46'!$CB$5</f>
        <v>0</v>
      </c>
      <c r="AI56" s="876">
        <f>'様式D-3_S46'!$CC$5</f>
        <v>0</v>
      </c>
      <c r="AJ56" s="876">
        <f>'様式D-3_S46'!$CD$5</f>
        <v>0</v>
      </c>
      <c r="AK56" s="876">
        <f>'様式D-3_S46'!$CE$5</f>
        <v>0</v>
      </c>
      <c r="AL56" s="876">
        <f>'様式D-3_S46'!$CF$5</f>
        <v>0</v>
      </c>
      <c r="AM56" s="876">
        <f>'様式D-3_S46'!$CG$5</f>
        <v>0</v>
      </c>
      <c r="AN56" s="877">
        <f>'様式D-3_S46'!$CH$5</f>
        <v>0</v>
      </c>
      <c r="AO56" s="3"/>
      <c r="AP56" s="3"/>
      <c r="AQ56" s="3"/>
      <c r="AR56" s="3"/>
      <c r="AS56" s="3"/>
      <c r="AT56" s="878">
        <f t="shared" si="0"/>
        <v>2</v>
      </c>
      <c r="AU56" s="3"/>
    </row>
    <row r="57" spans="2:47" x14ac:dyDescent="0.2">
      <c r="B57" s="866">
        <f>'様式D-3_S47'!$AV$5</f>
        <v>47</v>
      </c>
      <c r="C57" s="867">
        <f>'様式D-3_S47'!$AW$5</f>
        <v>10.56</v>
      </c>
      <c r="D57" s="868">
        <f>'様式D-3_S47'!$AX$5</f>
        <v>0</v>
      </c>
      <c r="E57" s="869">
        <f>'様式D-3_S47'!$AY$5</f>
        <v>0</v>
      </c>
      <c r="F57" s="869">
        <f>'様式D-3_S47'!$AZ$5</f>
        <v>0</v>
      </c>
      <c r="G57" s="880">
        <f>'様式D-3_S47'!$BA$5</f>
        <v>0</v>
      </c>
      <c r="H57" s="881">
        <f>'様式D-3_S47'!$BB$5</f>
        <v>0</v>
      </c>
      <c r="I57" s="869">
        <f>'様式D-3_S47'!$BC$5</f>
        <v>0</v>
      </c>
      <c r="J57" s="869">
        <f>'様式D-3_S47'!$BD$5</f>
        <v>0</v>
      </c>
      <c r="K57" s="880">
        <f>'様式D-3_S47'!$BE$5</f>
        <v>1</v>
      </c>
      <c r="L57" s="881">
        <f>'様式D-3_S47'!$BF$5</f>
        <v>0</v>
      </c>
      <c r="M57" s="869">
        <f>'様式D-3_S47'!$BG$5</f>
        <v>0</v>
      </c>
      <c r="N57" s="869">
        <f>'様式D-3_S47'!$BH$5</f>
        <v>0</v>
      </c>
      <c r="O57" s="880">
        <f>'様式D-3_S47'!$BI$5</f>
        <v>2</v>
      </c>
      <c r="P57" s="881">
        <f>'様式D-3_S47'!$BJ$5</f>
        <v>0</v>
      </c>
      <c r="Q57" s="869">
        <f>'様式D-3_S47'!$BK$5</f>
        <v>0</v>
      </c>
      <c r="R57" s="880">
        <f>'様式D-3_S47'!$BL$5</f>
        <v>0</v>
      </c>
      <c r="S57" s="881">
        <f>'様式D-3_S47'!$BM$5</f>
        <v>0</v>
      </c>
      <c r="T57" s="869">
        <f>'様式D-3_S47'!$BN$5</f>
        <v>0</v>
      </c>
      <c r="U57" s="880">
        <f>'様式D-3_S47'!$BO$5</f>
        <v>1</v>
      </c>
      <c r="V57" s="881">
        <f>'様式D-3_S47'!$BP$5</f>
        <v>0</v>
      </c>
      <c r="W57" s="869">
        <f>'様式D-3_S47'!$BQ$5</f>
        <v>0</v>
      </c>
      <c r="X57" s="870">
        <f>'様式D-3_S47'!$BR$5</f>
        <v>2</v>
      </c>
      <c r="Y57" s="871" t="str">
        <f>'様式D-3_S47'!$BS$5</f>
        <v>Ⅰ</v>
      </c>
      <c r="Z57" s="872" t="str">
        <f>'様式D-3_S47'!$BT$5</f>
        <v>Ⅱ</v>
      </c>
      <c r="AA57" s="872" t="str">
        <f>'様式D-3_S47'!$BU$5</f>
        <v>Ⅱ</v>
      </c>
      <c r="AB57" s="871" t="str">
        <f>'様式D-3_S47'!$BV$5</f>
        <v>Ⅱ</v>
      </c>
      <c r="AC57" s="873" t="str">
        <f>'様式D-3_S47'!$BW$5</f>
        <v/>
      </c>
      <c r="AD57" s="874" t="str">
        <f>'様式D-3_S47'!$BX$5</f>
        <v/>
      </c>
      <c r="AE57" s="874" t="str">
        <f>'様式D-3_S47'!$BY$5</f>
        <v/>
      </c>
      <c r="AF57" s="875" t="str">
        <f>'様式D-3_S47'!$BZ$5</f>
        <v/>
      </c>
      <c r="AG57" s="879">
        <f>'様式D-3_S47'!$CA$5</f>
        <v>0</v>
      </c>
      <c r="AH57" s="876">
        <f>'様式D-3_S47'!$CB$5</f>
        <v>0</v>
      </c>
      <c r="AI57" s="876">
        <f>'様式D-3_S47'!$CC$5</f>
        <v>0</v>
      </c>
      <c r="AJ57" s="876">
        <f>'様式D-3_S47'!$CD$5</f>
        <v>3.02</v>
      </c>
      <c r="AK57" s="876">
        <f>'様式D-3_S47'!$CE$5</f>
        <v>0</v>
      </c>
      <c r="AL57" s="876">
        <f>'様式D-3_S47'!$CF$5</f>
        <v>0</v>
      </c>
      <c r="AM57" s="876">
        <f>'様式D-3_S47'!$CG$5</f>
        <v>0</v>
      </c>
      <c r="AN57" s="877">
        <f>'様式D-3_S47'!$CH$5</f>
        <v>4.91</v>
      </c>
      <c r="AO57" s="3"/>
      <c r="AP57" s="3"/>
      <c r="AQ57" s="3"/>
      <c r="AR57" s="3"/>
      <c r="AS57" s="3"/>
      <c r="AT57" s="878">
        <f t="shared" si="0"/>
        <v>2</v>
      </c>
      <c r="AU57" s="3"/>
    </row>
    <row r="58" spans="2:47" x14ac:dyDescent="0.2">
      <c r="B58" s="866">
        <f>'様式D-3_S48'!$AV$5</f>
        <v>48</v>
      </c>
      <c r="C58" s="867">
        <f>'様式D-3_S48'!$AW$5</f>
        <v>10.55</v>
      </c>
      <c r="D58" s="868">
        <f>'様式D-3_S48'!$AX$5</f>
        <v>0</v>
      </c>
      <c r="E58" s="869">
        <f>'様式D-3_S48'!$AY$5</f>
        <v>0</v>
      </c>
      <c r="F58" s="869">
        <f>'様式D-3_S48'!$AZ$5</f>
        <v>1</v>
      </c>
      <c r="G58" s="880">
        <f>'様式D-3_S48'!$BA$5</f>
        <v>0</v>
      </c>
      <c r="H58" s="881">
        <f>'様式D-3_S48'!$BB$5</f>
        <v>0</v>
      </c>
      <c r="I58" s="869">
        <f>'様式D-3_S48'!$BC$5</f>
        <v>1</v>
      </c>
      <c r="J58" s="869">
        <f>'様式D-3_S48'!$BD$5</f>
        <v>0</v>
      </c>
      <c r="K58" s="880">
        <f>'様式D-3_S48'!$BE$5</f>
        <v>1</v>
      </c>
      <c r="L58" s="881">
        <f>'様式D-3_S48'!$BF$5</f>
        <v>0</v>
      </c>
      <c r="M58" s="869">
        <f>'様式D-3_S48'!$BG$5</f>
        <v>0</v>
      </c>
      <c r="N58" s="869">
        <f>'様式D-3_S48'!$BH$5</f>
        <v>0</v>
      </c>
      <c r="O58" s="880">
        <f>'様式D-3_S48'!$BI$5</f>
        <v>1</v>
      </c>
      <c r="P58" s="881">
        <f>'様式D-3_S48'!$BJ$5</f>
        <v>0</v>
      </c>
      <c r="Q58" s="869">
        <f>'様式D-3_S48'!$BK$5</f>
        <v>0</v>
      </c>
      <c r="R58" s="880">
        <f>'様式D-3_S48'!$BL$5</f>
        <v>1</v>
      </c>
      <c r="S58" s="881">
        <f>'様式D-3_S48'!$BM$5</f>
        <v>0</v>
      </c>
      <c r="T58" s="869">
        <f>'様式D-3_S48'!$BN$5</f>
        <v>1</v>
      </c>
      <c r="U58" s="880">
        <f>'様式D-3_S48'!$BO$5</f>
        <v>1</v>
      </c>
      <c r="V58" s="881">
        <f>'様式D-3_S48'!$BP$5</f>
        <v>0</v>
      </c>
      <c r="W58" s="869">
        <f>'様式D-3_S48'!$BQ$5</f>
        <v>0</v>
      </c>
      <c r="X58" s="870">
        <f>'様式D-3_S48'!$BR$5</f>
        <v>1</v>
      </c>
      <c r="Y58" s="871" t="str">
        <f>'様式D-3_S48'!$BS$5</f>
        <v>Ⅱ</v>
      </c>
      <c r="Z58" s="872" t="str">
        <f>'様式D-3_S48'!$BT$5</f>
        <v>Ⅲ</v>
      </c>
      <c r="AA58" s="872" t="str">
        <f>'様式D-3_S48'!$BU$5</f>
        <v>Ⅱ</v>
      </c>
      <c r="AB58" s="871" t="str">
        <f>'様式D-3_S48'!$BV$5</f>
        <v>Ⅲ</v>
      </c>
      <c r="AC58" s="873" t="str">
        <f>'様式D-3_S48'!$BW$5</f>
        <v/>
      </c>
      <c r="AD58" s="874">
        <f>'様式D-3_S48'!$BX$5</f>
        <v>10.55</v>
      </c>
      <c r="AE58" s="874">
        <f>'様式D-3_S48'!$BY$5</f>
        <v>10.55</v>
      </c>
      <c r="AF58" s="875" t="str">
        <f>'様式D-3_S48'!$BZ$5</f>
        <v/>
      </c>
      <c r="AG58" s="879">
        <f>'様式D-3_S48'!$CA$5</f>
        <v>0</v>
      </c>
      <c r="AH58" s="876">
        <f>'様式D-3_S48'!$CB$5</f>
        <v>0.03</v>
      </c>
      <c r="AI58" s="876">
        <f>'様式D-3_S48'!$CC$5</f>
        <v>0</v>
      </c>
      <c r="AJ58" s="876">
        <f>'様式D-3_S48'!$CD$5</f>
        <v>1.83</v>
      </c>
      <c r="AK58" s="876">
        <f>'様式D-3_S48'!$CE$5</f>
        <v>0</v>
      </c>
      <c r="AL58" s="876">
        <f>'様式D-3_S48'!$CF$5</f>
        <v>0</v>
      </c>
      <c r="AM58" s="876">
        <f>'様式D-3_S48'!$CG$5</f>
        <v>0</v>
      </c>
      <c r="AN58" s="877">
        <f>'様式D-3_S48'!$CH$5</f>
        <v>2.5299999999999998</v>
      </c>
      <c r="AO58" s="3"/>
      <c r="AP58" s="3"/>
      <c r="AQ58" s="3"/>
      <c r="AR58" s="3"/>
      <c r="AS58" s="3"/>
      <c r="AT58" s="878">
        <f t="shared" si="0"/>
        <v>3</v>
      </c>
      <c r="AU58" s="3"/>
    </row>
    <row r="59" spans="2:47" x14ac:dyDescent="0.2">
      <c r="B59" s="866">
        <f>'様式D-3_S49'!$AV$5</f>
        <v>49</v>
      </c>
      <c r="C59" s="867">
        <f>'様式D-3_S49'!$AW$5</f>
        <v>10.55</v>
      </c>
      <c r="D59" s="868">
        <f>'様式D-3_S49'!$AX$5</f>
        <v>0</v>
      </c>
      <c r="E59" s="869">
        <f>'様式D-3_S49'!$AY$5</f>
        <v>0</v>
      </c>
      <c r="F59" s="869">
        <f>'様式D-3_S49'!$AZ$5</f>
        <v>0</v>
      </c>
      <c r="G59" s="880">
        <f>'様式D-3_S49'!$BA$5</f>
        <v>0</v>
      </c>
      <c r="H59" s="881">
        <f>'様式D-3_S49'!$BB$5</f>
        <v>0</v>
      </c>
      <c r="I59" s="869">
        <f>'様式D-3_S49'!$BC$5</f>
        <v>0</v>
      </c>
      <c r="J59" s="869">
        <f>'様式D-3_S49'!$BD$5</f>
        <v>0</v>
      </c>
      <c r="K59" s="880">
        <f>'様式D-3_S49'!$BE$5</f>
        <v>1</v>
      </c>
      <c r="L59" s="881">
        <f>'様式D-3_S49'!$BF$5</f>
        <v>0</v>
      </c>
      <c r="M59" s="869">
        <f>'様式D-3_S49'!$BG$5</f>
        <v>0</v>
      </c>
      <c r="N59" s="869">
        <f>'様式D-3_S49'!$BH$5</f>
        <v>0</v>
      </c>
      <c r="O59" s="880">
        <f>'様式D-3_S49'!$BI$5</f>
        <v>0</v>
      </c>
      <c r="P59" s="881">
        <f>'様式D-3_S49'!$BJ$5</f>
        <v>0</v>
      </c>
      <c r="Q59" s="869">
        <f>'様式D-3_S49'!$BK$5</f>
        <v>0</v>
      </c>
      <c r="R59" s="880">
        <f>'様式D-3_S49'!$BL$5</f>
        <v>0</v>
      </c>
      <c r="S59" s="881">
        <f>'様式D-3_S49'!$BM$5</f>
        <v>0</v>
      </c>
      <c r="T59" s="869">
        <f>'様式D-3_S49'!$BN$5</f>
        <v>0</v>
      </c>
      <c r="U59" s="880">
        <f>'様式D-3_S49'!$BO$5</f>
        <v>1</v>
      </c>
      <c r="V59" s="881">
        <f>'様式D-3_S49'!$BP$5</f>
        <v>0</v>
      </c>
      <c r="W59" s="869">
        <f>'様式D-3_S49'!$BQ$5</f>
        <v>0</v>
      </c>
      <c r="X59" s="870">
        <f>'様式D-3_S49'!$BR$5</f>
        <v>0</v>
      </c>
      <c r="Y59" s="871" t="str">
        <f>'様式D-3_S49'!$BS$5</f>
        <v>Ⅰ</v>
      </c>
      <c r="Z59" s="872" t="str">
        <f>'様式D-3_S49'!$BT$5</f>
        <v>Ⅱ</v>
      </c>
      <c r="AA59" s="872" t="str">
        <f>'様式D-3_S49'!$BU$5</f>
        <v>Ⅰ</v>
      </c>
      <c r="AB59" s="871" t="str">
        <f>'様式D-3_S49'!$BV$5</f>
        <v>Ⅱ</v>
      </c>
      <c r="AC59" s="873" t="str">
        <f>'様式D-3_S49'!$BW$5</f>
        <v/>
      </c>
      <c r="AD59" s="874" t="str">
        <f>'様式D-3_S49'!$BX$5</f>
        <v/>
      </c>
      <c r="AE59" s="874" t="str">
        <f>'様式D-3_S49'!$BY$5</f>
        <v/>
      </c>
      <c r="AF59" s="875" t="str">
        <f>'様式D-3_S49'!$BZ$5</f>
        <v/>
      </c>
      <c r="AG59" s="879">
        <f>'様式D-3_S49'!$CA$5</f>
        <v>0</v>
      </c>
      <c r="AH59" s="876">
        <f>'様式D-3_S49'!$CB$5</f>
        <v>0</v>
      </c>
      <c r="AI59" s="876">
        <f>'様式D-3_S49'!$CC$5</f>
        <v>0</v>
      </c>
      <c r="AJ59" s="876">
        <f>'様式D-3_S49'!$CD$5</f>
        <v>4.0999999999999996</v>
      </c>
      <c r="AK59" s="876">
        <f>'様式D-3_S49'!$CE$5</f>
        <v>0</v>
      </c>
      <c r="AL59" s="876">
        <f>'様式D-3_S49'!$CF$5</f>
        <v>0</v>
      </c>
      <c r="AM59" s="876">
        <f>'様式D-3_S49'!$CG$5</f>
        <v>0</v>
      </c>
      <c r="AN59" s="877">
        <f>'様式D-3_S49'!$CH$5</f>
        <v>0</v>
      </c>
      <c r="AO59" s="3"/>
      <c r="AP59" s="3"/>
      <c r="AQ59" s="3"/>
      <c r="AR59" s="3"/>
      <c r="AS59" s="3"/>
      <c r="AT59" s="878">
        <f t="shared" si="0"/>
        <v>2</v>
      </c>
      <c r="AU59" s="3"/>
    </row>
    <row r="60" spans="2:47" x14ac:dyDescent="0.2">
      <c r="B60" s="866">
        <f>'様式D-3_S50'!$AV$5</f>
        <v>50</v>
      </c>
      <c r="C60" s="867">
        <f>'様式D-3_S50'!$AW$5</f>
        <v>10.5</v>
      </c>
      <c r="D60" s="868">
        <f>'様式D-3_S50'!$AX$5</f>
        <v>0</v>
      </c>
      <c r="E60" s="869">
        <f>'様式D-3_S50'!$AY$5</f>
        <v>0</v>
      </c>
      <c r="F60" s="869">
        <f>'様式D-3_S50'!$AZ$5</f>
        <v>0</v>
      </c>
      <c r="G60" s="880">
        <f>'様式D-3_S50'!$BA$5</f>
        <v>1</v>
      </c>
      <c r="H60" s="881">
        <f>'様式D-3_S50'!$BB$5</f>
        <v>0</v>
      </c>
      <c r="I60" s="869">
        <f>'様式D-3_S50'!$BC$5</f>
        <v>0</v>
      </c>
      <c r="J60" s="869">
        <f>'様式D-3_S50'!$BD$5</f>
        <v>0</v>
      </c>
      <c r="K60" s="880">
        <f>'様式D-3_S50'!$BE$5</f>
        <v>1</v>
      </c>
      <c r="L60" s="881">
        <f>'様式D-3_S50'!$BF$5</f>
        <v>0</v>
      </c>
      <c r="M60" s="869">
        <f>'様式D-3_S50'!$BG$5</f>
        <v>0</v>
      </c>
      <c r="N60" s="869">
        <f>'様式D-3_S50'!$BH$5</f>
        <v>0</v>
      </c>
      <c r="O60" s="880">
        <f>'様式D-3_S50'!$BI$5</f>
        <v>0</v>
      </c>
      <c r="P60" s="881">
        <f>'様式D-3_S50'!$BJ$5</f>
        <v>0</v>
      </c>
      <c r="Q60" s="869">
        <f>'様式D-3_S50'!$BK$5</f>
        <v>0</v>
      </c>
      <c r="R60" s="880">
        <f>'様式D-3_S50'!$BL$5</f>
        <v>1</v>
      </c>
      <c r="S60" s="881">
        <f>'様式D-3_S50'!$BM$5</f>
        <v>0</v>
      </c>
      <c r="T60" s="869">
        <f>'様式D-3_S50'!$BN$5</f>
        <v>0</v>
      </c>
      <c r="U60" s="880">
        <f>'様式D-3_S50'!$BO$5</f>
        <v>1</v>
      </c>
      <c r="V60" s="881">
        <f>'様式D-3_S50'!$BP$5</f>
        <v>0</v>
      </c>
      <c r="W60" s="869">
        <f>'様式D-3_S50'!$BQ$5</f>
        <v>0</v>
      </c>
      <c r="X60" s="870">
        <f>'様式D-3_S50'!$BR$5</f>
        <v>0</v>
      </c>
      <c r="Y60" s="871" t="str">
        <f>'様式D-3_S50'!$BS$5</f>
        <v>Ⅱ</v>
      </c>
      <c r="Z60" s="872" t="str">
        <f>'様式D-3_S50'!$BT$5</f>
        <v>Ⅱ</v>
      </c>
      <c r="AA60" s="872" t="str">
        <f>'様式D-3_S50'!$BU$5</f>
        <v>Ⅰ</v>
      </c>
      <c r="AB60" s="871" t="str">
        <f>'様式D-3_S50'!$BV$5</f>
        <v>Ⅱ</v>
      </c>
      <c r="AC60" s="873" t="str">
        <f>'様式D-3_S50'!$BW$5</f>
        <v/>
      </c>
      <c r="AD60" s="874" t="str">
        <f>'様式D-3_S50'!$BX$5</f>
        <v/>
      </c>
      <c r="AE60" s="874" t="str">
        <f>'様式D-3_S50'!$BY$5</f>
        <v/>
      </c>
      <c r="AF60" s="875">
        <f>'様式D-3_S50'!$BZ$5</f>
        <v>10.5</v>
      </c>
      <c r="AG60" s="879">
        <f>'様式D-3_S50'!$CA$5</f>
        <v>0</v>
      </c>
      <c r="AH60" s="876">
        <f>'様式D-3_S50'!$CB$5</f>
        <v>0</v>
      </c>
      <c r="AI60" s="876">
        <f>'様式D-3_S50'!$CC$5</f>
        <v>0</v>
      </c>
      <c r="AJ60" s="876">
        <f>'様式D-3_S50'!$CD$5</f>
        <v>0.14000000000000001</v>
      </c>
      <c r="AK60" s="876">
        <f>'様式D-3_S50'!$CE$5</f>
        <v>0</v>
      </c>
      <c r="AL60" s="876">
        <f>'様式D-3_S50'!$CF$5</f>
        <v>0</v>
      </c>
      <c r="AM60" s="876">
        <f>'様式D-3_S50'!$CG$5</f>
        <v>0</v>
      </c>
      <c r="AN60" s="877">
        <f>'様式D-3_S50'!$CH$5</f>
        <v>0</v>
      </c>
      <c r="AO60" s="3"/>
      <c r="AP60" s="3"/>
      <c r="AQ60" s="3"/>
      <c r="AR60" s="3"/>
      <c r="AS60" s="3"/>
      <c r="AT60" s="878">
        <f t="shared" si="0"/>
        <v>2</v>
      </c>
      <c r="AU60" s="3"/>
    </row>
    <row r="61" spans="2:47" x14ac:dyDescent="0.2">
      <c r="B61" s="866">
        <f>'様式D-3_S51'!$AV$5</f>
        <v>51</v>
      </c>
      <c r="C61" s="867">
        <f>'様式D-3_S51'!$AW$5</f>
        <v>10.48</v>
      </c>
      <c r="D61" s="868">
        <f>'様式D-3_S51'!$AX$5</f>
        <v>0</v>
      </c>
      <c r="E61" s="869">
        <f>'様式D-3_S51'!$AY$5</f>
        <v>0</v>
      </c>
      <c r="F61" s="869">
        <f>'様式D-3_S51'!$AZ$5</f>
        <v>0</v>
      </c>
      <c r="G61" s="880">
        <f>'様式D-3_S51'!$BA$5</f>
        <v>0</v>
      </c>
      <c r="H61" s="881">
        <f>'様式D-3_S51'!$BB$5</f>
        <v>0</v>
      </c>
      <c r="I61" s="869">
        <f>'様式D-3_S51'!$BC$5</f>
        <v>0</v>
      </c>
      <c r="J61" s="869">
        <f>'様式D-3_S51'!$BD$5</f>
        <v>0</v>
      </c>
      <c r="K61" s="880">
        <f>'様式D-3_S51'!$BE$5</f>
        <v>2</v>
      </c>
      <c r="L61" s="881">
        <f>'様式D-3_S51'!$BF$5</f>
        <v>0</v>
      </c>
      <c r="M61" s="869">
        <f>'様式D-3_S51'!$BG$5</f>
        <v>0</v>
      </c>
      <c r="N61" s="869">
        <f>'様式D-3_S51'!$BH$5</f>
        <v>0</v>
      </c>
      <c r="O61" s="880">
        <f>'様式D-3_S51'!$BI$5</f>
        <v>0</v>
      </c>
      <c r="P61" s="881">
        <f>'様式D-3_S51'!$BJ$5</f>
        <v>0</v>
      </c>
      <c r="Q61" s="869">
        <f>'様式D-3_S51'!$BK$5</f>
        <v>0</v>
      </c>
      <c r="R61" s="880">
        <f>'様式D-3_S51'!$BL$5</f>
        <v>0</v>
      </c>
      <c r="S61" s="881">
        <f>'様式D-3_S51'!$BM$5</f>
        <v>0</v>
      </c>
      <c r="T61" s="869">
        <f>'様式D-3_S51'!$BN$5</f>
        <v>0</v>
      </c>
      <c r="U61" s="880">
        <f>'様式D-3_S51'!$BO$5</f>
        <v>2</v>
      </c>
      <c r="V61" s="881">
        <f>'様式D-3_S51'!$BP$5</f>
        <v>0</v>
      </c>
      <c r="W61" s="869">
        <f>'様式D-3_S51'!$BQ$5</f>
        <v>0</v>
      </c>
      <c r="X61" s="870">
        <f>'様式D-3_S51'!$BR$5</f>
        <v>0</v>
      </c>
      <c r="Y61" s="871" t="str">
        <f>'様式D-3_S51'!$BS$5</f>
        <v>Ⅰ</v>
      </c>
      <c r="Z61" s="872" t="str">
        <f>'様式D-3_S51'!$BT$5</f>
        <v>Ⅱ</v>
      </c>
      <c r="AA61" s="872" t="str">
        <f>'様式D-3_S51'!$BU$5</f>
        <v>Ⅰ</v>
      </c>
      <c r="AB61" s="871" t="str">
        <f>'様式D-3_S51'!$BV$5</f>
        <v>Ⅱ</v>
      </c>
      <c r="AC61" s="873" t="str">
        <f>'様式D-3_S51'!$BW$5</f>
        <v/>
      </c>
      <c r="AD61" s="874" t="str">
        <f>'様式D-3_S51'!$BX$5</f>
        <v/>
      </c>
      <c r="AE61" s="874" t="str">
        <f>'様式D-3_S51'!$BY$5</f>
        <v/>
      </c>
      <c r="AF61" s="875" t="str">
        <f>'様式D-3_S51'!$BZ$5</f>
        <v/>
      </c>
      <c r="AG61" s="879">
        <f>'様式D-3_S51'!$CA$5</f>
        <v>0</v>
      </c>
      <c r="AH61" s="876">
        <f>'様式D-3_S51'!$CB$5</f>
        <v>0</v>
      </c>
      <c r="AI61" s="876">
        <f>'様式D-3_S51'!$CC$5</f>
        <v>0</v>
      </c>
      <c r="AJ61" s="876">
        <f>'様式D-3_S51'!$CD$5</f>
        <v>0.43</v>
      </c>
      <c r="AK61" s="876">
        <f>'様式D-3_S51'!$CE$5</f>
        <v>0</v>
      </c>
      <c r="AL61" s="876">
        <f>'様式D-3_S51'!$CF$5</f>
        <v>0</v>
      </c>
      <c r="AM61" s="876">
        <f>'様式D-3_S51'!$CG$5</f>
        <v>0</v>
      </c>
      <c r="AN61" s="877">
        <f>'様式D-3_S51'!$CH$5</f>
        <v>0</v>
      </c>
      <c r="AO61" s="3"/>
      <c r="AP61" s="3"/>
      <c r="AQ61" s="3"/>
      <c r="AR61" s="3"/>
      <c r="AS61" s="3"/>
      <c r="AT61" s="878">
        <f t="shared" si="0"/>
        <v>2</v>
      </c>
      <c r="AU61" s="3"/>
    </row>
    <row r="62" spans="2:47" x14ac:dyDescent="0.2">
      <c r="B62" s="866">
        <f>'様式D-3_S52'!$AV$5</f>
        <v>52</v>
      </c>
      <c r="C62" s="867">
        <f>'様式D-3_S52'!$AW$5</f>
        <v>10.3</v>
      </c>
      <c r="D62" s="868">
        <f>'様式D-3_S52'!$AX$5</f>
        <v>0</v>
      </c>
      <c r="E62" s="869">
        <f>'様式D-3_S52'!$AY$5</f>
        <v>0</v>
      </c>
      <c r="F62" s="869">
        <f>'様式D-3_S52'!$AZ$5</f>
        <v>0</v>
      </c>
      <c r="G62" s="880">
        <f>'様式D-3_S52'!$BA$5</f>
        <v>0</v>
      </c>
      <c r="H62" s="881">
        <f>'様式D-3_S52'!$BB$5</f>
        <v>0</v>
      </c>
      <c r="I62" s="869">
        <f>'様式D-3_S52'!$BC$5</f>
        <v>0</v>
      </c>
      <c r="J62" s="869">
        <f>'様式D-3_S52'!$BD$5</f>
        <v>1</v>
      </c>
      <c r="K62" s="880">
        <f>'様式D-3_S52'!$BE$5</f>
        <v>0</v>
      </c>
      <c r="L62" s="881">
        <f>'様式D-3_S52'!$BF$5</f>
        <v>0</v>
      </c>
      <c r="M62" s="869">
        <f>'様式D-3_S52'!$BG$5</f>
        <v>0</v>
      </c>
      <c r="N62" s="869">
        <f>'様式D-3_S52'!$BH$5</f>
        <v>0</v>
      </c>
      <c r="O62" s="880">
        <f>'様式D-3_S52'!$BI$5</f>
        <v>0</v>
      </c>
      <c r="P62" s="881">
        <f>'様式D-3_S52'!$BJ$5</f>
        <v>0</v>
      </c>
      <c r="Q62" s="869">
        <f>'様式D-3_S52'!$BK$5</f>
        <v>0</v>
      </c>
      <c r="R62" s="880">
        <f>'様式D-3_S52'!$BL$5</f>
        <v>0</v>
      </c>
      <c r="S62" s="881">
        <f>'様式D-3_S52'!$BM$5</f>
        <v>0</v>
      </c>
      <c r="T62" s="869">
        <f>'様式D-3_S52'!$BN$5</f>
        <v>0</v>
      </c>
      <c r="U62" s="880">
        <f>'様式D-3_S52'!$BO$5</f>
        <v>1</v>
      </c>
      <c r="V62" s="881">
        <f>'様式D-3_S52'!$BP$5</f>
        <v>0</v>
      </c>
      <c r="W62" s="869">
        <f>'様式D-3_S52'!$BQ$5</f>
        <v>0</v>
      </c>
      <c r="X62" s="870">
        <f>'様式D-3_S52'!$BR$5</f>
        <v>0</v>
      </c>
      <c r="Y62" s="871" t="str">
        <f>'様式D-3_S52'!$BS$5</f>
        <v>Ⅰ</v>
      </c>
      <c r="Z62" s="872" t="str">
        <f>'様式D-3_S52'!$BT$5</f>
        <v>Ⅱ</v>
      </c>
      <c r="AA62" s="872" t="str">
        <f>'様式D-3_S52'!$BU$5</f>
        <v>Ⅰ</v>
      </c>
      <c r="AB62" s="871" t="str">
        <f>'様式D-3_S52'!$BV$5</f>
        <v>Ⅱ</v>
      </c>
      <c r="AC62" s="873" t="str">
        <f>'様式D-3_S52'!$BW$5</f>
        <v/>
      </c>
      <c r="AD62" s="874" t="str">
        <f>'様式D-3_S52'!$BX$5</f>
        <v/>
      </c>
      <c r="AE62" s="874" t="str">
        <f>'様式D-3_S52'!$BY$5</f>
        <v/>
      </c>
      <c r="AF62" s="875" t="str">
        <f>'様式D-3_S52'!$BZ$5</f>
        <v/>
      </c>
      <c r="AG62" s="879">
        <f>'様式D-3_S52'!$CA$5</f>
        <v>0</v>
      </c>
      <c r="AH62" s="876">
        <f>'様式D-3_S52'!$CB$5</f>
        <v>0</v>
      </c>
      <c r="AI62" s="876">
        <f>'様式D-3_S52'!$CC$5</f>
        <v>0.24</v>
      </c>
      <c r="AJ62" s="876">
        <f>'様式D-3_S52'!$CD$5</f>
        <v>0</v>
      </c>
      <c r="AK62" s="876">
        <f>'様式D-3_S52'!$CE$5</f>
        <v>0</v>
      </c>
      <c r="AL62" s="876">
        <f>'様式D-3_S52'!$CF$5</f>
        <v>0</v>
      </c>
      <c r="AM62" s="876">
        <f>'様式D-3_S52'!$CG$5</f>
        <v>0</v>
      </c>
      <c r="AN62" s="877">
        <f>'様式D-3_S52'!$CH$5</f>
        <v>0</v>
      </c>
      <c r="AO62" s="3"/>
      <c r="AP62" s="3"/>
      <c r="AQ62" s="3"/>
      <c r="AR62" s="3"/>
      <c r="AS62" s="3"/>
      <c r="AT62" s="878">
        <f t="shared" si="0"/>
        <v>2</v>
      </c>
      <c r="AU62" s="3"/>
    </row>
    <row r="63" spans="2:47" x14ac:dyDescent="0.2">
      <c r="B63" s="866">
        <f>'様式D-3_S53'!$AV$5</f>
        <v>53</v>
      </c>
      <c r="C63" s="867">
        <f>'様式D-3_S53'!$AW$5</f>
        <v>6.39</v>
      </c>
      <c r="D63" s="868">
        <f>'様式D-3_S53'!$AX$5</f>
        <v>0</v>
      </c>
      <c r="E63" s="869">
        <f>'様式D-3_S53'!$AY$5</f>
        <v>0</v>
      </c>
      <c r="F63" s="869">
        <f>'様式D-3_S53'!$AZ$5</f>
        <v>0</v>
      </c>
      <c r="G63" s="880">
        <f>'様式D-3_S53'!$BA$5</f>
        <v>0</v>
      </c>
      <c r="H63" s="881">
        <f>'様式D-3_S53'!$BB$5</f>
        <v>0</v>
      </c>
      <c r="I63" s="869">
        <f>'様式D-3_S53'!$BC$5</f>
        <v>0</v>
      </c>
      <c r="J63" s="869">
        <f>'様式D-3_S53'!$BD$5</f>
        <v>0</v>
      </c>
      <c r="K63" s="880">
        <f>'様式D-3_S53'!$BE$5</f>
        <v>0</v>
      </c>
      <c r="L63" s="881">
        <f>'様式D-3_S53'!$BF$5</f>
        <v>0</v>
      </c>
      <c r="M63" s="869">
        <f>'様式D-3_S53'!$BG$5</f>
        <v>0</v>
      </c>
      <c r="N63" s="869">
        <f>'様式D-3_S53'!$BH$5</f>
        <v>0</v>
      </c>
      <c r="O63" s="880">
        <f>'様式D-3_S53'!$BI$5</f>
        <v>1</v>
      </c>
      <c r="P63" s="881">
        <f>'様式D-3_S53'!$BJ$5</f>
        <v>0</v>
      </c>
      <c r="Q63" s="869">
        <f>'様式D-3_S53'!$BK$5</f>
        <v>0</v>
      </c>
      <c r="R63" s="880">
        <f>'様式D-3_S53'!$BL$5</f>
        <v>0</v>
      </c>
      <c r="S63" s="881">
        <f>'様式D-3_S53'!$BM$5</f>
        <v>0</v>
      </c>
      <c r="T63" s="869">
        <f>'様式D-3_S53'!$BN$5</f>
        <v>0</v>
      </c>
      <c r="U63" s="880">
        <f>'様式D-3_S53'!$BO$5</f>
        <v>0</v>
      </c>
      <c r="V63" s="881">
        <f>'様式D-3_S53'!$BP$5</f>
        <v>0</v>
      </c>
      <c r="W63" s="869">
        <f>'様式D-3_S53'!$BQ$5</f>
        <v>0</v>
      </c>
      <c r="X63" s="870">
        <f>'様式D-3_S53'!$BR$5</f>
        <v>1</v>
      </c>
      <c r="Y63" s="871" t="str">
        <f>'様式D-3_S53'!$BS$5</f>
        <v>Ⅰ</v>
      </c>
      <c r="Z63" s="872" t="str">
        <f>'様式D-3_S53'!$BT$5</f>
        <v>Ⅰ</v>
      </c>
      <c r="AA63" s="872" t="str">
        <f>'様式D-3_S53'!$BU$5</f>
        <v>Ⅱ</v>
      </c>
      <c r="AB63" s="871" t="str">
        <f>'様式D-3_S53'!$BV$5</f>
        <v>Ⅱ</v>
      </c>
      <c r="AC63" s="873" t="str">
        <f>'様式D-3_S53'!$BW$5</f>
        <v/>
      </c>
      <c r="AD63" s="874" t="str">
        <f>'様式D-3_S53'!$BX$5</f>
        <v/>
      </c>
      <c r="AE63" s="874" t="str">
        <f>'様式D-3_S53'!$BY$5</f>
        <v/>
      </c>
      <c r="AF63" s="875" t="str">
        <f>'様式D-3_S53'!$BZ$5</f>
        <v/>
      </c>
      <c r="AG63" s="879">
        <f>'様式D-3_S53'!$CA$5</f>
        <v>0</v>
      </c>
      <c r="AH63" s="876">
        <f>'様式D-3_S53'!$CB$5</f>
        <v>0</v>
      </c>
      <c r="AI63" s="876">
        <f>'様式D-3_S53'!$CC$5</f>
        <v>0</v>
      </c>
      <c r="AJ63" s="876">
        <f>'様式D-3_S53'!$CD$5</f>
        <v>0</v>
      </c>
      <c r="AK63" s="876">
        <f>'様式D-3_S53'!$CE$5</f>
        <v>0</v>
      </c>
      <c r="AL63" s="876">
        <f>'様式D-3_S53'!$CF$5</f>
        <v>0</v>
      </c>
      <c r="AM63" s="876">
        <f>'様式D-3_S53'!$CG$5</f>
        <v>0</v>
      </c>
      <c r="AN63" s="877">
        <f>'様式D-3_S53'!$CH$5</f>
        <v>5.37</v>
      </c>
      <c r="AO63" s="3"/>
      <c r="AP63" s="3"/>
      <c r="AQ63" s="3"/>
      <c r="AR63" s="3"/>
      <c r="AS63" s="3"/>
      <c r="AT63" s="878">
        <f t="shared" si="0"/>
        <v>2</v>
      </c>
      <c r="AU63" s="3"/>
    </row>
    <row r="64" spans="2:47" x14ac:dyDescent="0.2">
      <c r="B64" s="866">
        <f>'様式D-3_S54'!$AV$5</f>
        <v>54</v>
      </c>
      <c r="C64" s="867">
        <f>'様式D-3_S54'!$AW$5</f>
        <v>6.5</v>
      </c>
      <c r="D64" s="868">
        <f>'様式D-3_S54'!$AX$5</f>
        <v>0</v>
      </c>
      <c r="E64" s="869">
        <f>'様式D-3_S54'!$AY$5</f>
        <v>0</v>
      </c>
      <c r="F64" s="869">
        <f>'様式D-3_S54'!$AZ$5</f>
        <v>0</v>
      </c>
      <c r="G64" s="880">
        <f>'様式D-3_S54'!$BA$5</f>
        <v>0</v>
      </c>
      <c r="H64" s="881">
        <f>'様式D-3_S54'!$BB$5</f>
        <v>0</v>
      </c>
      <c r="I64" s="869">
        <f>'様式D-3_S54'!$BC$5</f>
        <v>0</v>
      </c>
      <c r="J64" s="869">
        <f>'様式D-3_S54'!$BD$5</f>
        <v>1</v>
      </c>
      <c r="K64" s="880">
        <f>'様式D-3_S54'!$BE$5</f>
        <v>0</v>
      </c>
      <c r="L64" s="881">
        <f>'様式D-3_S54'!$BF$5</f>
        <v>0</v>
      </c>
      <c r="M64" s="869">
        <f>'様式D-3_S54'!$BG$5</f>
        <v>0</v>
      </c>
      <c r="N64" s="869">
        <f>'様式D-3_S54'!$BH$5</f>
        <v>0</v>
      </c>
      <c r="O64" s="880">
        <f>'様式D-3_S54'!$BI$5</f>
        <v>0</v>
      </c>
      <c r="P64" s="881">
        <f>'様式D-3_S54'!$BJ$5</f>
        <v>0</v>
      </c>
      <c r="Q64" s="869">
        <f>'様式D-3_S54'!$BK$5</f>
        <v>0</v>
      </c>
      <c r="R64" s="880">
        <f>'様式D-3_S54'!$BL$5</f>
        <v>0</v>
      </c>
      <c r="S64" s="881">
        <f>'様式D-3_S54'!$BM$5</f>
        <v>0</v>
      </c>
      <c r="T64" s="869">
        <f>'様式D-3_S54'!$BN$5</f>
        <v>0</v>
      </c>
      <c r="U64" s="880">
        <f>'様式D-3_S54'!$BO$5</f>
        <v>1</v>
      </c>
      <c r="V64" s="881">
        <f>'様式D-3_S54'!$BP$5</f>
        <v>0</v>
      </c>
      <c r="W64" s="869">
        <f>'様式D-3_S54'!$BQ$5</f>
        <v>0</v>
      </c>
      <c r="X64" s="870">
        <f>'様式D-3_S54'!$BR$5</f>
        <v>0</v>
      </c>
      <c r="Y64" s="871" t="str">
        <f>'様式D-3_S54'!$BS$5</f>
        <v>Ⅰ</v>
      </c>
      <c r="Z64" s="872" t="str">
        <f>'様式D-3_S54'!$BT$5</f>
        <v>Ⅱ</v>
      </c>
      <c r="AA64" s="872" t="str">
        <f>'様式D-3_S54'!$BU$5</f>
        <v>Ⅰ</v>
      </c>
      <c r="AB64" s="871" t="str">
        <f>'様式D-3_S54'!$BV$5</f>
        <v>Ⅱ</v>
      </c>
      <c r="AC64" s="873" t="str">
        <f>'様式D-3_S54'!$BW$5</f>
        <v/>
      </c>
      <c r="AD64" s="874" t="str">
        <f>'様式D-3_S54'!$BX$5</f>
        <v/>
      </c>
      <c r="AE64" s="874" t="str">
        <f>'様式D-3_S54'!$BY$5</f>
        <v/>
      </c>
      <c r="AF64" s="875" t="str">
        <f>'様式D-3_S54'!$BZ$5</f>
        <v/>
      </c>
      <c r="AG64" s="879">
        <f>'様式D-3_S54'!$CA$5</f>
        <v>0</v>
      </c>
      <c r="AH64" s="876">
        <f>'様式D-3_S54'!$CB$5</f>
        <v>0</v>
      </c>
      <c r="AI64" s="876">
        <f>'様式D-3_S54'!$CC$5</f>
        <v>0.02</v>
      </c>
      <c r="AJ64" s="876">
        <f>'様式D-3_S54'!$CD$5</f>
        <v>0</v>
      </c>
      <c r="AK64" s="876">
        <f>'様式D-3_S54'!$CE$5</f>
        <v>0</v>
      </c>
      <c r="AL64" s="876">
        <f>'様式D-3_S54'!$CF$5</f>
        <v>0</v>
      </c>
      <c r="AM64" s="876">
        <f>'様式D-3_S54'!$CG$5</f>
        <v>0</v>
      </c>
      <c r="AN64" s="877">
        <f>'様式D-3_S54'!$CH$5</f>
        <v>0</v>
      </c>
      <c r="AO64" s="3"/>
      <c r="AP64" s="3"/>
      <c r="AQ64" s="3"/>
      <c r="AR64" s="3"/>
      <c r="AS64" s="3"/>
      <c r="AT64" s="878">
        <f t="shared" si="0"/>
        <v>2</v>
      </c>
      <c r="AU64" s="3"/>
    </row>
    <row r="65" spans="2:47" x14ac:dyDescent="0.2">
      <c r="B65" s="866">
        <f>'様式D-3_S55'!$AV$5</f>
        <v>55</v>
      </c>
      <c r="C65" s="867">
        <f>'様式D-3_S55'!$AW$5</f>
        <v>6.54</v>
      </c>
      <c r="D65" s="868">
        <f>'様式D-3_S55'!$AX$5</f>
        <v>0</v>
      </c>
      <c r="E65" s="869">
        <f>'様式D-3_S55'!$AY$5</f>
        <v>0</v>
      </c>
      <c r="F65" s="869">
        <f>'様式D-3_S55'!$AZ$5</f>
        <v>0</v>
      </c>
      <c r="G65" s="880">
        <f>'様式D-3_S55'!$BA$5</f>
        <v>0</v>
      </c>
      <c r="H65" s="881">
        <f>'様式D-3_S55'!$BB$5</f>
        <v>0</v>
      </c>
      <c r="I65" s="869">
        <f>'様式D-3_S55'!$BC$5</f>
        <v>0</v>
      </c>
      <c r="J65" s="869">
        <f>'様式D-3_S55'!$BD$5</f>
        <v>0</v>
      </c>
      <c r="K65" s="880">
        <f>'様式D-3_S55'!$BE$5</f>
        <v>0</v>
      </c>
      <c r="L65" s="881">
        <f>'様式D-3_S55'!$BF$5</f>
        <v>0</v>
      </c>
      <c r="M65" s="869">
        <f>'様式D-3_S55'!$BG$5</f>
        <v>0</v>
      </c>
      <c r="N65" s="869">
        <f>'様式D-3_S55'!$BH$5</f>
        <v>0</v>
      </c>
      <c r="O65" s="880">
        <f>'様式D-3_S55'!$BI$5</f>
        <v>0</v>
      </c>
      <c r="P65" s="881">
        <f>'様式D-3_S55'!$BJ$5</f>
        <v>0</v>
      </c>
      <c r="Q65" s="869">
        <f>'様式D-3_S55'!$BK$5</f>
        <v>0</v>
      </c>
      <c r="R65" s="880">
        <f>'様式D-3_S55'!$BL$5</f>
        <v>0</v>
      </c>
      <c r="S65" s="881">
        <f>'様式D-3_S55'!$BM$5</f>
        <v>0</v>
      </c>
      <c r="T65" s="869">
        <f>'様式D-3_S55'!$BN$5</f>
        <v>0</v>
      </c>
      <c r="U65" s="880">
        <f>'様式D-3_S55'!$BO$5</f>
        <v>0</v>
      </c>
      <c r="V65" s="881">
        <f>'様式D-3_S55'!$BP$5</f>
        <v>0</v>
      </c>
      <c r="W65" s="869">
        <f>'様式D-3_S55'!$BQ$5</f>
        <v>0</v>
      </c>
      <c r="X65" s="870">
        <f>'様式D-3_S55'!$BR$5</f>
        <v>0</v>
      </c>
      <c r="Y65" s="871" t="str">
        <f>'様式D-3_S55'!$BS$5</f>
        <v>Ⅰ</v>
      </c>
      <c r="Z65" s="872" t="str">
        <f>'様式D-3_S55'!$BT$5</f>
        <v>Ⅰ</v>
      </c>
      <c r="AA65" s="872" t="str">
        <f>'様式D-3_S55'!$BU$5</f>
        <v>Ⅰ</v>
      </c>
      <c r="AB65" s="871" t="str">
        <f>'様式D-3_S55'!$BV$5</f>
        <v>Ⅰ</v>
      </c>
      <c r="AC65" s="873" t="str">
        <f>'様式D-3_S55'!$BW$5</f>
        <v/>
      </c>
      <c r="AD65" s="874" t="str">
        <f>'様式D-3_S55'!$BX$5</f>
        <v/>
      </c>
      <c r="AE65" s="874" t="str">
        <f>'様式D-3_S55'!$BY$5</f>
        <v/>
      </c>
      <c r="AF65" s="875" t="str">
        <f>'様式D-3_S55'!$BZ$5</f>
        <v/>
      </c>
      <c r="AG65" s="879">
        <f>'様式D-3_S55'!$CA$5</f>
        <v>0</v>
      </c>
      <c r="AH65" s="876">
        <f>'様式D-3_S55'!$CB$5</f>
        <v>0</v>
      </c>
      <c r="AI65" s="876">
        <f>'様式D-3_S55'!$CC$5</f>
        <v>0</v>
      </c>
      <c r="AJ65" s="876">
        <f>'様式D-3_S55'!$CD$5</f>
        <v>0</v>
      </c>
      <c r="AK65" s="876">
        <f>'様式D-3_S55'!$CE$5</f>
        <v>0</v>
      </c>
      <c r="AL65" s="876">
        <f>'様式D-3_S55'!$CF$5</f>
        <v>0</v>
      </c>
      <c r="AM65" s="876">
        <f>'様式D-3_S55'!$CG$5</f>
        <v>0</v>
      </c>
      <c r="AN65" s="877">
        <f>'様式D-3_S55'!$CH$5</f>
        <v>0</v>
      </c>
      <c r="AO65" s="3"/>
      <c r="AP65" s="3"/>
      <c r="AQ65" s="3"/>
      <c r="AR65" s="3"/>
      <c r="AS65" s="3"/>
      <c r="AT65" s="878">
        <f t="shared" si="0"/>
        <v>1</v>
      </c>
      <c r="AU65" s="3"/>
    </row>
    <row r="66" spans="2:47" x14ac:dyDescent="0.2">
      <c r="B66" s="866">
        <f>'様式D-3_S56'!$AV$5</f>
        <v>56</v>
      </c>
      <c r="C66" s="867">
        <f>'様式D-3_S56'!$AW$5</f>
        <v>6.6</v>
      </c>
      <c r="D66" s="868">
        <f>'様式D-3_S56'!$AX$5</f>
        <v>0</v>
      </c>
      <c r="E66" s="869">
        <f>'様式D-3_S56'!$AY$5</f>
        <v>0</v>
      </c>
      <c r="F66" s="869">
        <f>'様式D-3_S56'!$AZ$5</f>
        <v>0</v>
      </c>
      <c r="G66" s="880">
        <f>'様式D-3_S56'!$BA$5</f>
        <v>0</v>
      </c>
      <c r="H66" s="881">
        <f>'様式D-3_S56'!$BB$5</f>
        <v>0</v>
      </c>
      <c r="I66" s="869">
        <f>'様式D-3_S56'!$BC$5</f>
        <v>0</v>
      </c>
      <c r="J66" s="869">
        <f>'様式D-3_S56'!$BD$5</f>
        <v>0</v>
      </c>
      <c r="K66" s="880">
        <f>'様式D-3_S56'!$BE$5</f>
        <v>1</v>
      </c>
      <c r="L66" s="881">
        <f>'様式D-3_S56'!$BF$5</f>
        <v>0</v>
      </c>
      <c r="M66" s="869">
        <f>'様式D-3_S56'!$BG$5</f>
        <v>0</v>
      </c>
      <c r="N66" s="869">
        <f>'様式D-3_S56'!$BH$5</f>
        <v>0</v>
      </c>
      <c r="O66" s="880">
        <f>'様式D-3_S56'!$BI$5</f>
        <v>0</v>
      </c>
      <c r="P66" s="881">
        <f>'様式D-3_S56'!$BJ$5</f>
        <v>0</v>
      </c>
      <c r="Q66" s="869">
        <f>'様式D-3_S56'!$BK$5</f>
        <v>0</v>
      </c>
      <c r="R66" s="880">
        <f>'様式D-3_S56'!$BL$5</f>
        <v>0</v>
      </c>
      <c r="S66" s="881">
        <f>'様式D-3_S56'!$BM$5</f>
        <v>0</v>
      </c>
      <c r="T66" s="869">
        <f>'様式D-3_S56'!$BN$5</f>
        <v>0</v>
      </c>
      <c r="U66" s="880">
        <f>'様式D-3_S56'!$BO$5</f>
        <v>1</v>
      </c>
      <c r="V66" s="881">
        <f>'様式D-3_S56'!$BP$5</f>
        <v>0</v>
      </c>
      <c r="W66" s="869">
        <f>'様式D-3_S56'!$BQ$5</f>
        <v>0</v>
      </c>
      <c r="X66" s="870">
        <f>'様式D-3_S56'!$BR$5</f>
        <v>0</v>
      </c>
      <c r="Y66" s="871" t="str">
        <f>'様式D-3_S56'!$BS$5</f>
        <v>Ⅰ</v>
      </c>
      <c r="Z66" s="872" t="str">
        <f>'様式D-3_S56'!$BT$5</f>
        <v>Ⅱ</v>
      </c>
      <c r="AA66" s="872" t="str">
        <f>'様式D-3_S56'!$BU$5</f>
        <v>Ⅰ</v>
      </c>
      <c r="AB66" s="871" t="str">
        <f>'様式D-3_S56'!$BV$5</f>
        <v>Ⅱ</v>
      </c>
      <c r="AC66" s="873" t="str">
        <f>'様式D-3_S56'!$BW$5</f>
        <v/>
      </c>
      <c r="AD66" s="874" t="str">
        <f>'様式D-3_S56'!$BX$5</f>
        <v/>
      </c>
      <c r="AE66" s="874" t="str">
        <f>'様式D-3_S56'!$BY$5</f>
        <v/>
      </c>
      <c r="AF66" s="875" t="str">
        <f>'様式D-3_S56'!$BZ$5</f>
        <v/>
      </c>
      <c r="AG66" s="879">
        <f>'様式D-3_S56'!$CA$5</f>
        <v>0</v>
      </c>
      <c r="AH66" s="876">
        <f>'様式D-3_S56'!$CB$5</f>
        <v>0</v>
      </c>
      <c r="AI66" s="876">
        <f>'様式D-3_S56'!$CC$5</f>
        <v>0</v>
      </c>
      <c r="AJ66" s="876">
        <f>'様式D-3_S56'!$CD$5</f>
        <v>0.11</v>
      </c>
      <c r="AK66" s="876">
        <f>'様式D-3_S56'!$CE$5</f>
        <v>0</v>
      </c>
      <c r="AL66" s="876">
        <f>'様式D-3_S56'!$CF$5</f>
        <v>0</v>
      </c>
      <c r="AM66" s="876">
        <f>'様式D-3_S56'!$CG$5</f>
        <v>0</v>
      </c>
      <c r="AN66" s="877">
        <f>'様式D-3_S56'!$CH$5</f>
        <v>0</v>
      </c>
      <c r="AO66" s="3"/>
      <c r="AP66" s="3"/>
      <c r="AQ66" s="3"/>
      <c r="AR66" s="3"/>
      <c r="AS66" s="3"/>
      <c r="AT66" s="878">
        <f t="shared" si="0"/>
        <v>2</v>
      </c>
      <c r="AU66" s="3"/>
    </row>
    <row r="67" spans="2:47" x14ac:dyDescent="0.2">
      <c r="B67" s="866">
        <f>'様式D-3_S57'!$AV$5</f>
        <v>57</v>
      </c>
      <c r="C67" s="867">
        <f>'様式D-3_S57'!$AW$5</f>
        <v>7.4</v>
      </c>
      <c r="D67" s="868">
        <f>'様式D-3_S57'!$AX$5</f>
        <v>0</v>
      </c>
      <c r="E67" s="869">
        <f>'様式D-3_S57'!$AY$5</f>
        <v>0</v>
      </c>
      <c r="F67" s="869">
        <f>'様式D-3_S57'!$AZ$5</f>
        <v>0</v>
      </c>
      <c r="G67" s="880">
        <f>'様式D-3_S57'!$BA$5</f>
        <v>0</v>
      </c>
      <c r="H67" s="881">
        <f>'様式D-3_S57'!$BB$5</f>
        <v>0</v>
      </c>
      <c r="I67" s="869">
        <f>'様式D-3_S57'!$BC$5</f>
        <v>0</v>
      </c>
      <c r="J67" s="869">
        <f>'様式D-3_S57'!$BD$5</f>
        <v>0</v>
      </c>
      <c r="K67" s="880">
        <f>'様式D-3_S57'!$BE$5</f>
        <v>2</v>
      </c>
      <c r="L67" s="881">
        <f>'様式D-3_S57'!$BF$5</f>
        <v>0</v>
      </c>
      <c r="M67" s="869">
        <f>'様式D-3_S57'!$BG$5</f>
        <v>0</v>
      </c>
      <c r="N67" s="869">
        <f>'様式D-3_S57'!$BH$5</f>
        <v>0</v>
      </c>
      <c r="O67" s="880">
        <f>'様式D-3_S57'!$BI$5</f>
        <v>0</v>
      </c>
      <c r="P67" s="881">
        <f>'様式D-3_S57'!$BJ$5</f>
        <v>0</v>
      </c>
      <c r="Q67" s="869">
        <f>'様式D-3_S57'!$BK$5</f>
        <v>0</v>
      </c>
      <c r="R67" s="880">
        <f>'様式D-3_S57'!$BL$5</f>
        <v>0</v>
      </c>
      <c r="S67" s="881">
        <f>'様式D-3_S57'!$BM$5</f>
        <v>0</v>
      </c>
      <c r="T67" s="869">
        <f>'様式D-3_S57'!$BN$5</f>
        <v>0</v>
      </c>
      <c r="U67" s="880">
        <f>'様式D-3_S57'!$BO$5</f>
        <v>2</v>
      </c>
      <c r="V67" s="881">
        <f>'様式D-3_S57'!$BP$5</f>
        <v>0</v>
      </c>
      <c r="W67" s="869">
        <f>'様式D-3_S57'!$BQ$5</f>
        <v>0</v>
      </c>
      <c r="X67" s="870">
        <f>'様式D-3_S57'!$BR$5</f>
        <v>0</v>
      </c>
      <c r="Y67" s="871" t="str">
        <f>'様式D-3_S57'!$BS$5</f>
        <v>Ⅰ</v>
      </c>
      <c r="Z67" s="872" t="str">
        <f>'様式D-3_S57'!$BT$5</f>
        <v>Ⅱ</v>
      </c>
      <c r="AA67" s="872" t="str">
        <f>'様式D-3_S57'!$BU$5</f>
        <v>Ⅰ</v>
      </c>
      <c r="AB67" s="871" t="str">
        <f>'様式D-3_S57'!$BV$5</f>
        <v>Ⅱ</v>
      </c>
      <c r="AC67" s="873" t="str">
        <f>'様式D-3_S57'!$BW$5</f>
        <v/>
      </c>
      <c r="AD67" s="874" t="str">
        <f>'様式D-3_S57'!$BX$5</f>
        <v/>
      </c>
      <c r="AE67" s="874" t="str">
        <f>'様式D-3_S57'!$BY$5</f>
        <v/>
      </c>
      <c r="AF67" s="875" t="str">
        <f>'様式D-3_S57'!$BZ$5</f>
        <v/>
      </c>
      <c r="AG67" s="879">
        <f>'様式D-3_S57'!$CA$5</f>
        <v>0</v>
      </c>
      <c r="AH67" s="876">
        <f>'様式D-3_S57'!$CB$5</f>
        <v>0</v>
      </c>
      <c r="AI67" s="876">
        <f>'様式D-3_S57'!$CC$5</f>
        <v>0</v>
      </c>
      <c r="AJ67" s="876">
        <f>'様式D-3_S57'!$CD$5</f>
        <v>0.02</v>
      </c>
      <c r="AK67" s="876">
        <f>'様式D-3_S57'!$CE$5</f>
        <v>0</v>
      </c>
      <c r="AL67" s="876">
        <f>'様式D-3_S57'!$CF$5</f>
        <v>0</v>
      </c>
      <c r="AM67" s="876">
        <f>'様式D-3_S57'!$CG$5</f>
        <v>0</v>
      </c>
      <c r="AN67" s="877">
        <f>'様式D-3_S57'!$CH$5</f>
        <v>0</v>
      </c>
      <c r="AO67" s="3"/>
      <c r="AP67" s="3"/>
      <c r="AQ67" s="3"/>
      <c r="AR67" s="3"/>
      <c r="AS67" s="3"/>
      <c r="AT67" s="878">
        <f t="shared" si="0"/>
        <v>2</v>
      </c>
      <c r="AU67" s="3"/>
    </row>
    <row r="68" spans="2:47" x14ac:dyDescent="0.2">
      <c r="B68" s="866">
        <f>'様式D-3_S58'!$AV$5</f>
        <v>58</v>
      </c>
      <c r="C68" s="867">
        <f>'様式D-3_S58'!$AW$5</f>
        <v>10.5</v>
      </c>
      <c r="D68" s="868">
        <f>'様式D-3_S58'!$AX$5</f>
        <v>0</v>
      </c>
      <c r="E68" s="869">
        <f>'様式D-3_S58'!$AY$5</f>
        <v>0</v>
      </c>
      <c r="F68" s="869">
        <f>'様式D-3_S58'!$AZ$5</f>
        <v>0</v>
      </c>
      <c r="G68" s="880">
        <f>'様式D-3_S58'!$BA$5</f>
        <v>0</v>
      </c>
      <c r="H68" s="881">
        <f>'様式D-3_S58'!$BB$5</f>
        <v>0</v>
      </c>
      <c r="I68" s="869">
        <f>'様式D-3_S58'!$BC$5</f>
        <v>0</v>
      </c>
      <c r="J68" s="869">
        <f>'様式D-3_S58'!$BD$5</f>
        <v>0</v>
      </c>
      <c r="K68" s="880">
        <f>'様式D-3_S58'!$BE$5</f>
        <v>0</v>
      </c>
      <c r="L68" s="881">
        <f>'様式D-3_S58'!$BF$5</f>
        <v>0</v>
      </c>
      <c r="M68" s="869">
        <f>'様式D-3_S58'!$BG$5</f>
        <v>0</v>
      </c>
      <c r="N68" s="869">
        <f>'様式D-3_S58'!$BH$5</f>
        <v>0</v>
      </c>
      <c r="O68" s="880">
        <f>'様式D-3_S58'!$BI$5</f>
        <v>0</v>
      </c>
      <c r="P68" s="881">
        <f>'様式D-3_S58'!$BJ$5</f>
        <v>0</v>
      </c>
      <c r="Q68" s="869">
        <f>'様式D-3_S58'!$BK$5</f>
        <v>0</v>
      </c>
      <c r="R68" s="880">
        <f>'様式D-3_S58'!$BL$5</f>
        <v>0</v>
      </c>
      <c r="S68" s="881">
        <f>'様式D-3_S58'!$BM$5</f>
        <v>0</v>
      </c>
      <c r="T68" s="869">
        <f>'様式D-3_S58'!$BN$5</f>
        <v>0</v>
      </c>
      <c r="U68" s="880">
        <f>'様式D-3_S58'!$BO$5</f>
        <v>0</v>
      </c>
      <c r="V68" s="881">
        <f>'様式D-3_S58'!$BP$5</f>
        <v>0</v>
      </c>
      <c r="W68" s="869">
        <f>'様式D-3_S58'!$BQ$5</f>
        <v>0</v>
      </c>
      <c r="X68" s="870">
        <f>'様式D-3_S58'!$BR$5</f>
        <v>0</v>
      </c>
      <c r="Y68" s="871" t="str">
        <f>'様式D-3_S58'!$BS$5</f>
        <v>Ⅰ</v>
      </c>
      <c r="Z68" s="872" t="str">
        <f>'様式D-3_S58'!$BT$5</f>
        <v>Ⅰ</v>
      </c>
      <c r="AA68" s="872" t="str">
        <f>'様式D-3_S58'!$BU$5</f>
        <v>Ⅰ</v>
      </c>
      <c r="AB68" s="871" t="str">
        <f>'様式D-3_S58'!$BV$5</f>
        <v>Ⅰ</v>
      </c>
      <c r="AC68" s="873" t="str">
        <f>'様式D-3_S58'!$BW$5</f>
        <v/>
      </c>
      <c r="AD68" s="874" t="str">
        <f>'様式D-3_S58'!$BX$5</f>
        <v/>
      </c>
      <c r="AE68" s="874" t="str">
        <f>'様式D-3_S58'!$BY$5</f>
        <v/>
      </c>
      <c r="AF68" s="875" t="str">
        <f>'様式D-3_S58'!$BZ$5</f>
        <v/>
      </c>
      <c r="AG68" s="879">
        <f>'様式D-3_S58'!$CA$5</f>
        <v>0</v>
      </c>
      <c r="AH68" s="876">
        <f>'様式D-3_S58'!$CB$5</f>
        <v>0</v>
      </c>
      <c r="AI68" s="876">
        <f>'様式D-3_S58'!$CC$5</f>
        <v>0</v>
      </c>
      <c r="AJ68" s="876">
        <f>'様式D-3_S58'!$CD$5</f>
        <v>0</v>
      </c>
      <c r="AK68" s="876">
        <f>'様式D-3_S58'!$CE$5</f>
        <v>0</v>
      </c>
      <c r="AL68" s="876">
        <f>'様式D-3_S58'!$CF$5</f>
        <v>0</v>
      </c>
      <c r="AM68" s="876">
        <f>'様式D-3_S58'!$CG$5</f>
        <v>0</v>
      </c>
      <c r="AN68" s="877">
        <f>'様式D-3_S58'!$CH$5</f>
        <v>0</v>
      </c>
      <c r="AO68" s="3"/>
      <c r="AP68" s="3"/>
      <c r="AQ68" s="3"/>
      <c r="AR68" s="3"/>
      <c r="AS68" s="3"/>
      <c r="AT68" s="878">
        <f t="shared" si="0"/>
        <v>1</v>
      </c>
      <c r="AU68" s="3"/>
    </row>
    <row r="69" spans="2:47" x14ac:dyDescent="0.2">
      <c r="B69" s="866">
        <f>'様式D-3_S59'!$AV$5</f>
        <v>59</v>
      </c>
      <c r="C69" s="867">
        <f>'様式D-3_S59'!$AW$5</f>
        <v>10.5</v>
      </c>
      <c r="D69" s="868">
        <f>'様式D-3_S59'!$AX$5</f>
        <v>0</v>
      </c>
      <c r="E69" s="869">
        <f>'様式D-3_S59'!$AY$5</f>
        <v>0</v>
      </c>
      <c r="F69" s="869">
        <f>'様式D-3_S59'!$AZ$5</f>
        <v>0</v>
      </c>
      <c r="G69" s="880">
        <f>'様式D-3_S59'!$BA$5</f>
        <v>0</v>
      </c>
      <c r="H69" s="881">
        <f>'様式D-3_S59'!$BB$5</f>
        <v>0</v>
      </c>
      <c r="I69" s="869">
        <f>'様式D-3_S59'!$BC$5</f>
        <v>0</v>
      </c>
      <c r="J69" s="869">
        <f>'様式D-3_S59'!$BD$5</f>
        <v>0</v>
      </c>
      <c r="K69" s="880">
        <f>'様式D-3_S59'!$BE$5</f>
        <v>0</v>
      </c>
      <c r="L69" s="881">
        <f>'様式D-3_S59'!$BF$5</f>
        <v>0</v>
      </c>
      <c r="M69" s="869">
        <f>'様式D-3_S59'!$BG$5</f>
        <v>0</v>
      </c>
      <c r="N69" s="869">
        <f>'様式D-3_S59'!$BH$5</f>
        <v>0</v>
      </c>
      <c r="O69" s="880">
        <f>'様式D-3_S59'!$BI$5</f>
        <v>2</v>
      </c>
      <c r="P69" s="881">
        <f>'様式D-3_S59'!$BJ$5</f>
        <v>0</v>
      </c>
      <c r="Q69" s="869">
        <f>'様式D-3_S59'!$BK$5</f>
        <v>0</v>
      </c>
      <c r="R69" s="880">
        <f>'様式D-3_S59'!$BL$5</f>
        <v>0</v>
      </c>
      <c r="S69" s="881">
        <f>'様式D-3_S59'!$BM$5</f>
        <v>0</v>
      </c>
      <c r="T69" s="869">
        <f>'様式D-3_S59'!$BN$5</f>
        <v>0</v>
      </c>
      <c r="U69" s="880">
        <f>'様式D-3_S59'!$BO$5</f>
        <v>0</v>
      </c>
      <c r="V69" s="881">
        <f>'様式D-3_S59'!$BP$5</f>
        <v>0</v>
      </c>
      <c r="W69" s="869">
        <f>'様式D-3_S59'!$BQ$5</f>
        <v>0</v>
      </c>
      <c r="X69" s="870">
        <f>'様式D-3_S59'!$BR$5</f>
        <v>2</v>
      </c>
      <c r="Y69" s="871" t="str">
        <f>'様式D-3_S59'!$BS$5</f>
        <v>Ⅰ</v>
      </c>
      <c r="Z69" s="872" t="str">
        <f>'様式D-3_S59'!$BT$5</f>
        <v>Ⅰ</v>
      </c>
      <c r="AA69" s="872" t="str">
        <f>'様式D-3_S59'!$BU$5</f>
        <v>Ⅱ</v>
      </c>
      <c r="AB69" s="871" t="str">
        <f>'様式D-3_S59'!$BV$5</f>
        <v>Ⅱ</v>
      </c>
      <c r="AC69" s="873" t="str">
        <f>'様式D-3_S59'!$BW$5</f>
        <v/>
      </c>
      <c r="AD69" s="874" t="str">
        <f>'様式D-3_S59'!$BX$5</f>
        <v/>
      </c>
      <c r="AE69" s="874" t="str">
        <f>'様式D-3_S59'!$BY$5</f>
        <v/>
      </c>
      <c r="AF69" s="875" t="str">
        <f>'様式D-3_S59'!$BZ$5</f>
        <v/>
      </c>
      <c r="AG69" s="879">
        <f>'様式D-3_S59'!$CA$5</f>
        <v>0</v>
      </c>
      <c r="AH69" s="876">
        <f>'様式D-3_S59'!$CB$5</f>
        <v>0</v>
      </c>
      <c r="AI69" s="876">
        <f>'様式D-3_S59'!$CC$5</f>
        <v>0</v>
      </c>
      <c r="AJ69" s="876">
        <f>'様式D-3_S59'!$CD$5</f>
        <v>0</v>
      </c>
      <c r="AK69" s="876">
        <f>'様式D-3_S59'!$CE$5</f>
        <v>0</v>
      </c>
      <c r="AL69" s="876">
        <f>'様式D-3_S59'!$CF$5</f>
        <v>0</v>
      </c>
      <c r="AM69" s="876">
        <f>'様式D-3_S59'!$CG$5</f>
        <v>0</v>
      </c>
      <c r="AN69" s="877">
        <f>'様式D-3_S59'!$CH$5</f>
        <v>8.0500000000000007</v>
      </c>
      <c r="AO69" s="3"/>
      <c r="AP69" s="3"/>
      <c r="AQ69" s="3"/>
      <c r="AR69" s="3"/>
      <c r="AS69" s="3"/>
      <c r="AT69" s="878">
        <f t="shared" si="0"/>
        <v>2</v>
      </c>
      <c r="AU69" s="3"/>
    </row>
    <row r="70" spans="2:47" x14ac:dyDescent="0.2">
      <c r="B70" s="866">
        <f>'様式D-3_S60'!$AV$5</f>
        <v>60</v>
      </c>
      <c r="C70" s="867">
        <f>'様式D-3_S60'!$AW$5</f>
        <v>10.5</v>
      </c>
      <c r="D70" s="868">
        <f>'様式D-3_S60'!$AX$5</f>
        <v>0</v>
      </c>
      <c r="E70" s="869">
        <f>'様式D-3_S60'!$AY$5</f>
        <v>0</v>
      </c>
      <c r="F70" s="869">
        <f>'様式D-3_S60'!$AZ$5</f>
        <v>0</v>
      </c>
      <c r="G70" s="880">
        <f>'様式D-3_S60'!$BA$5</f>
        <v>1</v>
      </c>
      <c r="H70" s="881">
        <f>'様式D-3_S60'!$BB$5</f>
        <v>0</v>
      </c>
      <c r="I70" s="869">
        <f>'様式D-3_S60'!$BC$5</f>
        <v>0</v>
      </c>
      <c r="J70" s="869">
        <f>'様式D-3_S60'!$BD$5</f>
        <v>0</v>
      </c>
      <c r="K70" s="880">
        <f>'様式D-3_S60'!$BE$5</f>
        <v>0</v>
      </c>
      <c r="L70" s="881">
        <f>'様式D-3_S60'!$BF$5</f>
        <v>0</v>
      </c>
      <c r="M70" s="869">
        <f>'様式D-3_S60'!$BG$5</f>
        <v>0</v>
      </c>
      <c r="N70" s="869">
        <f>'様式D-3_S60'!$BH$5</f>
        <v>0</v>
      </c>
      <c r="O70" s="880">
        <f>'様式D-3_S60'!$BI$5</f>
        <v>1</v>
      </c>
      <c r="P70" s="881">
        <f>'様式D-3_S60'!$BJ$5</f>
        <v>0</v>
      </c>
      <c r="Q70" s="869">
        <f>'様式D-3_S60'!$BK$5</f>
        <v>0</v>
      </c>
      <c r="R70" s="880">
        <f>'様式D-3_S60'!$BL$5</f>
        <v>1</v>
      </c>
      <c r="S70" s="881">
        <f>'様式D-3_S60'!$BM$5</f>
        <v>0</v>
      </c>
      <c r="T70" s="869">
        <f>'様式D-3_S60'!$BN$5</f>
        <v>0</v>
      </c>
      <c r="U70" s="880">
        <f>'様式D-3_S60'!$BO$5</f>
        <v>0</v>
      </c>
      <c r="V70" s="881">
        <f>'様式D-3_S60'!$BP$5</f>
        <v>0</v>
      </c>
      <c r="W70" s="869">
        <f>'様式D-3_S60'!$BQ$5</f>
        <v>0</v>
      </c>
      <c r="X70" s="870">
        <f>'様式D-3_S60'!$BR$5</f>
        <v>1</v>
      </c>
      <c r="Y70" s="871" t="str">
        <f>'様式D-3_S60'!$BS$5</f>
        <v>Ⅱ</v>
      </c>
      <c r="Z70" s="872" t="str">
        <f>'様式D-3_S60'!$BT$5</f>
        <v>Ⅰ</v>
      </c>
      <c r="AA70" s="872" t="str">
        <f>'様式D-3_S60'!$BU$5</f>
        <v>Ⅱ</v>
      </c>
      <c r="AB70" s="871" t="str">
        <f>'様式D-3_S60'!$BV$5</f>
        <v>Ⅱ</v>
      </c>
      <c r="AC70" s="873" t="str">
        <f>'様式D-3_S60'!$BW$5</f>
        <v/>
      </c>
      <c r="AD70" s="874" t="str">
        <f>'様式D-3_S60'!$BX$5</f>
        <v/>
      </c>
      <c r="AE70" s="874" t="str">
        <f>'様式D-3_S60'!$BY$5</f>
        <v/>
      </c>
      <c r="AF70" s="875">
        <f>'様式D-3_S60'!$BZ$5</f>
        <v>10.5</v>
      </c>
      <c r="AG70" s="879">
        <f>'様式D-3_S60'!$CA$5</f>
        <v>0</v>
      </c>
      <c r="AH70" s="876">
        <f>'様式D-3_S60'!$CB$5</f>
        <v>0</v>
      </c>
      <c r="AI70" s="876">
        <f>'様式D-3_S60'!$CC$5</f>
        <v>0</v>
      </c>
      <c r="AJ70" s="876">
        <f>'様式D-3_S60'!$CD$5</f>
        <v>0</v>
      </c>
      <c r="AK70" s="876">
        <f>'様式D-3_S60'!$CE$5</f>
        <v>0</v>
      </c>
      <c r="AL70" s="876">
        <f>'様式D-3_S60'!$CF$5</f>
        <v>0</v>
      </c>
      <c r="AM70" s="876">
        <f>'様式D-3_S60'!$CG$5</f>
        <v>0</v>
      </c>
      <c r="AN70" s="877">
        <f>'様式D-3_S60'!$CH$5</f>
        <v>0.18</v>
      </c>
      <c r="AO70" s="3"/>
      <c r="AP70" s="3"/>
      <c r="AQ70" s="3"/>
      <c r="AR70" s="3"/>
      <c r="AS70" s="3"/>
      <c r="AT70" s="878">
        <f t="shared" si="0"/>
        <v>2</v>
      </c>
      <c r="AU70" s="3"/>
    </row>
    <row r="71" spans="2:47" x14ac:dyDescent="0.2">
      <c r="B71" s="866">
        <f>'様式D-3_S61'!$AV$5</f>
        <v>61</v>
      </c>
      <c r="C71" s="867">
        <f>'様式D-3_S61'!$AW$5</f>
        <v>10.5</v>
      </c>
      <c r="D71" s="868">
        <f>'様式D-3_S61'!$AX$5</f>
        <v>0</v>
      </c>
      <c r="E71" s="869">
        <f>'様式D-3_S61'!$AY$5</f>
        <v>0</v>
      </c>
      <c r="F71" s="869">
        <f>'様式D-3_S61'!$AZ$5</f>
        <v>0</v>
      </c>
      <c r="G71" s="880">
        <f>'様式D-3_S61'!$BA$5</f>
        <v>0</v>
      </c>
      <c r="H71" s="881">
        <f>'様式D-3_S61'!$BB$5</f>
        <v>0</v>
      </c>
      <c r="I71" s="869">
        <f>'様式D-3_S61'!$BC$5</f>
        <v>0</v>
      </c>
      <c r="J71" s="869">
        <f>'様式D-3_S61'!$BD$5</f>
        <v>0</v>
      </c>
      <c r="K71" s="880">
        <f>'様式D-3_S61'!$BE$5</f>
        <v>0</v>
      </c>
      <c r="L71" s="881">
        <f>'様式D-3_S61'!$BF$5</f>
        <v>0</v>
      </c>
      <c r="M71" s="869">
        <f>'様式D-3_S61'!$BG$5</f>
        <v>0</v>
      </c>
      <c r="N71" s="869">
        <f>'様式D-3_S61'!$BH$5</f>
        <v>0</v>
      </c>
      <c r="O71" s="880">
        <f>'様式D-3_S61'!$BI$5</f>
        <v>0</v>
      </c>
      <c r="P71" s="881">
        <f>'様式D-3_S61'!$BJ$5</f>
        <v>0</v>
      </c>
      <c r="Q71" s="869">
        <f>'様式D-3_S61'!$BK$5</f>
        <v>0</v>
      </c>
      <c r="R71" s="880">
        <f>'様式D-3_S61'!$BL$5</f>
        <v>0</v>
      </c>
      <c r="S71" s="881">
        <f>'様式D-3_S61'!$BM$5</f>
        <v>0</v>
      </c>
      <c r="T71" s="869">
        <f>'様式D-3_S61'!$BN$5</f>
        <v>0</v>
      </c>
      <c r="U71" s="880">
        <f>'様式D-3_S61'!$BO$5</f>
        <v>0</v>
      </c>
      <c r="V71" s="881">
        <f>'様式D-3_S61'!$BP$5</f>
        <v>0</v>
      </c>
      <c r="W71" s="869">
        <f>'様式D-3_S61'!$BQ$5</f>
        <v>0</v>
      </c>
      <c r="X71" s="870">
        <f>'様式D-3_S61'!$BR$5</f>
        <v>0</v>
      </c>
      <c r="Y71" s="871" t="str">
        <f>'様式D-3_S61'!$BS$5</f>
        <v>Ⅰ</v>
      </c>
      <c r="Z71" s="872" t="str">
        <f>'様式D-3_S61'!$BT$5</f>
        <v>Ⅰ</v>
      </c>
      <c r="AA71" s="872" t="str">
        <f>'様式D-3_S61'!$BU$5</f>
        <v>Ⅰ</v>
      </c>
      <c r="AB71" s="871" t="str">
        <f>'様式D-3_S61'!$BV$5</f>
        <v>Ⅰ</v>
      </c>
      <c r="AC71" s="873" t="str">
        <f>'様式D-3_S61'!$BW$5</f>
        <v/>
      </c>
      <c r="AD71" s="874" t="str">
        <f>'様式D-3_S61'!$BX$5</f>
        <v/>
      </c>
      <c r="AE71" s="874" t="str">
        <f>'様式D-3_S61'!$BY$5</f>
        <v/>
      </c>
      <c r="AF71" s="875" t="str">
        <f>'様式D-3_S61'!$BZ$5</f>
        <v/>
      </c>
      <c r="AG71" s="879">
        <f>'様式D-3_S61'!$CA$5</f>
        <v>0</v>
      </c>
      <c r="AH71" s="876">
        <f>'様式D-3_S61'!$CB$5</f>
        <v>0</v>
      </c>
      <c r="AI71" s="876">
        <f>'様式D-3_S61'!$CC$5</f>
        <v>0</v>
      </c>
      <c r="AJ71" s="876">
        <f>'様式D-3_S61'!$CD$5</f>
        <v>0</v>
      </c>
      <c r="AK71" s="876">
        <f>'様式D-3_S61'!$CE$5</f>
        <v>0</v>
      </c>
      <c r="AL71" s="876">
        <f>'様式D-3_S61'!$CF$5</f>
        <v>0</v>
      </c>
      <c r="AM71" s="876">
        <f>'様式D-3_S61'!$CG$5</f>
        <v>0</v>
      </c>
      <c r="AN71" s="877">
        <f>'様式D-3_S61'!$CH$5</f>
        <v>0</v>
      </c>
      <c r="AO71" s="3"/>
      <c r="AP71" s="3"/>
      <c r="AQ71" s="3"/>
      <c r="AR71" s="3"/>
      <c r="AS71" s="3"/>
      <c r="AT71" s="878">
        <f t="shared" si="0"/>
        <v>1</v>
      </c>
      <c r="AU71" s="3"/>
    </row>
    <row r="72" spans="2:47" x14ac:dyDescent="0.2">
      <c r="B72" s="866">
        <f>'様式D-3_S62'!$AV$5</f>
        <v>62</v>
      </c>
      <c r="C72" s="867">
        <f>'様式D-3_S62'!$AW$5</f>
        <v>6.4</v>
      </c>
      <c r="D72" s="868">
        <f>'様式D-3_S62'!$AX$5</f>
        <v>0</v>
      </c>
      <c r="E72" s="869">
        <f>'様式D-3_S62'!$AY$5</f>
        <v>0</v>
      </c>
      <c r="F72" s="869">
        <f>'様式D-3_S62'!$AZ$5</f>
        <v>0</v>
      </c>
      <c r="G72" s="880">
        <f>'様式D-3_S62'!$BA$5</f>
        <v>0</v>
      </c>
      <c r="H72" s="881">
        <f>'様式D-3_S62'!$BB$5</f>
        <v>0</v>
      </c>
      <c r="I72" s="869">
        <f>'様式D-3_S62'!$BC$5</f>
        <v>0</v>
      </c>
      <c r="J72" s="869">
        <f>'様式D-3_S62'!$BD$5</f>
        <v>0</v>
      </c>
      <c r="K72" s="880">
        <f>'様式D-3_S62'!$BE$5</f>
        <v>1</v>
      </c>
      <c r="L72" s="881">
        <f>'様式D-3_S62'!$BF$5</f>
        <v>0</v>
      </c>
      <c r="M72" s="869">
        <f>'様式D-3_S62'!$BG$5</f>
        <v>0</v>
      </c>
      <c r="N72" s="869">
        <f>'様式D-3_S62'!$BH$5</f>
        <v>0</v>
      </c>
      <c r="O72" s="880">
        <f>'様式D-3_S62'!$BI$5</f>
        <v>0</v>
      </c>
      <c r="P72" s="881">
        <f>'様式D-3_S62'!$BJ$5</f>
        <v>0</v>
      </c>
      <c r="Q72" s="869">
        <f>'様式D-3_S62'!$BK$5</f>
        <v>0</v>
      </c>
      <c r="R72" s="880">
        <f>'様式D-3_S62'!$BL$5</f>
        <v>0</v>
      </c>
      <c r="S72" s="881">
        <f>'様式D-3_S62'!$BM$5</f>
        <v>0</v>
      </c>
      <c r="T72" s="869">
        <f>'様式D-3_S62'!$BN$5</f>
        <v>0</v>
      </c>
      <c r="U72" s="880">
        <f>'様式D-3_S62'!$BO$5</f>
        <v>1</v>
      </c>
      <c r="V72" s="881">
        <f>'様式D-3_S62'!$BP$5</f>
        <v>0</v>
      </c>
      <c r="W72" s="869">
        <f>'様式D-3_S62'!$BQ$5</f>
        <v>0</v>
      </c>
      <c r="X72" s="870">
        <f>'様式D-3_S62'!$BR$5</f>
        <v>0</v>
      </c>
      <c r="Y72" s="871" t="str">
        <f>'様式D-3_S62'!$BS$5</f>
        <v>Ⅰ</v>
      </c>
      <c r="Z72" s="872" t="str">
        <f>'様式D-3_S62'!$BT$5</f>
        <v>Ⅱ</v>
      </c>
      <c r="AA72" s="872" t="str">
        <f>'様式D-3_S62'!$BU$5</f>
        <v>Ⅰ</v>
      </c>
      <c r="AB72" s="871" t="str">
        <f>'様式D-3_S62'!$BV$5</f>
        <v>Ⅱ</v>
      </c>
      <c r="AC72" s="873" t="str">
        <f>'様式D-3_S62'!$BW$5</f>
        <v/>
      </c>
      <c r="AD72" s="874" t="str">
        <f>'様式D-3_S62'!$BX$5</f>
        <v/>
      </c>
      <c r="AE72" s="874" t="str">
        <f>'様式D-3_S62'!$BY$5</f>
        <v/>
      </c>
      <c r="AF72" s="875" t="str">
        <f>'様式D-3_S62'!$BZ$5</f>
        <v/>
      </c>
      <c r="AG72" s="879">
        <f>'様式D-3_S62'!$CA$5</f>
        <v>0</v>
      </c>
      <c r="AH72" s="876">
        <f>'様式D-3_S62'!$CB$5</f>
        <v>0</v>
      </c>
      <c r="AI72" s="876">
        <f>'様式D-3_S62'!$CC$5</f>
        <v>0</v>
      </c>
      <c r="AJ72" s="876">
        <f>'様式D-3_S62'!$CD$5</f>
        <v>7.0000000000000007E-2</v>
      </c>
      <c r="AK72" s="876">
        <f>'様式D-3_S62'!$CE$5</f>
        <v>0</v>
      </c>
      <c r="AL72" s="876">
        <f>'様式D-3_S62'!$CF$5</f>
        <v>0</v>
      </c>
      <c r="AM72" s="876">
        <f>'様式D-3_S62'!$CG$5</f>
        <v>0</v>
      </c>
      <c r="AN72" s="877">
        <f>'様式D-3_S62'!$CH$5</f>
        <v>0</v>
      </c>
      <c r="AO72" s="3"/>
      <c r="AP72" s="3"/>
      <c r="AQ72" s="3"/>
      <c r="AR72" s="3"/>
      <c r="AS72" s="3"/>
      <c r="AT72" s="878">
        <f t="shared" si="0"/>
        <v>2</v>
      </c>
      <c r="AU72" s="3"/>
    </row>
    <row r="73" spans="2:47" x14ac:dyDescent="0.2">
      <c r="B73" s="866">
        <f>'様式D-3_S63'!$AV$5</f>
        <v>63</v>
      </c>
      <c r="C73" s="867">
        <f>'様式D-3_S63'!$AW$5</f>
        <v>6.5</v>
      </c>
      <c r="D73" s="868">
        <f>'様式D-3_S63'!$AX$5</f>
        <v>0</v>
      </c>
      <c r="E73" s="869">
        <f>'様式D-3_S63'!$AY$5</f>
        <v>0</v>
      </c>
      <c r="F73" s="869">
        <f>'様式D-3_S63'!$AZ$5</f>
        <v>0</v>
      </c>
      <c r="G73" s="880">
        <f>'様式D-3_S63'!$BA$5</f>
        <v>0</v>
      </c>
      <c r="H73" s="881">
        <f>'様式D-3_S63'!$BB$5</f>
        <v>0</v>
      </c>
      <c r="I73" s="869">
        <f>'様式D-3_S63'!$BC$5</f>
        <v>0</v>
      </c>
      <c r="J73" s="869">
        <f>'様式D-3_S63'!$BD$5</f>
        <v>0</v>
      </c>
      <c r="K73" s="880">
        <f>'様式D-3_S63'!$BE$5</f>
        <v>0</v>
      </c>
      <c r="L73" s="881">
        <f>'様式D-3_S63'!$BF$5</f>
        <v>0</v>
      </c>
      <c r="M73" s="869">
        <f>'様式D-3_S63'!$BG$5</f>
        <v>0</v>
      </c>
      <c r="N73" s="869">
        <f>'様式D-3_S63'!$BH$5</f>
        <v>0</v>
      </c>
      <c r="O73" s="880">
        <f>'様式D-3_S63'!$BI$5</f>
        <v>0</v>
      </c>
      <c r="P73" s="881">
        <f>'様式D-3_S63'!$BJ$5</f>
        <v>0</v>
      </c>
      <c r="Q73" s="869">
        <f>'様式D-3_S63'!$BK$5</f>
        <v>0</v>
      </c>
      <c r="R73" s="880">
        <f>'様式D-3_S63'!$BL$5</f>
        <v>0</v>
      </c>
      <c r="S73" s="881">
        <f>'様式D-3_S63'!$BM$5</f>
        <v>0</v>
      </c>
      <c r="T73" s="869">
        <f>'様式D-3_S63'!$BN$5</f>
        <v>0</v>
      </c>
      <c r="U73" s="880">
        <f>'様式D-3_S63'!$BO$5</f>
        <v>0</v>
      </c>
      <c r="V73" s="881">
        <f>'様式D-3_S63'!$BP$5</f>
        <v>0</v>
      </c>
      <c r="W73" s="869">
        <f>'様式D-3_S63'!$BQ$5</f>
        <v>0</v>
      </c>
      <c r="X73" s="870">
        <f>'様式D-3_S63'!$BR$5</f>
        <v>0</v>
      </c>
      <c r="Y73" s="871" t="str">
        <f>'様式D-3_S63'!$BS$5</f>
        <v>Ⅰ</v>
      </c>
      <c r="Z73" s="872" t="str">
        <f>'様式D-3_S63'!$BT$5</f>
        <v>Ⅰ</v>
      </c>
      <c r="AA73" s="872" t="str">
        <f>'様式D-3_S63'!$BU$5</f>
        <v>Ⅰ</v>
      </c>
      <c r="AB73" s="871" t="str">
        <f>'様式D-3_S63'!$BV$5</f>
        <v>Ⅰ</v>
      </c>
      <c r="AC73" s="873" t="str">
        <f>'様式D-3_S63'!$BW$5</f>
        <v/>
      </c>
      <c r="AD73" s="874" t="str">
        <f>'様式D-3_S63'!$BX$5</f>
        <v/>
      </c>
      <c r="AE73" s="874" t="str">
        <f>'様式D-3_S63'!$BY$5</f>
        <v/>
      </c>
      <c r="AF73" s="875" t="str">
        <f>'様式D-3_S63'!$BZ$5</f>
        <v/>
      </c>
      <c r="AG73" s="879">
        <f>'様式D-3_S63'!$CA$5</f>
        <v>0</v>
      </c>
      <c r="AH73" s="876">
        <f>'様式D-3_S63'!$CB$5</f>
        <v>0</v>
      </c>
      <c r="AI73" s="876">
        <f>'様式D-3_S63'!$CC$5</f>
        <v>0</v>
      </c>
      <c r="AJ73" s="876">
        <f>'様式D-3_S63'!$CD$5</f>
        <v>0</v>
      </c>
      <c r="AK73" s="876">
        <f>'様式D-3_S63'!$CE$5</f>
        <v>0</v>
      </c>
      <c r="AL73" s="876">
        <f>'様式D-3_S63'!$CF$5</f>
        <v>0</v>
      </c>
      <c r="AM73" s="876">
        <f>'様式D-3_S63'!$CG$5</f>
        <v>0</v>
      </c>
      <c r="AN73" s="877">
        <f>'様式D-3_S63'!$CH$5</f>
        <v>0</v>
      </c>
      <c r="AO73" s="3"/>
      <c r="AP73" s="3"/>
      <c r="AQ73" s="3"/>
      <c r="AR73" s="3"/>
      <c r="AS73" s="3"/>
      <c r="AT73" s="878">
        <f t="shared" si="0"/>
        <v>1</v>
      </c>
      <c r="AU73" s="3"/>
    </row>
    <row r="74" spans="2:47" x14ac:dyDescent="0.2">
      <c r="B74" s="866">
        <f>'様式D-3_S64'!$AV$5</f>
        <v>64</v>
      </c>
      <c r="C74" s="867">
        <f>'様式D-3_S64'!$AW$5</f>
        <v>6.5</v>
      </c>
      <c r="D74" s="868">
        <f>'様式D-3_S64'!$AX$5</f>
        <v>0</v>
      </c>
      <c r="E74" s="869">
        <f>'様式D-3_S64'!$AY$5</f>
        <v>0</v>
      </c>
      <c r="F74" s="869">
        <f>'様式D-3_S64'!$AZ$5</f>
        <v>0</v>
      </c>
      <c r="G74" s="880">
        <f>'様式D-3_S64'!$BA$5</f>
        <v>0</v>
      </c>
      <c r="H74" s="881">
        <f>'様式D-3_S64'!$BB$5</f>
        <v>0</v>
      </c>
      <c r="I74" s="869">
        <f>'様式D-3_S64'!$BC$5</f>
        <v>0</v>
      </c>
      <c r="J74" s="869">
        <f>'様式D-3_S64'!$BD$5</f>
        <v>0</v>
      </c>
      <c r="K74" s="880">
        <f>'様式D-3_S64'!$BE$5</f>
        <v>1</v>
      </c>
      <c r="L74" s="881">
        <f>'様式D-3_S64'!$BF$5</f>
        <v>0</v>
      </c>
      <c r="M74" s="869">
        <f>'様式D-3_S64'!$BG$5</f>
        <v>0</v>
      </c>
      <c r="N74" s="869">
        <f>'様式D-3_S64'!$BH$5</f>
        <v>0</v>
      </c>
      <c r="O74" s="880">
        <f>'様式D-3_S64'!$BI$5</f>
        <v>0</v>
      </c>
      <c r="P74" s="881">
        <f>'様式D-3_S64'!$BJ$5</f>
        <v>0</v>
      </c>
      <c r="Q74" s="869">
        <f>'様式D-3_S64'!$BK$5</f>
        <v>0</v>
      </c>
      <c r="R74" s="880">
        <f>'様式D-3_S64'!$BL$5</f>
        <v>0</v>
      </c>
      <c r="S74" s="881">
        <f>'様式D-3_S64'!$BM$5</f>
        <v>0</v>
      </c>
      <c r="T74" s="869">
        <f>'様式D-3_S64'!$BN$5</f>
        <v>0</v>
      </c>
      <c r="U74" s="880">
        <f>'様式D-3_S64'!$BO$5</f>
        <v>1</v>
      </c>
      <c r="V74" s="881">
        <f>'様式D-3_S64'!$BP$5</f>
        <v>0</v>
      </c>
      <c r="W74" s="869">
        <f>'様式D-3_S64'!$BQ$5</f>
        <v>0</v>
      </c>
      <c r="X74" s="870">
        <f>'様式D-3_S64'!$BR$5</f>
        <v>0</v>
      </c>
      <c r="Y74" s="871" t="str">
        <f>'様式D-3_S64'!$BS$5</f>
        <v>Ⅰ</v>
      </c>
      <c r="Z74" s="872" t="str">
        <f>'様式D-3_S64'!$BT$5</f>
        <v>Ⅱ</v>
      </c>
      <c r="AA74" s="872" t="str">
        <f>'様式D-3_S64'!$BU$5</f>
        <v>Ⅰ</v>
      </c>
      <c r="AB74" s="871" t="str">
        <f>'様式D-3_S64'!$BV$5</f>
        <v>Ⅱ</v>
      </c>
      <c r="AC74" s="873" t="str">
        <f>'様式D-3_S64'!$BW$5</f>
        <v/>
      </c>
      <c r="AD74" s="874" t="str">
        <f>'様式D-3_S64'!$BX$5</f>
        <v/>
      </c>
      <c r="AE74" s="874" t="str">
        <f>'様式D-3_S64'!$BY$5</f>
        <v/>
      </c>
      <c r="AF74" s="875" t="str">
        <f>'様式D-3_S64'!$BZ$5</f>
        <v/>
      </c>
      <c r="AG74" s="879">
        <f>'様式D-3_S64'!$CA$5</f>
        <v>0</v>
      </c>
      <c r="AH74" s="876">
        <f>'様式D-3_S64'!$CB$5</f>
        <v>0</v>
      </c>
      <c r="AI74" s="876">
        <f>'様式D-3_S64'!$CC$5</f>
        <v>0</v>
      </c>
      <c r="AJ74" s="876">
        <f>'様式D-3_S64'!$CD$5</f>
        <v>0.01</v>
      </c>
      <c r="AK74" s="876">
        <f>'様式D-3_S64'!$CE$5</f>
        <v>0</v>
      </c>
      <c r="AL74" s="876">
        <f>'様式D-3_S64'!$CF$5</f>
        <v>0</v>
      </c>
      <c r="AM74" s="876">
        <f>'様式D-3_S64'!$CG$5</f>
        <v>0</v>
      </c>
      <c r="AN74" s="877">
        <f>'様式D-3_S64'!$CH$5</f>
        <v>0</v>
      </c>
      <c r="AO74" s="3"/>
      <c r="AP74" s="3"/>
      <c r="AQ74" s="3"/>
      <c r="AR74" s="3"/>
      <c r="AS74" s="3"/>
      <c r="AT74" s="878">
        <f t="shared" si="0"/>
        <v>2</v>
      </c>
      <c r="AU74" s="3"/>
    </row>
    <row r="75" spans="2:47" x14ac:dyDescent="0.2">
      <c r="B75" s="866">
        <f>'様式D-3_S65'!$AV$5</f>
        <v>65</v>
      </c>
      <c r="C75" s="867">
        <f>'様式D-3_S65'!$AW$5</f>
        <v>6.7</v>
      </c>
      <c r="D75" s="868">
        <f>'様式D-3_S65'!$AX$5</f>
        <v>0</v>
      </c>
      <c r="E75" s="869">
        <f>'様式D-3_S65'!$AY$5</f>
        <v>0</v>
      </c>
      <c r="F75" s="869">
        <f>'様式D-3_S65'!$AZ$5</f>
        <v>0</v>
      </c>
      <c r="G75" s="880">
        <f>'様式D-3_S65'!$BA$5</f>
        <v>0</v>
      </c>
      <c r="H75" s="881">
        <f>'様式D-3_S65'!$BB$5</f>
        <v>0</v>
      </c>
      <c r="I75" s="869">
        <f>'様式D-3_S65'!$BC$5</f>
        <v>0</v>
      </c>
      <c r="J75" s="869">
        <f>'様式D-3_S65'!$BD$5</f>
        <v>1</v>
      </c>
      <c r="K75" s="880">
        <f>'様式D-3_S65'!$BE$5</f>
        <v>2</v>
      </c>
      <c r="L75" s="881">
        <f>'様式D-3_S65'!$BF$5</f>
        <v>0</v>
      </c>
      <c r="M75" s="869">
        <f>'様式D-3_S65'!$BG$5</f>
        <v>0</v>
      </c>
      <c r="N75" s="869">
        <f>'様式D-3_S65'!$BH$5</f>
        <v>0</v>
      </c>
      <c r="O75" s="880">
        <f>'様式D-3_S65'!$BI$5</f>
        <v>1</v>
      </c>
      <c r="P75" s="881">
        <f>'様式D-3_S65'!$BJ$5</f>
        <v>0</v>
      </c>
      <c r="Q75" s="869">
        <f>'様式D-3_S65'!$BK$5</f>
        <v>0</v>
      </c>
      <c r="R75" s="880">
        <f>'様式D-3_S65'!$BL$5</f>
        <v>0</v>
      </c>
      <c r="S75" s="881">
        <f>'様式D-3_S65'!$BM$5</f>
        <v>0</v>
      </c>
      <c r="T75" s="869">
        <f>'様式D-3_S65'!$BN$5</f>
        <v>0</v>
      </c>
      <c r="U75" s="880">
        <f>'様式D-3_S65'!$BO$5</f>
        <v>3</v>
      </c>
      <c r="V75" s="881">
        <f>'様式D-3_S65'!$BP$5</f>
        <v>0</v>
      </c>
      <c r="W75" s="869">
        <f>'様式D-3_S65'!$BQ$5</f>
        <v>0</v>
      </c>
      <c r="X75" s="870">
        <f>'様式D-3_S65'!$BR$5</f>
        <v>1</v>
      </c>
      <c r="Y75" s="871" t="str">
        <f>'様式D-3_S65'!$BS$5</f>
        <v>Ⅰ</v>
      </c>
      <c r="Z75" s="872" t="str">
        <f>'様式D-3_S65'!$BT$5</f>
        <v>Ⅱ</v>
      </c>
      <c r="AA75" s="872" t="str">
        <f>'様式D-3_S65'!$BU$5</f>
        <v>Ⅱ</v>
      </c>
      <c r="AB75" s="871" t="str">
        <f>'様式D-3_S65'!$BV$5</f>
        <v>Ⅱ</v>
      </c>
      <c r="AC75" s="873" t="str">
        <f>'様式D-3_S65'!$BW$5</f>
        <v/>
      </c>
      <c r="AD75" s="874" t="str">
        <f>'様式D-3_S65'!$BX$5</f>
        <v/>
      </c>
      <c r="AE75" s="874" t="str">
        <f>'様式D-3_S65'!$BY$5</f>
        <v/>
      </c>
      <c r="AF75" s="875" t="str">
        <f>'様式D-3_S65'!$BZ$5</f>
        <v/>
      </c>
      <c r="AG75" s="879">
        <f>'様式D-3_S65'!$CA$5</f>
        <v>0</v>
      </c>
      <c r="AH75" s="876">
        <f>'様式D-3_S65'!$CB$5</f>
        <v>0</v>
      </c>
      <c r="AI75" s="876">
        <f>'様式D-3_S65'!$CC$5</f>
        <v>0.09</v>
      </c>
      <c r="AJ75" s="876">
        <f>'様式D-3_S65'!$CD$5</f>
        <v>0.66</v>
      </c>
      <c r="AK75" s="876">
        <f>'様式D-3_S65'!$CE$5</f>
        <v>0</v>
      </c>
      <c r="AL75" s="876">
        <f>'様式D-3_S65'!$CF$5</f>
        <v>0</v>
      </c>
      <c r="AM75" s="876">
        <f>'様式D-3_S65'!$CG$5</f>
        <v>0</v>
      </c>
      <c r="AN75" s="877">
        <f>'様式D-3_S65'!$CH$5</f>
        <v>1.1000000000000001</v>
      </c>
      <c r="AO75" s="3"/>
      <c r="AP75" s="3"/>
      <c r="AQ75" s="3"/>
      <c r="AR75" s="3"/>
      <c r="AS75" s="3"/>
      <c r="AT75" s="878">
        <f t="shared" si="0"/>
        <v>2</v>
      </c>
      <c r="AU75" s="3"/>
    </row>
    <row r="76" spans="2:47" x14ac:dyDescent="0.2">
      <c r="B76" s="866">
        <f>'様式D-3_S66'!$AV$5</f>
        <v>66</v>
      </c>
      <c r="C76" s="867">
        <f>'様式D-3_S66'!$AW$5</f>
        <v>6</v>
      </c>
      <c r="D76" s="868">
        <f>'様式D-3_S66'!$AX$5</f>
        <v>0</v>
      </c>
      <c r="E76" s="869">
        <f>'様式D-3_S66'!$AY$5</f>
        <v>0</v>
      </c>
      <c r="F76" s="869">
        <f>'様式D-3_S66'!$AZ$5</f>
        <v>0</v>
      </c>
      <c r="G76" s="880">
        <f>'様式D-3_S66'!$BA$5</f>
        <v>0</v>
      </c>
      <c r="H76" s="881">
        <f>'様式D-3_S66'!$BB$5</f>
        <v>0</v>
      </c>
      <c r="I76" s="869">
        <f>'様式D-3_S66'!$BC$5</f>
        <v>0</v>
      </c>
      <c r="J76" s="869">
        <f>'様式D-3_S66'!$BD$5</f>
        <v>0</v>
      </c>
      <c r="K76" s="880">
        <f>'様式D-3_S66'!$BE$5</f>
        <v>0</v>
      </c>
      <c r="L76" s="881">
        <f>'様式D-3_S66'!$BF$5</f>
        <v>0</v>
      </c>
      <c r="M76" s="869">
        <f>'様式D-3_S66'!$BG$5</f>
        <v>0</v>
      </c>
      <c r="N76" s="869">
        <f>'様式D-3_S66'!$BH$5</f>
        <v>0</v>
      </c>
      <c r="O76" s="880">
        <f>'様式D-3_S66'!$BI$5</f>
        <v>0</v>
      </c>
      <c r="P76" s="881">
        <f>'様式D-3_S66'!$BJ$5</f>
        <v>0</v>
      </c>
      <c r="Q76" s="869">
        <f>'様式D-3_S66'!$BK$5</f>
        <v>0</v>
      </c>
      <c r="R76" s="880">
        <f>'様式D-3_S66'!$BL$5</f>
        <v>0</v>
      </c>
      <c r="S76" s="881">
        <f>'様式D-3_S66'!$BM$5</f>
        <v>0</v>
      </c>
      <c r="T76" s="869">
        <f>'様式D-3_S66'!$BN$5</f>
        <v>0</v>
      </c>
      <c r="U76" s="880">
        <f>'様式D-3_S66'!$BO$5</f>
        <v>0</v>
      </c>
      <c r="V76" s="881">
        <f>'様式D-3_S66'!$BP$5</f>
        <v>0</v>
      </c>
      <c r="W76" s="869">
        <f>'様式D-3_S66'!$BQ$5</f>
        <v>0</v>
      </c>
      <c r="X76" s="870">
        <f>'様式D-3_S66'!$BR$5</f>
        <v>0</v>
      </c>
      <c r="Y76" s="871" t="str">
        <f>'様式D-3_S66'!$BS$5</f>
        <v>Ⅰ</v>
      </c>
      <c r="Z76" s="872" t="str">
        <f>'様式D-3_S66'!$BT$5</f>
        <v>Ⅰ</v>
      </c>
      <c r="AA76" s="872" t="str">
        <f>'様式D-3_S66'!$BU$5</f>
        <v>Ⅰ</v>
      </c>
      <c r="AB76" s="871" t="str">
        <f>'様式D-3_S66'!$BV$5</f>
        <v>Ⅰ</v>
      </c>
      <c r="AC76" s="873" t="str">
        <f>'様式D-3_S66'!$BW$5</f>
        <v/>
      </c>
      <c r="AD76" s="874" t="str">
        <f>'様式D-3_S66'!$BX$5</f>
        <v/>
      </c>
      <c r="AE76" s="874" t="str">
        <f>'様式D-3_S66'!$BY$5</f>
        <v/>
      </c>
      <c r="AF76" s="875" t="str">
        <f>'様式D-3_S66'!$BZ$5</f>
        <v/>
      </c>
      <c r="AG76" s="879">
        <f>'様式D-3_S66'!$CA$5</f>
        <v>0</v>
      </c>
      <c r="AH76" s="876">
        <f>'様式D-3_S66'!$CB$5</f>
        <v>0</v>
      </c>
      <c r="AI76" s="876">
        <f>'様式D-3_S66'!$CC$5</f>
        <v>0</v>
      </c>
      <c r="AJ76" s="876">
        <f>'様式D-3_S66'!$CD$5</f>
        <v>0</v>
      </c>
      <c r="AK76" s="876">
        <f>'様式D-3_S66'!$CE$5</f>
        <v>0</v>
      </c>
      <c r="AL76" s="876">
        <f>'様式D-3_S66'!$CF$5</f>
        <v>0</v>
      </c>
      <c r="AM76" s="876">
        <f>'様式D-3_S66'!$CG$5</f>
        <v>0</v>
      </c>
      <c r="AN76" s="877">
        <f>'様式D-3_S66'!$CH$5</f>
        <v>0</v>
      </c>
      <c r="AO76" s="3"/>
      <c r="AP76" s="3"/>
      <c r="AQ76" s="3"/>
      <c r="AR76" s="3"/>
      <c r="AS76" s="3"/>
      <c r="AT76" s="878">
        <f t="shared" si="0"/>
        <v>1</v>
      </c>
      <c r="AU76" s="3"/>
    </row>
    <row r="77" spans="2:47" x14ac:dyDescent="0.2">
      <c r="B77" s="866">
        <f>'様式D-3_S67'!$AV$5</f>
        <v>67</v>
      </c>
      <c r="C77" s="867">
        <f>'様式D-3_S67'!$AW$5</f>
        <v>10.5</v>
      </c>
      <c r="D77" s="868">
        <f>'様式D-3_S67'!$AX$5</f>
        <v>0</v>
      </c>
      <c r="E77" s="869">
        <f>'様式D-3_S67'!$AY$5</f>
        <v>0</v>
      </c>
      <c r="F77" s="869">
        <f>'様式D-3_S67'!$AZ$5</f>
        <v>1</v>
      </c>
      <c r="G77" s="880">
        <f>'様式D-3_S67'!$BA$5</f>
        <v>0</v>
      </c>
      <c r="H77" s="881">
        <f>'様式D-3_S67'!$BB$5</f>
        <v>0</v>
      </c>
      <c r="I77" s="869">
        <f>'様式D-3_S67'!$BC$5</f>
        <v>0</v>
      </c>
      <c r="J77" s="869">
        <f>'様式D-3_S67'!$BD$5</f>
        <v>0</v>
      </c>
      <c r="K77" s="880">
        <f>'様式D-3_S67'!$BE$5</f>
        <v>1</v>
      </c>
      <c r="L77" s="881">
        <f>'様式D-3_S67'!$BF$5</f>
        <v>0</v>
      </c>
      <c r="M77" s="869">
        <f>'様式D-3_S67'!$BG$5</f>
        <v>0</v>
      </c>
      <c r="N77" s="869">
        <f>'様式D-3_S67'!$BH$5</f>
        <v>0</v>
      </c>
      <c r="O77" s="880">
        <f>'様式D-3_S67'!$BI$5</f>
        <v>0</v>
      </c>
      <c r="P77" s="881">
        <f>'様式D-3_S67'!$BJ$5</f>
        <v>0</v>
      </c>
      <c r="Q77" s="869">
        <f>'様式D-3_S67'!$BK$5</f>
        <v>0</v>
      </c>
      <c r="R77" s="880">
        <f>'様式D-3_S67'!$BL$5</f>
        <v>1</v>
      </c>
      <c r="S77" s="881">
        <f>'様式D-3_S67'!$BM$5</f>
        <v>0</v>
      </c>
      <c r="T77" s="869">
        <f>'様式D-3_S67'!$BN$5</f>
        <v>0</v>
      </c>
      <c r="U77" s="880">
        <f>'様式D-3_S67'!$BO$5</f>
        <v>1</v>
      </c>
      <c r="V77" s="881">
        <f>'様式D-3_S67'!$BP$5</f>
        <v>0</v>
      </c>
      <c r="W77" s="869">
        <f>'様式D-3_S67'!$BQ$5</f>
        <v>0</v>
      </c>
      <c r="X77" s="870">
        <f>'様式D-3_S67'!$BR$5</f>
        <v>0</v>
      </c>
      <c r="Y77" s="871" t="str">
        <f>'様式D-3_S67'!$BS$5</f>
        <v>Ⅱ</v>
      </c>
      <c r="Z77" s="872" t="str">
        <f>'様式D-3_S67'!$BT$5</f>
        <v>Ⅱ</v>
      </c>
      <c r="AA77" s="872" t="str">
        <f>'様式D-3_S67'!$BU$5</f>
        <v>Ⅰ</v>
      </c>
      <c r="AB77" s="871" t="str">
        <f>'様式D-3_S67'!$BV$5</f>
        <v>Ⅱ</v>
      </c>
      <c r="AC77" s="873" t="str">
        <f>'様式D-3_S67'!$BW$5</f>
        <v/>
      </c>
      <c r="AD77" s="874">
        <f>'様式D-3_S67'!$BX$5</f>
        <v>10.5</v>
      </c>
      <c r="AE77" s="874">
        <f>'様式D-3_S67'!$BY$5</f>
        <v>10.5</v>
      </c>
      <c r="AF77" s="875" t="str">
        <f>'様式D-3_S67'!$BZ$5</f>
        <v/>
      </c>
      <c r="AG77" s="879">
        <f>'様式D-3_S67'!$CA$5</f>
        <v>0</v>
      </c>
      <c r="AH77" s="876">
        <f>'様式D-3_S67'!$CB$5</f>
        <v>0</v>
      </c>
      <c r="AI77" s="876">
        <f>'様式D-3_S67'!$CC$5</f>
        <v>0</v>
      </c>
      <c r="AJ77" s="876">
        <f>'様式D-3_S67'!$CD$5</f>
        <v>0.91</v>
      </c>
      <c r="AK77" s="876">
        <f>'様式D-3_S67'!$CE$5</f>
        <v>0</v>
      </c>
      <c r="AL77" s="876">
        <f>'様式D-3_S67'!$CF$5</f>
        <v>0</v>
      </c>
      <c r="AM77" s="876">
        <f>'様式D-3_S67'!$CG$5</f>
        <v>0</v>
      </c>
      <c r="AN77" s="877">
        <f>'様式D-3_S67'!$CH$5</f>
        <v>0</v>
      </c>
      <c r="AO77" s="3"/>
      <c r="AP77" s="3"/>
      <c r="AQ77" s="3"/>
      <c r="AR77" s="3"/>
      <c r="AS77" s="3"/>
      <c r="AT77" s="878">
        <f t="shared" si="0"/>
        <v>2</v>
      </c>
      <c r="AU77" s="3"/>
    </row>
    <row r="78" spans="2:47" x14ac:dyDescent="0.2">
      <c r="B78" s="866">
        <f>'様式D-3_S68'!$AV$5</f>
        <v>68</v>
      </c>
      <c r="C78" s="867">
        <f>'様式D-3_S68'!$AW$5</f>
        <v>10.5</v>
      </c>
      <c r="D78" s="868">
        <f>'様式D-3_S68'!$AX$5</f>
        <v>0</v>
      </c>
      <c r="E78" s="869">
        <f>'様式D-3_S68'!$AY$5</f>
        <v>0</v>
      </c>
      <c r="F78" s="869">
        <f>'様式D-3_S68'!$AZ$5</f>
        <v>0</v>
      </c>
      <c r="G78" s="880">
        <f>'様式D-3_S68'!$BA$5</f>
        <v>1</v>
      </c>
      <c r="H78" s="881">
        <f>'様式D-3_S68'!$BB$5</f>
        <v>0</v>
      </c>
      <c r="I78" s="869">
        <f>'様式D-3_S68'!$BC$5</f>
        <v>0</v>
      </c>
      <c r="J78" s="869">
        <f>'様式D-3_S68'!$BD$5</f>
        <v>1</v>
      </c>
      <c r="K78" s="880">
        <f>'様式D-3_S68'!$BE$5</f>
        <v>0</v>
      </c>
      <c r="L78" s="881">
        <f>'様式D-3_S68'!$BF$5</f>
        <v>0</v>
      </c>
      <c r="M78" s="869">
        <f>'様式D-3_S68'!$BG$5</f>
        <v>0</v>
      </c>
      <c r="N78" s="869">
        <f>'様式D-3_S68'!$BH$5</f>
        <v>0</v>
      </c>
      <c r="O78" s="880">
        <f>'様式D-3_S68'!$BI$5</f>
        <v>0</v>
      </c>
      <c r="P78" s="881">
        <f>'様式D-3_S68'!$BJ$5</f>
        <v>0</v>
      </c>
      <c r="Q78" s="869">
        <f>'様式D-3_S68'!$BK$5</f>
        <v>0</v>
      </c>
      <c r="R78" s="880">
        <f>'様式D-3_S68'!$BL$5</f>
        <v>1</v>
      </c>
      <c r="S78" s="881">
        <f>'様式D-3_S68'!$BM$5</f>
        <v>0</v>
      </c>
      <c r="T78" s="869">
        <f>'様式D-3_S68'!$BN$5</f>
        <v>0</v>
      </c>
      <c r="U78" s="880">
        <f>'様式D-3_S68'!$BO$5</f>
        <v>1</v>
      </c>
      <c r="V78" s="881">
        <f>'様式D-3_S68'!$BP$5</f>
        <v>0</v>
      </c>
      <c r="W78" s="869">
        <f>'様式D-3_S68'!$BQ$5</f>
        <v>0</v>
      </c>
      <c r="X78" s="870">
        <f>'様式D-3_S68'!$BR$5</f>
        <v>0</v>
      </c>
      <c r="Y78" s="871" t="str">
        <f>'様式D-3_S68'!$BS$5</f>
        <v>Ⅱ</v>
      </c>
      <c r="Z78" s="872" t="str">
        <f>'様式D-3_S68'!$BT$5</f>
        <v>Ⅱ</v>
      </c>
      <c r="AA78" s="872" t="str">
        <f>'様式D-3_S68'!$BU$5</f>
        <v>Ⅰ</v>
      </c>
      <c r="AB78" s="871" t="str">
        <f>'様式D-3_S68'!$BV$5</f>
        <v>Ⅱ</v>
      </c>
      <c r="AC78" s="873" t="str">
        <f>'様式D-3_S68'!$BW$5</f>
        <v/>
      </c>
      <c r="AD78" s="874" t="str">
        <f>'様式D-3_S68'!$BX$5</f>
        <v/>
      </c>
      <c r="AE78" s="874" t="str">
        <f>'様式D-3_S68'!$BY$5</f>
        <v/>
      </c>
      <c r="AF78" s="875">
        <f>'様式D-3_S68'!$BZ$5</f>
        <v>10.5</v>
      </c>
      <c r="AG78" s="879">
        <f>'様式D-3_S68'!$CA$5</f>
        <v>0</v>
      </c>
      <c r="AH78" s="876">
        <f>'様式D-3_S68'!$CB$5</f>
        <v>0</v>
      </c>
      <c r="AI78" s="876">
        <f>'様式D-3_S68'!$CC$5</f>
        <v>0.02</v>
      </c>
      <c r="AJ78" s="876">
        <f>'様式D-3_S68'!$CD$5</f>
        <v>0</v>
      </c>
      <c r="AK78" s="876">
        <f>'様式D-3_S68'!$CE$5</f>
        <v>0</v>
      </c>
      <c r="AL78" s="876">
        <f>'様式D-3_S68'!$CF$5</f>
        <v>0</v>
      </c>
      <c r="AM78" s="876">
        <f>'様式D-3_S68'!$CG$5</f>
        <v>0</v>
      </c>
      <c r="AN78" s="877">
        <f>'様式D-3_S68'!$CH$5</f>
        <v>0</v>
      </c>
      <c r="AO78" s="3"/>
      <c r="AP78" s="3"/>
      <c r="AQ78" s="3"/>
      <c r="AR78" s="3"/>
      <c r="AS78" s="3"/>
      <c r="AT78" s="878">
        <f t="shared" si="0"/>
        <v>2</v>
      </c>
      <c r="AU78" s="3"/>
    </row>
    <row r="79" spans="2:47" x14ac:dyDescent="0.2">
      <c r="B79" s="866">
        <f>'様式D-3_S69'!$AV$5</f>
        <v>69</v>
      </c>
      <c r="C79" s="867">
        <f>'様式D-3_S69'!$AW$5</f>
        <v>10.5</v>
      </c>
      <c r="D79" s="868">
        <f>'様式D-3_S69'!$AX$5</f>
        <v>0</v>
      </c>
      <c r="E79" s="869">
        <f>'様式D-3_S69'!$AY$5</f>
        <v>0</v>
      </c>
      <c r="F79" s="869">
        <f>'様式D-3_S69'!$AZ$5</f>
        <v>0</v>
      </c>
      <c r="G79" s="880">
        <f>'様式D-3_S69'!$BA$5</f>
        <v>1</v>
      </c>
      <c r="H79" s="881">
        <f>'様式D-3_S69'!$BB$5</f>
        <v>0</v>
      </c>
      <c r="I79" s="869">
        <f>'様式D-3_S69'!$BC$5</f>
        <v>0</v>
      </c>
      <c r="J79" s="869">
        <f>'様式D-3_S69'!$BD$5</f>
        <v>0</v>
      </c>
      <c r="K79" s="880">
        <f>'様式D-3_S69'!$BE$5</f>
        <v>0</v>
      </c>
      <c r="L79" s="881">
        <f>'様式D-3_S69'!$BF$5</f>
        <v>0</v>
      </c>
      <c r="M79" s="869">
        <f>'様式D-3_S69'!$BG$5</f>
        <v>0</v>
      </c>
      <c r="N79" s="869">
        <f>'様式D-3_S69'!$BH$5</f>
        <v>0</v>
      </c>
      <c r="O79" s="880">
        <f>'様式D-3_S69'!$BI$5</f>
        <v>0</v>
      </c>
      <c r="P79" s="881">
        <f>'様式D-3_S69'!$BJ$5</f>
        <v>0</v>
      </c>
      <c r="Q79" s="869">
        <f>'様式D-3_S69'!$BK$5</f>
        <v>0</v>
      </c>
      <c r="R79" s="880">
        <f>'様式D-3_S69'!$BL$5</f>
        <v>1</v>
      </c>
      <c r="S79" s="881">
        <f>'様式D-3_S69'!$BM$5</f>
        <v>0</v>
      </c>
      <c r="T79" s="869">
        <f>'様式D-3_S69'!$BN$5</f>
        <v>0</v>
      </c>
      <c r="U79" s="880">
        <f>'様式D-3_S69'!$BO$5</f>
        <v>0</v>
      </c>
      <c r="V79" s="881">
        <f>'様式D-3_S69'!$BP$5</f>
        <v>0</v>
      </c>
      <c r="W79" s="869">
        <f>'様式D-3_S69'!$BQ$5</f>
        <v>0</v>
      </c>
      <c r="X79" s="870">
        <f>'様式D-3_S69'!$BR$5</f>
        <v>0</v>
      </c>
      <c r="Y79" s="871" t="str">
        <f>'様式D-3_S69'!$BS$5</f>
        <v>Ⅱ</v>
      </c>
      <c r="Z79" s="872" t="str">
        <f>'様式D-3_S69'!$BT$5</f>
        <v>Ⅰ</v>
      </c>
      <c r="AA79" s="872" t="str">
        <f>'様式D-3_S69'!$BU$5</f>
        <v>Ⅰ</v>
      </c>
      <c r="AB79" s="871" t="str">
        <f>'様式D-3_S69'!$BV$5</f>
        <v>Ⅱ</v>
      </c>
      <c r="AC79" s="873" t="str">
        <f>'様式D-3_S69'!$BW$5</f>
        <v/>
      </c>
      <c r="AD79" s="874" t="str">
        <f>'様式D-3_S69'!$BX$5</f>
        <v/>
      </c>
      <c r="AE79" s="874" t="str">
        <f>'様式D-3_S69'!$BY$5</f>
        <v/>
      </c>
      <c r="AF79" s="875">
        <f>'様式D-3_S69'!$BZ$5</f>
        <v>10.5</v>
      </c>
      <c r="AG79" s="879">
        <f>'様式D-3_S69'!$CA$5</f>
        <v>0</v>
      </c>
      <c r="AH79" s="876">
        <f>'様式D-3_S69'!$CB$5</f>
        <v>0</v>
      </c>
      <c r="AI79" s="876">
        <f>'様式D-3_S69'!$CC$5</f>
        <v>0</v>
      </c>
      <c r="AJ79" s="876">
        <f>'様式D-3_S69'!$CD$5</f>
        <v>0</v>
      </c>
      <c r="AK79" s="876">
        <f>'様式D-3_S69'!$CE$5</f>
        <v>0</v>
      </c>
      <c r="AL79" s="876">
        <f>'様式D-3_S69'!$CF$5</f>
        <v>0</v>
      </c>
      <c r="AM79" s="876">
        <f>'様式D-3_S69'!$CG$5</f>
        <v>0</v>
      </c>
      <c r="AN79" s="877">
        <f>'様式D-3_S69'!$CH$5</f>
        <v>0</v>
      </c>
      <c r="AO79" s="3"/>
      <c r="AP79" s="3"/>
      <c r="AQ79" s="3"/>
      <c r="AR79" s="3"/>
      <c r="AS79" s="3"/>
      <c r="AT79" s="878">
        <f t="shared" si="0"/>
        <v>2</v>
      </c>
      <c r="AU79" s="3"/>
    </row>
    <row r="80" spans="2:47" x14ac:dyDescent="0.2">
      <c r="B80" s="866">
        <f>'様式D-3_S70'!$AV$5</f>
        <v>70</v>
      </c>
      <c r="C80" s="867">
        <f>'様式D-3_S70'!$AW$5</f>
        <v>10.5</v>
      </c>
      <c r="D80" s="868">
        <f>'様式D-3_S70'!$AX$5</f>
        <v>0</v>
      </c>
      <c r="E80" s="869">
        <f>'様式D-3_S70'!$AY$5</f>
        <v>0</v>
      </c>
      <c r="F80" s="869">
        <f>'様式D-3_S70'!$AZ$5</f>
        <v>0</v>
      </c>
      <c r="G80" s="880">
        <f>'様式D-3_S70'!$BA$5</f>
        <v>0</v>
      </c>
      <c r="H80" s="881">
        <f>'様式D-3_S70'!$BB$5</f>
        <v>0</v>
      </c>
      <c r="I80" s="869">
        <f>'様式D-3_S70'!$BC$5</f>
        <v>0</v>
      </c>
      <c r="J80" s="869">
        <f>'様式D-3_S70'!$BD$5</f>
        <v>0</v>
      </c>
      <c r="K80" s="880">
        <f>'様式D-3_S70'!$BE$5</f>
        <v>0</v>
      </c>
      <c r="L80" s="881">
        <f>'様式D-3_S70'!$BF$5</f>
        <v>0</v>
      </c>
      <c r="M80" s="869">
        <f>'様式D-3_S70'!$BG$5</f>
        <v>0</v>
      </c>
      <c r="N80" s="869">
        <f>'様式D-3_S70'!$BH$5</f>
        <v>0</v>
      </c>
      <c r="O80" s="880">
        <f>'様式D-3_S70'!$BI$5</f>
        <v>0</v>
      </c>
      <c r="P80" s="881">
        <f>'様式D-3_S70'!$BJ$5</f>
        <v>0</v>
      </c>
      <c r="Q80" s="869">
        <f>'様式D-3_S70'!$BK$5</f>
        <v>0</v>
      </c>
      <c r="R80" s="880">
        <f>'様式D-3_S70'!$BL$5</f>
        <v>0</v>
      </c>
      <c r="S80" s="881">
        <f>'様式D-3_S70'!$BM$5</f>
        <v>0</v>
      </c>
      <c r="T80" s="869">
        <f>'様式D-3_S70'!$BN$5</f>
        <v>0</v>
      </c>
      <c r="U80" s="880">
        <f>'様式D-3_S70'!$BO$5</f>
        <v>0</v>
      </c>
      <c r="V80" s="881">
        <f>'様式D-3_S70'!$BP$5</f>
        <v>0</v>
      </c>
      <c r="W80" s="869">
        <f>'様式D-3_S70'!$BQ$5</f>
        <v>0</v>
      </c>
      <c r="X80" s="870">
        <f>'様式D-3_S70'!$BR$5</f>
        <v>0</v>
      </c>
      <c r="Y80" s="871" t="str">
        <f>'様式D-3_S70'!$BS$5</f>
        <v>Ⅰ</v>
      </c>
      <c r="Z80" s="872" t="str">
        <f>'様式D-3_S70'!$BT$5</f>
        <v>Ⅰ</v>
      </c>
      <c r="AA80" s="872" t="str">
        <f>'様式D-3_S70'!$BU$5</f>
        <v>Ⅰ</v>
      </c>
      <c r="AB80" s="871" t="str">
        <f>'様式D-3_S70'!$BV$5</f>
        <v>Ⅰ</v>
      </c>
      <c r="AC80" s="873" t="str">
        <f>'様式D-3_S70'!$BW$5</f>
        <v/>
      </c>
      <c r="AD80" s="874" t="str">
        <f>'様式D-3_S70'!$BX$5</f>
        <v/>
      </c>
      <c r="AE80" s="874" t="str">
        <f>'様式D-3_S70'!$BY$5</f>
        <v/>
      </c>
      <c r="AF80" s="875" t="str">
        <f>'様式D-3_S70'!$BZ$5</f>
        <v/>
      </c>
      <c r="AG80" s="879">
        <f>'様式D-3_S70'!$CA$5</f>
        <v>0</v>
      </c>
      <c r="AH80" s="876">
        <f>'様式D-3_S70'!$CB$5</f>
        <v>0</v>
      </c>
      <c r="AI80" s="876">
        <f>'様式D-3_S70'!$CC$5</f>
        <v>0</v>
      </c>
      <c r="AJ80" s="876">
        <f>'様式D-3_S70'!$CD$5</f>
        <v>0</v>
      </c>
      <c r="AK80" s="876">
        <f>'様式D-3_S70'!$CE$5</f>
        <v>0</v>
      </c>
      <c r="AL80" s="876">
        <f>'様式D-3_S70'!$CF$5</f>
        <v>0</v>
      </c>
      <c r="AM80" s="876">
        <f>'様式D-3_S70'!$CG$5</f>
        <v>0</v>
      </c>
      <c r="AN80" s="877">
        <f>'様式D-3_S70'!$CH$5</f>
        <v>0</v>
      </c>
      <c r="AO80" s="3"/>
      <c r="AP80" s="3"/>
      <c r="AQ80" s="3"/>
      <c r="AR80" s="3"/>
      <c r="AS80" s="3"/>
      <c r="AT80" s="878">
        <f t="shared" si="0"/>
        <v>1</v>
      </c>
      <c r="AU80" s="3"/>
    </row>
    <row r="81" spans="2:47" x14ac:dyDescent="0.2">
      <c r="B81" s="866">
        <f>'様式D-3_S71'!$AV$5</f>
        <v>71</v>
      </c>
      <c r="C81" s="867">
        <f>'様式D-3_S71'!$AW$5</f>
        <v>10.5</v>
      </c>
      <c r="D81" s="868">
        <f>'様式D-3_S71'!$AX$5</f>
        <v>0</v>
      </c>
      <c r="E81" s="869">
        <f>'様式D-3_S71'!$AY$5</f>
        <v>0</v>
      </c>
      <c r="F81" s="869">
        <f>'様式D-3_S71'!$AZ$5</f>
        <v>0</v>
      </c>
      <c r="G81" s="880">
        <f>'様式D-3_S71'!$BA$5</f>
        <v>0</v>
      </c>
      <c r="H81" s="881">
        <f>'様式D-3_S71'!$BB$5</f>
        <v>0</v>
      </c>
      <c r="I81" s="869">
        <f>'様式D-3_S71'!$BC$5</f>
        <v>0</v>
      </c>
      <c r="J81" s="869">
        <f>'様式D-3_S71'!$BD$5</f>
        <v>0</v>
      </c>
      <c r="K81" s="880">
        <f>'様式D-3_S71'!$BE$5</f>
        <v>1</v>
      </c>
      <c r="L81" s="881">
        <f>'様式D-3_S71'!$BF$5</f>
        <v>0</v>
      </c>
      <c r="M81" s="869">
        <f>'様式D-3_S71'!$BG$5</f>
        <v>0</v>
      </c>
      <c r="N81" s="869">
        <f>'様式D-3_S71'!$BH$5</f>
        <v>0</v>
      </c>
      <c r="O81" s="880">
        <f>'様式D-3_S71'!$BI$5</f>
        <v>0</v>
      </c>
      <c r="P81" s="881">
        <f>'様式D-3_S71'!$BJ$5</f>
        <v>0</v>
      </c>
      <c r="Q81" s="869">
        <f>'様式D-3_S71'!$BK$5</f>
        <v>0</v>
      </c>
      <c r="R81" s="880">
        <f>'様式D-3_S71'!$BL$5</f>
        <v>0</v>
      </c>
      <c r="S81" s="881">
        <f>'様式D-3_S71'!$BM$5</f>
        <v>0</v>
      </c>
      <c r="T81" s="869">
        <f>'様式D-3_S71'!$BN$5</f>
        <v>0</v>
      </c>
      <c r="U81" s="880">
        <f>'様式D-3_S71'!$BO$5</f>
        <v>1</v>
      </c>
      <c r="V81" s="881">
        <f>'様式D-3_S71'!$BP$5</f>
        <v>0</v>
      </c>
      <c r="W81" s="869">
        <f>'様式D-3_S71'!$BQ$5</f>
        <v>0</v>
      </c>
      <c r="X81" s="870">
        <f>'様式D-3_S71'!$BR$5</f>
        <v>0</v>
      </c>
      <c r="Y81" s="871" t="str">
        <f>'様式D-3_S71'!$BS$5</f>
        <v>Ⅰ</v>
      </c>
      <c r="Z81" s="872" t="str">
        <f>'様式D-3_S71'!$BT$5</f>
        <v>Ⅱ</v>
      </c>
      <c r="AA81" s="872" t="str">
        <f>'様式D-3_S71'!$BU$5</f>
        <v>Ⅰ</v>
      </c>
      <c r="AB81" s="871" t="str">
        <f>'様式D-3_S71'!$BV$5</f>
        <v>Ⅱ</v>
      </c>
      <c r="AC81" s="873" t="str">
        <f>'様式D-3_S71'!$BW$5</f>
        <v/>
      </c>
      <c r="AD81" s="874" t="str">
        <f>'様式D-3_S71'!$BX$5</f>
        <v/>
      </c>
      <c r="AE81" s="874" t="str">
        <f>'様式D-3_S71'!$BY$5</f>
        <v/>
      </c>
      <c r="AF81" s="875" t="str">
        <f>'様式D-3_S71'!$BZ$5</f>
        <v/>
      </c>
      <c r="AG81" s="879">
        <f>'様式D-3_S71'!$CA$5</f>
        <v>0</v>
      </c>
      <c r="AH81" s="876">
        <f>'様式D-3_S71'!$CB$5</f>
        <v>0</v>
      </c>
      <c r="AI81" s="876">
        <f>'様式D-3_S71'!$CC$5</f>
        <v>0</v>
      </c>
      <c r="AJ81" s="876">
        <f>'様式D-3_S71'!$CD$5</f>
        <v>0.01</v>
      </c>
      <c r="AK81" s="876">
        <f>'様式D-3_S71'!$CE$5</f>
        <v>0</v>
      </c>
      <c r="AL81" s="876">
        <f>'様式D-3_S71'!$CF$5</f>
        <v>0</v>
      </c>
      <c r="AM81" s="876">
        <f>'様式D-3_S71'!$CG$5</f>
        <v>0</v>
      </c>
      <c r="AN81" s="877">
        <f>'様式D-3_S71'!$CH$5</f>
        <v>0</v>
      </c>
      <c r="AO81" s="3"/>
      <c r="AP81" s="3"/>
      <c r="AQ81" s="3"/>
      <c r="AR81" s="3"/>
      <c r="AS81" s="3"/>
      <c r="AT81" s="878">
        <f t="shared" si="0"/>
        <v>2</v>
      </c>
      <c r="AU81" s="3"/>
    </row>
    <row r="82" spans="2:47" x14ac:dyDescent="0.2">
      <c r="B82" s="866">
        <f>'様式D-3_S72'!$AV$5</f>
        <v>72</v>
      </c>
      <c r="C82" s="867">
        <f>'様式D-3_S72'!$AW$5</f>
        <v>10.5</v>
      </c>
      <c r="D82" s="868">
        <f>'様式D-3_S72'!$AX$5</f>
        <v>0</v>
      </c>
      <c r="E82" s="869">
        <f>'様式D-3_S72'!$AY$5</f>
        <v>0</v>
      </c>
      <c r="F82" s="869">
        <f>'様式D-3_S72'!$AZ$5</f>
        <v>0</v>
      </c>
      <c r="G82" s="880">
        <f>'様式D-3_S72'!$BA$5</f>
        <v>0</v>
      </c>
      <c r="H82" s="881">
        <f>'様式D-3_S72'!$BB$5</f>
        <v>0</v>
      </c>
      <c r="I82" s="869">
        <f>'様式D-3_S72'!$BC$5</f>
        <v>0</v>
      </c>
      <c r="J82" s="869">
        <f>'様式D-3_S72'!$BD$5</f>
        <v>0</v>
      </c>
      <c r="K82" s="880">
        <f>'様式D-3_S72'!$BE$5</f>
        <v>0</v>
      </c>
      <c r="L82" s="881">
        <f>'様式D-3_S72'!$BF$5</f>
        <v>0</v>
      </c>
      <c r="M82" s="869">
        <f>'様式D-3_S72'!$BG$5</f>
        <v>0</v>
      </c>
      <c r="N82" s="869">
        <f>'様式D-3_S72'!$BH$5</f>
        <v>0</v>
      </c>
      <c r="O82" s="880">
        <f>'様式D-3_S72'!$BI$5</f>
        <v>0</v>
      </c>
      <c r="P82" s="881">
        <f>'様式D-3_S72'!$BJ$5</f>
        <v>0</v>
      </c>
      <c r="Q82" s="869">
        <f>'様式D-3_S72'!$BK$5</f>
        <v>0</v>
      </c>
      <c r="R82" s="880">
        <f>'様式D-3_S72'!$BL$5</f>
        <v>0</v>
      </c>
      <c r="S82" s="881">
        <f>'様式D-3_S72'!$BM$5</f>
        <v>0</v>
      </c>
      <c r="T82" s="869">
        <f>'様式D-3_S72'!$BN$5</f>
        <v>0</v>
      </c>
      <c r="U82" s="880">
        <f>'様式D-3_S72'!$BO$5</f>
        <v>0</v>
      </c>
      <c r="V82" s="881">
        <f>'様式D-3_S72'!$BP$5</f>
        <v>0</v>
      </c>
      <c r="W82" s="869">
        <f>'様式D-3_S72'!$BQ$5</f>
        <v>0</v>
      </c>
      <c r="X82" s="870">
        <f>'様式D-3_S72'!$BR$5</f>
        <v>0</v>
      </c>
      <c r="Y82" s="871" t="str">
        <f>'様式D-3_S72'!$BS$5</f>
        <v>Ⅰ</v>
      </c>
      <c r="Z82" s="872" t="str">
        <f>'様式D-3_S72'!$BT$5</f>
        <v>Ⅰ</v>
      </c>
      <c r="AA82" s="872" t="str">
        <f>'様式D-3_S72'!$BU$5</f>
        <v>Ⅰ</v>
      </c>
      <c r="AB82" s="871" t="str">
        <f>'様式D-3_S72'!$BV$5</f>
        <v>Ⅰ</v>
      </c>
      <c r="AC82" s="873" t="str">
        <f>'様式D-3_S72'!$BW$5</f>
        <v/>
      </c>
      <c r="AD82" s="874" t="str">
        <f>'様式D-3_S72'!$BX$5</f>
        <v/>
      </c>
      <c r="AE82" s="874" t="str">
        <f>'様式D-3_S72'!$BY$5</f>
        <v/>
      </c>
      <c r="AF82" s="875" t="str">
        <f>'様式D-3_S72'!$BZ$5</f>
        <v/>
      </c>
      <c r="AG82" s="879">
        <f>'様式D-3_S72'!$CA$5</f>
        <v>0</v>
      </c>
      <c r="AH82" s="876">
        <f>'様式D-3_S72'!$CB$5</f>
        <v>0</v>
      </c>
      <c r="AI82" s="876">
        <f>'様式D-3_S72'!$CC$5</f>
        <v>0</v>
      </c>
      <c r="AJ82" s="876">
        <f>'様式D-3_S72'!$CD$5</f>
        <v>0</v>
      </c>
      <c r="AK82" s="876">
        <f>'様式D-3_S72'!$CE$5</f>
        <v>0</v>
      </c>
      <c r="AL82" s="876">
        <f>'様式D-3_S72'!$CF$5</f>
        <v>0</v>
      </c>
      <c r="AM82" s="876">
        <f>'様式D-3_S72'!$CG$5</f>
        <v>0</v>
      </c>
      <c r="AN82" s="877">
        <f>'様式D-3_S72'!$CH$5</f>
        <v>0</v>
      </c>
      <c r="AO82" s="3"/>
      <c r="AP82" s="3"/>
      <c r="AQ82" s="3"/>
      <c r="AR82" s="3"/>
      <c r="AS82" s="3"/>
      <c r="AT82" s="878">
        <f t="shared" si="0"/>
        <v>1</v>
      </c>
      <c r="AU82" s="3"/>
    </row>
    <row r="83" spans="2:47" x14ac:dyDescent="0.2">
      <c r="B83" s="866">
        <f>'様式D-3_S73'!$AV$5</f>
        <v>73</v>
      </c>
      <c r="C83" s="867">
        <f>'様式D-3_S73'!$AW$5</f>
        <v>10.5</v>
      </c>
      <c r="D83" s="868">
        <f>'様式D-3_S73'!$AX$5</f>
        <v>0</v>
      </c>
      <c r="E83" s="869">
        <f>'様式D-3_S73'!$AY$5</f>
        <v>0</v>
      </c>
      <c r="F83" s="869">
        <f>'様式D-3_S73'!$AZ$5</f>
        <v>0</v>
      </c>
      <c r="G83" s="880">
        <f>'様式D-3_S73'!$BA$5</f>
        <v>1</v>
      </c>
      <c r="H83" s="881">
        <f>'様式D-3_S73'!$BB$5</f>
        <v>0</v>
      </c>
      <c r="I83" s="869">
        <f>'様式D-3_S73'!$BC$5</f>
        <v>0</v>
      </c>
      <c r="J83" s="869">
        <f>'様式D-3_S73'!$BD$5</f>
        <v>0</v>
      </c>
      <c r="K83" s="880">
        <f>'様式D-3_S73'!$BE$5</f>
        <v>1</v>
      </c>
      <c r="L83" s="881">
        <f>'様式D-3_S73'!$BF$5</f>
        <v>0</v>
      </c>
      <c r="M83" s="869">
        <f>'様式D-3_S73'!$BG$5</f>
        <v>0</v>
      </c>
      <c r="N83" s="869">
        <f>'様式D-3_S73'!$BH$5</f>
        <v>0</v>
      </c>
      <c r="O83" s="880">
        <f>'様式D-3_S73'!$BI$5</f>
        <v>0</v>
      </c>
      <c r="P83" s="881">
        <f>'様式D-3_S73'!$BJ$5</f>
        <v>0</v>
      </c>
      <c r="Q83" s="869">
        <f>'様式D-3_S73'!$BK$5</f>
        <v>0</v>
      </c>
      <c r="R83" s="880">
        <f>'様式D-3_S73'!$BL$5</f>
        <v>1</v>
      </c>
      <c r="S83" s="881">
        <f>'様式D-3_S73'!$BM$5</f>
        <v>0</v>
      </c>
      <c r="T83" s="869">
        <f>'様式D-3_S73'!$BN$5</f>
        <v>0</v>
      </c>
      <c r="U83" s="880">
        <f>'様式D-3_S73'!$BO$5</f>
        <v>1</v>
      </c>
      <c r="V83" s="881">
        <f>'様式D-3_S73'!$BP$5</f>
        <v>0</v>
      </c>
      <c r="W83" s="869">
        <f>'様式D-3_S73'!$BQ$5</f>
        <v>0</v>
      </c>
      <c r="X83" s="870">
        <f>'様式D-3_S73'!$BR$5</f>
        <v>0</v>
      </c>
      <c r="Y83" s="871" t="str">
        <f>'様式D-3_S73'!$BS$5</f>
        <v>Ⅱ</v>
      </c>
      <c r="Z83" s="872" t="str">
        <f>'様式D-3_S73'!$BT$5</f>
        <v>Ⅱ</v>
      </c>
      <c r="AA83" s="872" t="str">
        <f>'様式D-3_S73'!$BU$5</f>
        <v>Ⅰ</v>
      </c>
      <c r="AB83" s="871" t="str">
        <f>'様式D-3_S73'!$BV$5</f>
        <v>Ⅱ</v>
      </c>
      <c r="AC83" s="873" t="str">
        <f>'様式D-3_S73'!$BW$5</f>
        <v/>
      </c>
      <c r="AD83" s="874" t="str">
        <f>'様式D-3_S73'!$BX$5</f>
        <v/>
      </c>
      <c r="AE83" s="874" t="str">
        <f>'様式D-3_S73'!$BY$5</f>
        <v/>
      </c>
      <c r="AF83" s="875">
        <f>'様式D-3_S73'!$BZ$5</f>
        <v>10.5</v>
      </c>
      <c r="AG83" s="879">
        <f>'様式D-3_S73'!$CA$5</f>
        <v>0</v>
      </c>
      <c r="AH83" s="876">
        <f>'様式D-3_S73'!$CB$5</f>
        <v>0</v>
      </c>
      <c r="AI83" s="876">
        <f>'様式D-3_S73'!$CC$5</f>
        <v>0</v>
      </c>
      <c r="AJ83" s="876">
        <f>'様式D-3_S73'!$CD$5</f>
        <v>1.08</v>
      </c>
      <c r="AK83" s="876">
        <f>'様式D-3_S73'!$CE$5</f>
        <v>0</v>
      </c>
      <c r="AL83" s="876">
        <f>'様式D-3_S73'!$CF$5</f>
        <v>0</v>
      </c>
      <c r="AM83" s="876">
        <f>'様式D-3_S73'!$CG$5</f>
        <v>0</v>
      </c>
      <c r="AN83" s="877">
        <f>'様式D-3_S73'!$CH$5</f>
        <v>0</v>
      </c>
      <c r="AO83" s="3"/>
      <c r="AP83" s="3"/>
      <c r="AQ83" s="3"/>
      <c r="AR83" s="3"/>
      <c r="AS83" s="3"/>
      <c r="AT83" s="878">
        <f t="shared" si="0"/>
        <v>2</v>
      </c>
      <c r="AU83" s="3"/>
    </row>
    <row r="84" spans="2:47" x14ac:dyDescent="0.2">
      <c r="B84" s="866">
        <f>'様式D-3_S74'!$AV$5</f>
        <v>74</v>
      </c>
      <c r="C84" s="867">
        <f>'様式D-3_S74'!$AW$5</f>
        <v>10.5</v>
      </c>
      <c r="D84" s="868">
        <f>'様式D-3_S74'!$AX$5</f>
        <v>0</v>
      </c>
      <c r="E84" s="869">
        <f>'様式D-3_S74'!$AY$5</f>
        <v>0</v>
      </c>
      <c r="F84" s="869">
        <f>'様式D-3_S74'!$AZ$5</f>
        <v>0</v>
      </c>
      <c r="G84" s="880">
        <f>'様式D-3_S74'!$BA$5</f>
        <v>0</v>
      </c>
      <c r="H84" s="881">
        <f>'様式D-3_S74'!$BB$5</f>
        <v>0</v>
      </c>
      <c r="I84" s="869">
        <f>'様式D-3_S74'!$BC$5</f>
        <v>0</v>
      </c>
      <c r="J84" s="869">
        <f>'様式D-3_S74'!$BD$5</f>
        <v>0</v>
      </c>
      <c r="K84" s="880">
        <f>'様式D-3_S74'!$BE$5</f>
        <v>3</v>
      </c>
      <c r="L84" s="881">
        <f>'様式D-3_S74'!$BF$5</f>
        <v>0</v>
      </c>
      <c r="M84" s="869">
        <f>'様式D-3_S74'!$BG$5</f>
        <v>0</v>
      </c>
      <c r="N84" s="869">
        <f>'様式D-3_S74'!$BH$5</f>
        <v>0</v>
      </c>
      <c r="O84" s="880">
        <f>'様式D-3_S74'!$BI$5</f>
        <v>0</v>
      </c>
      <c r="P84" s="881">
        <f>'様式D-3_S74'!$BJ$5</f>
        <v>0</v>
      </c>
      <c r="Q84" s="869">
        <f>'様式D-3_S74'!$BK$5</f>
        <v>0</v>
      </c>
      <c r="R84" s="880">
        <f>'様式D-3_S74'!$BL$5</f>
        <v>0</v>
      </c>
      <c r="S84" s="881">
        <f>'様式D-3_S74'!$BM$5</f>
        <v>0</v>
      </c>
      <c r="T84" s="869">
        <f>'様式D-3_S74'!$BN$5</f>
        <v>0</v>
      </c>
      <c r="U84" s="880">
        <f>'様式D-3_S74'!$BO$5</f>
        <v>3</v>
      </c>
      <c r="V84" s="881">
        <f>'様式D-3_S74'!$BP$5</f>
        <v>0</v>
      </c>
      <c r="W84" s="869">
        <f>'様式D-3_S74'!$BQ$5</f>
        <v>0</v>
      </c>
      <c r="X84" s="870">
        <f>'様式D-3_S74'!$BR$5</f>
        <v>0</v>
      </c>
      <c r="Y84" s="871" t="str">
        <f>'様式D-3_S74'!$BS$5</f>
        <v>Ⅰ</v>
      </c>
      <c r="Z84" s="872" t="str">
        <f>'様式D-3_S74'!$BT$5</f>
        <v>Ⅱ</v>
      </c>
      <c r="AA84" s="872" t="str">
        <f>'様式D-3_S74'!$BU$5</f>
        <v>Ⅰ</v>
      </c>
      <c r="AB84" s="871" t="str">
        <f>'様式D-3_S74'!$BV$5</f>
        <v>Ⅱ</v>
      </c>
      <c r="AC84" s="873" t="str">
        <f>'様式D-3_S74'!$BW$5</f>
        <v/>
      </c>
      <c r="AD84" s="874" t="str">
        <f>'様式D-3_S74'!$BX$5</f>
        <v/>
      </c>
      <c r="AE84" s="874" t="str">
        <f>'様式D-3_S74'!$BY$5</f>
        <v/>
      </c>
      <c r="AF84" s="875" t="str">
        <f>'様式D-3_S74'!$BZ$5</f>
        <v/>
      </c>
      <c r="AG84" s="879">
        <f>'様式D-3_S74'!$CA$5</f>
        <v>0</v>
      </c>
      <c r="AH84" s="876">
        <f>'様式D-3_S74'!$CB$5</f>
        <v>0</v>
      </c>
      <c r="AI84" s="876">
        <f>'様式D-3_S74'!$CC$5</f>
        <v>0</v>
      </c>
      <c r="AJ84" s="876">
        <f>'様式D-3_S74'!$CD$5</f>
        <v>0.03</v>
      </c>
      <c r="AK84" s="876">
        <f>'様式D-3_S74'!$CE$5</f>
        <v>0</v>
      </c>
      <c r="AL84" s="876">
        <f>'様式D-3_S74'!$CF$5</f>
        <v>0</v>
      </c>
      <c r="AM84" s="876">
        <f>'様式D-3_S74'!$CG$5</f>
        <v>0</v>
      </c>
      <c r="AN84" s="877">
        <f>'様式D-3_S74'!$CH$5</f>
        <v>0</v>
      </c>
      <c r="AO84" s="3"/>
      <c r="AP84" s="3"/>
      <c r="AQ84" s="3"/>
      <c r="AR84" s="3"/>
      <c r="AS84" s="3"/>
      <c r="AT84" s="878">
        <f t="shared" si="0"/>
        <v>2</v>
      </c>
      <c r="AU84" s="3"/>
    </row>
    <row r="85" spans="2:47" x14ac:dyDescent="0.2">
      <c r="B85" s="866">
        <f>'様式D-3_S75'!$AV$5</f>
        <v>75</v>
      </c>
      <c r="C85" s="867">
        <f>'様式D-3_S75'!$AW$5</f>
        <v>10.5</v>
      </c>
      <c r="D85" s="868">
        <f>'様式D-3_S75'!$AX$5</f>
        <v>0</v>
      </c>
      <c r="E85" s="869">
        <f>'様式D-3_S75'!$AY$5</f>
        <v>0</v>
      </c>
      <c r="F85" s="869">
        <f>'様式D-3_S75'!$AZ$5</f>
        <v>1</v>
      </c>
      <c r="G85" s="880">
        <f>'様式D-3_S75'!$BA$5</f>
        <v>0</v>
      </c>
      <c r="H85" s="881">
        <f>'様式D-3_S75'!$BB$5</f>
        <v>0</v>
      </c>
      <c r="I85" s="869">
        <f>'様式D-3_S75'!$BC$5</f>
        <v>0</v>
      </c>
      <c r="J85" s="869">
        <f>'様式D-3_S75'!$BD$5</f>
        <v>1</v>
      </c>
      <c r="K85" s="880">
        <f>'様式D-3_S75'!$BE$5</f>
        <v>2</v>
      </c>
      <c r="L85" s="881">
        <f>'様式D-3_S75'!$BF$5</f>
        <v>0</v>
      </c>
      <c r="M85" s="869">
        <f>'様式D-3_S75'!$BG$5</f>
        <v>0</v>
      </c>
      <c r="N85" s="869">
        <f>'様式D-3_S75'!$BH$5</f>
        <v>0</v>
      </c>
      <c r="O85" s="880">
        <f>'様式D-3_S75'!$BI$5</f>
        <v>0</v>
      </c>
      <c r="P85" s="881">
        <f>'様式D-3_S75'!$BJ$5</f>
        <v>0</v>
      </c>
      <c r="Q85" s="869">
        <f>'様式D-3_S75'!$BK$5</f>
        <v>0</v>
      </c>
      <c r="R85" s="880">
        <f>'様式D-3_S75'!$BL$5</f>
        <v>1</v>
      </c>
      <c r="S85" s="881">
        <f>'様式D-3_S75'!$BM$5</f>
        <v>0</v>
      </c>
      <c r="T85" s="869">
        <f>'様式D-3_S75'!$BN$5</f>
        <v>0</v>
      </c>
      <c r="U85" s="880">
        <f>'様式D-3_S75'!$BO$5</f>
        <v>3</v>
      </c>
      <c r="V85" s="881">
        <f>'様式D-3_S75'!$BP$5</f>
        <v>0</v>
      </c>
      <c r="W85" s="869">
        <f>'様式D-3_S75'!$BQ$5</f>
        <v>0</v>
      </c>
      <c r="X85" s="870">
        <f>'様式D-3_S75'!$BR$5</f>
        <v>0</v>
      </c>
      <c r="Y85" s="871" t="str">
        <f>'様式D-3_S75'!$BS$5</f>
        <v>Ⅱ</v>
      </c>
      <c r="Z85" s="872" t="str">
        <f>'様式D-3_S75'!$BT$5</f>
        <v>Ⅱ</v>
      </c>
      <c r="AA85" s="872" t="str">
        <f>'様式D-3_S75'!$BU$5</f>
        <v>Ⅰ</v>
      </c>
      <c r="AB85" s="871" t="str">
        <f>'様式D-3_S75'!$BV$5</f>
        <v>Ⅱ</v>
      </c>
      <c r="AC85" s="873" t="str">
        <f>'様式D-3_S75'!$BW$5</f>
        <v/>
      </c>
      <c r="AD85" s="874">
        <f>'様式D-3_S75'!$BX$5</f>
        <v>10.5</v>
      </c>
      <c r="AE85" s="874">
        <f>'様式D-3_S75'!$BY$5</f>
        <v>10.5</v>
      </c>
      <c r="AF85" s="875" t="str">
        <f>'様式D-3_S75'!$BZ$5</f>
        <v/>
      </c>
      <c r="AG85" s="879">
        <f>'様式D-3_S75'!$CA$5</f>
        <v>0</v>
      </c>
      <c r="AH85" s="876">
        <f>'様式D-3_S75'!$CB$5</f>
        <v>0</v>
      </c>
      <c r="AI85" s="876">
        <f>'様式D-3_S75'!$CC$5</f>
        <v>0.04</v>
      </c>
      <c r="AJ85" s="876">
        <f>'様式D-3_S75'!$CD$5</f>
        <v>0.02</v>
      </c>
      <c r="AK85" s="876">
        <f>'様式D-3_S75'!$CE$5</f>
        <v>0</v>
      </c>
      <c r="AL85" s="876">
        <f>'様式D-3_S75'!$CF$5</f>
        <v>0</v>
      </c>
      <c r="AM85" s="876">
        <f>'様式D-3_S75'!$CG$5</f>
        <v>0</v>
      </c>
      <c r="AN85" s="877">
        <f>'様式D-3_S75'!$CH$5</f>
        <v>0</v>
      </c>
      <c r="AO85" s="3"/>
      <c r="AP85" s="3"/>
      <c r="AQ85" s="3"/>
      <c r="AR85" s="3"/>
      <c r="AS85" s="3"/>
      <c r="AT85" s="878">
        <f t="shared" si="0"/>
        <v>2</v>
      </c>
      <c r="AU85" s="3"/>
    </row>
    <row r="86" spans="2:47" x14ac:dyDescent="0.2">
      <c r="B86" s="866">
        <f>'様式D-3_S76'!$AV$5</f>
        <v>76</v>
      </c>
      <c r="C86" s="867">
        <f>'様式D-3_S76'!$AW$5</f>
        <v>10.5</v>
      </c>
      <c r="D86" s="868">
        <f>'様式D-3_S76'!$AX$5</f>
        <v>0</v>
      </c>
      <c r="E86" s="869">
        <f>'様式D-3_S76'!$AY$5</f>
        <v>0</v>
      </c>
      <c r="F86" s="869">
        <f>'様式D-3_S76'!$AZ$5</f>
        <v>0</v>
      </c>
      <c r="G86" s="880">
        <f>'様式D-3_S76'!$BA$5</f>
        <v>0</v>
      </c>
      <c r="H86" s="881">
        <f>'様式D-3_S76'!$BB$5</f>
        <v>0</v>
      </c>
      <c r="I86" s="869">
        <f>'様式D-3_S76'!$BC$5</f>
        <v>0</v>
      </c>
      <c r="J86" s="869">
        <f>'様式D-3_S76'!$BD$5</f>
        <v>0</v>
      </c>
      <c r="K86" s="880">
        <f>'様式D-3_S76'!$BE$5</f>
        <v>0</v>
      </c>
      <c r="L86" s="881">
        <f>'様式D-3_S76'!$BF$5</f>
        <v>0</v>
      </c>
      <c r="M86" s="869">
        <f>'様式D-3_S76'!$BG$5</f>
        <v>0</v>
      </c>
      <c r="N86" s="869">
        <f>'様式D-3_S76'!$BH$5</f>
        <v>0</v>
      </c>
      <c r="O86" s="880">
        <f>'様式D-3_S76'!$BI$5</f>
        <v>0</v>
      </c>
      <c r="P86" s="881">
        <f>'様式D-3_S76'!$BJ$5</f>
        <v>0</v>
      </c>
      <c r="Q86" s="869">
        <f>'様式D-3_S76'!$BK$5</f>
        <v>0</v>
      </c>
      <c r="R86" s="880">
        <f>'様式D-3_S76'!$BL$5</f>
        <v>0</v>
      </c>
      <c r="S86" s="881">
        <f>'様式D-3_S76'!$BM$5</f>
        <v>0</v>
      </c>
      <c r="T86" s="869">
        <f>'様式D-3_S76'!$BN$5</f>
        <v>0</v>
      </c>
      <c r="U86" s="880">
        <f>'様式D-3_S76'!$BO$5</f>
        <v>0</v>
      </c>
      <c r="V86" s="881">
        <f>'様式D-3_S76'!$BP$5</f>
        <v>0</v>
      </c>
      <c r="W86" s="869">
        <f>'様式D-3_S76'!$BQ$5</f>
        <v>0</v>
      </c>
      <c r="X86" s="870">
        <f>'様式D-3_S76'!$BR$5</f>
        <v>0</v>
      </c>
      <c r="Y86" s="871" t="str">
        <f>'様式D-3_S76'!$BS$5</f>
        <v>Ⅰ</v>
      </c>
      <c r="Z86" s="872" t="str">
        <f>'様式D-3_S76'!$BT$5</f>
        <v>Ⅰ</v>
      </c>
      <c r="AA86" s="872" t="str">
        <f>'様式D-3_S76'!$BU$5</f>
        <v>Ⅰ</v>
      </c>
      <c r="AB86" s="871" t="str">
        <f>'様式D-3_S76'!$BV$5</f>
        <v>Ⅰ</v>
      </c>
      <c r="AC86" s="873" t="str">
        <f>'様式D-3_S76'!$BW$5</f>
        <v/>
      </c>
      <c r="AD86" s="874" t="str">
        <f>'様式D-3_S76'!$BX$5</f>
        <v/>
      </c>
      <c r="AE86" s="874" t="str">
        <f>'様式D-3_S76'!$BY$5</f>
        <v/>
      </c>
      <c r="AF86" s="875" t="str">
        <f>'様式D-3_S76'!$BZ$5</f>
        <v/>
      </c>
      <c r="AG86" s="879">
        <f>'様式D-3_S76'!$CA$5</f>
        <v>0</v>
      </c>
      <c r="AH86" s="876">
        <f>'様式D-3_S76'!$CB$5</f>
        <v>0</v>
      </c>
      <c r="AI86" s="876">
        <f>'様式D-3_S76'!$CC$5</f>
        <v>0</v>
      </c>
      <c r="AJ86" s="876">
        <f>'様式D-3_S76'!$CD$5</f>
        <v>0</v>
      </c>
      <c r="AK86" s="876">
        <f>'様式D-3_S76'!$CE$5</f>
        <v>0</v>
      </c>
      <c r="AL86" s="876">
        <f>'様式D-3_S76'!$CF$5</f>
        <v>0</v>
      </c>
      <c r="AM86" s="876">
        <f>'様式D-3_S76'!$CG$5</f>
        <v>0</v>
      </c>
      <c r="AN86" s="877">
        <f>'様式D-3_S76'!$CH$5</f>
        <v>0</v>
      </c>
      <c r="AO86" s="3"/>
      <c r="AP86" s="3"/>
      <c r="AQ86" s="3"/>
      <c r="AR86" s="3"/>
      <c r="AS86" s="3"/>
      <c r="AT86" s="878">
        <f t="shared" si="0"/>
        <v>1</v>
      </c>
      <c r="AU86" s="3"/>
    </row>
    <row r="87" spans="2:47" x14ac:dyDescent="0.2">
      <c r="B87" s="866">
        <f>'様式D-3_S77'!$AV$5</f>
        <v>77</v>
      </c>
      <c r="C87" s="867">
        <f>'様式D-3_S77'!$AW$5</f>
        <v>10.5</v>
      </c>
      <c r="D87" s="868">
        <f>'様式D-3_S77'!$AX$5</f>
        <v>0</v>
      </c>
      <c r="E87" s="869">
        <f>'様式D-3_S77'!$AY$5</f>
        <v>0</v>
      </c>
      <c r="F87" s="869">
        <f>'様式D-3_S77'!$AZ$5</f>
        <v>0</v>
      </c>
      <c r="G87" s="880">
        <f>'様式D-3_S77'!$BA$5</f>
        <v>0</v>
      </c>
      <c r="H87" s="881">
        <f>'様式D-3_S77'!$BB$5</f>
        <v>0</v>
      </c>
      <c r="I87" s="869">
        <f>'様式D-3_S77'!$BC$5</f>
        <v>0</v>
      </c>
      <c r="J87" s="869">
        <f>'様式D-3_S77'!$BD$5</f>
        <v>0</v>
      </c>
      <c r="K87" s="880">
        <f>'様式D-3_S77'!$BE$5</f>
        <v>1</v>
      </c>
      <c r="L87" s="881">
        <f>'様式D-3_S77'!$BF$5</f>
        <v>0</v>
      </c>
      <c r="M87" s="869">
        <f>'様式D-3_S77'!$BG$5</f>
        <v>0</v>
      </c>
      <c r="N87" s="869">
        <f>'様式D-3_S77'!$BH$5</f>
        <v>0</v>
      </c>
      <c r="O87" s="880">
        <f>'様式D-3_S77'!$BI$5</f>
        <v>0</v>
      </c>
      <c r="P87" s="881">
        <f>'様式D-3_S77'!$BJ$5</f>
        <v>0</v>
      </c>
      <c r="Q87" s="869">
        <f>'様式D-3_S77'!$BK$5</f>
        <v>0</v>
      </c>
      <c r="R87" s="880">
        <f>'様式D-3_S77'!$BL$5</f>
        <v>0</v>
      </c>
      <c r="S87" s="881">
        <f>'様式D-3_S77'!$BM$5</f>
        <v>0</v>
      </c>
      <c r="T87" s="869">
        <f>'様式D-3_S77'!$BN$5</f>
        <v>0</v>
      </c>
      <c r="U87" s="880">
        <f>'様式D-3_S77'!$BO$5</f>
        <v>1</v>
      </c>
      <c r="V87" s="881">
        <f>'様式D-3_S77'!$BP$5</f>
        <v>0</v>
      </c>
      <c r="W87" s="869">
        <f>'様式D-3_S77'!$BQ$5</f>
        <v>0</v>
      </c>
      <c r="X87" s="870">
        <f>'様式D-3_S77'!$BR$5</f>
        <v>0</v>
      </c>
      <c r="Y87" s="871" t="str">
        <f>'様式D-3_S77'!$BS$5</f>
        <v>Ⅰ</v>
      </c>
      <c r="Z87" s="872" t="str">
        <f>'様式D-3_S77'!$BT$5</f>
        <v>Ⅱ</v>
      </c>
      <c r="AA87" s="872" t="str">
        <f>'様式D-3_S77'!$BU$5</f>
        <v>Ⅰ</v>
      </c>
      <c r="AB87" s="871" t="str">
        <f>'様式D-3_S77'!$BV$5</f>
        <v>Ⅱ</v>
      </c>
      <c r="AC87" s="873" t="str">
        <f>'様式D-3_S77'!$BW$5</f>
        <v/>
      </c>
      <c r="AD87" s="874" t="str">
        <f>'様式D-3_S77'!$BX$5</f>
        <v/>
      </c>
      <c r="AE87" s="874" t="str">
        <f>'様式D-3_S77'!$BY$5</f>
        <v/>
      </c>
      <c r="AF87" s="875" t="str">
        <f>'様式D-3_S77'!$BZ$5</f>
        <v/>
      </c>
      <c r="AG87" s="879">
        <f>'様式D-3_S77'!$CA$5</f>
        <v>0</v>
      </c>
      <c r="AH87" s="876">
        <f>'様式D-3_S77'!$CB$5</f>
        <v>0</v>
      </c>
      <c r="AI87" s="876">
        <f>'様式D-3_S77'!$CC$5</f>
        <v>0</v>
      </c>
      <c r="AJ87" s="876">
        <f>'様式D-3_S77'!$CD$5</f>
        <v>0.11</v>
      </c>
      <c r="AK87" s="876">
        <f>'様式D-3_S77'!$CE$5</f>
        <v>0</v>
      </c>
      <c r="AL87" s="876">
        <f>'様式D-3_S77'!$CF$5</f>
        <v>0</v>
      </c>
      <c r="AM87" s="876">
        <f>'様式D-3_S77'!$CG$5</f>
        <v>0</v>
      </c>
      <c r="AN87" s="877">
        <f>'様式D-3_S77'!$CH$5</f>
        <v>0</v>
      </c>
      <c r="AO87" s="3"/>
      <c r="AP87" s="3"/>
      <c r="AQ87" s="3"/>
      <c r="AR87" s="3"/>
      <c r="AS87" s="3"/>
      <c r="AT87" s="878">
        <f t="shared" si="0"/>
        <v>2</v>
      </c>
      <c r="AU87" s="3"/>
    </row>
    <row r="88" spans="2:47" x14ac:dyDescent="0.2">
      <c r="B88" s="866">
        <f>'様式D-3_S78'!$AV$5</f>
        <v>78</v>
      </c>
      <c r="C88" s="867">
        <f>'様式D-3_S78'!$AW$5</f>
        <v>10.5</v>
      </c>
      <c r="D88" s="868">
        <f>'様式D-3_S78'!$AX$5</f>
        <v>0</v>
      </c>
      <c r="E88" s="869">
        <f>'様式D-3_S78'!$AY$5</f>
        <v>0</v>
      </c>
      <c r="F88" s="869">
        <f>'様式D-3_S78'!$AZ$5</f>
        <v>0</v>
      </c>
      <c r="G88" s="880">
        <f>'様式D-3_S78'!$BA$5</f>
        <v>0</v>
      </c>
      <c r="H88" s="881">
        <f>'様式D-3_S78'!$BB$5</f>
        <v>0</v>
      </c>
      <c r="I88" s="869">
        <f>'様式D-3_S78'!$BC$5</f>
        <v>0</v>
      </c>
      <c r="J88" s="869">
        <f>'様式D-3_S78'!$BD$5</f>
        <v>0</v>
      </c>
      <c r="K88" s="880">
        <f>'様式D-3_S78'!$BE$5</f>
        <v>0</v>
      </c>
      <c r="L88" s="881">
        <f>'様式D-3_S78'!$BF$5</f>
        <v>0</v>
      </c>
      <c r="M88" s="869">
        <f>'様式D-3_S78'!$BG$5</f>
        <v>0</v>
      </c>
      <c r="N88" s="869">
        <f>'様式D-3_S78'!$BH$5</f>
        <v>0</v>
      </c>
      <c r="O88" s="880">
        <f>'様式D-3_S78'!$BI$5</f>
        <v>0</v>
      </c>
      <c r="P88" s="881">
        <f>'様式D-3_S78'!$BJ$5</f>
        <v>0</v>
      </c>
      <c r="Q88" s="869">
        <f>'様式D-3_S78'!$BK$5</f>
        <v>0</v>
      </c>
      <c r="R88" s="880">
        <f>'様式D-3_S78'!$BL$5</f>
        <v>0</v>
      </c>
      <c r="S88" s="881">
        <f>'様式D-3_S78'!$BM$5</f>
        <v>0</v>
      </c>
      <c r="T88" s="869">
        <f>'様式D-3_S78'!$BN$5</f>
        <v>0</v>
      </c>
      <c r="U88" s="880">
        <f>'様式D-3_S78'!$BO$5</f>
        <v>0</v>
      </c>
      <c r="V88" s="881">
        <f>'様式D-3_S78'!$BP$5</f>
        <v>0</v>
      </c>
      <c r="W88" s="869">
        <f>'様式D-3_S78'!$BQ$5</f>
        <v>0</v>
      </c>
      <c r="X88" s="870">
        <f>'様式D-3_S78'!$BR$5</f>
        <v>0</v>
      </c>
      <c r="Y88" s="871" t="str">
        <f>'様式D-3_S78'!$BS$5</f>
        <v>Ⅰ</v>
      </c>
      <c r="Z88" s="872" t="str">
        <f>'様式D-3_S78'!$BT$5</f>
        <v>Ⅰ</v>
      </c>
      <c r="AA88" s="872" t="str">
        <f>'様式D-3_S78'!$BU$5</f>
        <v>Ⅰ</v>
      </c>
      <c r="AB88" s="871" t="str">
        <f>'様式D-3_S78'!$BV$5</f>
        <v>Ⅰ</v>
      </c>
      <c r="AC88" s="873" t="str">
        <f>'様式D-3_S78'!$BW$5</f>
        <v/>
      </c>
      <c r="AD88" s="874" t="str">
        <f>'様式D-3_S78'!$BX$5</f>
        <v/>
      </c>
      <c r="AE88" s="874" t="str">
        <f>'様式D-3_S78'!$BY$5</f>
        <v/>
      </c>
      <c r="AF88" s="875" t="str">
        <f>'様式D-3_S78'!$BZ$5</f>
        <v/>
      </c>
      <c r="AG88" s="879">
        <f>'様式D-3_S78'!$CA$5</f>
        <v>0</v>
      </c>
      <c r="AH88" s="876">
        <f>'様式D-3_S78'!$CB$5</f>
        <v>0</v>
      </c>
      <c r="AI88" s="876">
        <f>'様式D-3_S78'!$CC$5</f>
        <v>0</v>
      </c>
      <c r="AJ88" s="876">
        <f>'様式D-3_S78'!$CD$5</f>
        <v>0</v>
      </c>
      <c r="AK88" s="876">
        <f>'様式D-3_S78'!$CE$5</f>
        <v>0</v>
      </c>
      <c r="AL88" s="876">
        <f>'様式D-3_S78'!$CF$5</f>
        <v>0</v>
      </c>
      <c r="AM88" s="876">
        <f>'様式D-3_S78'!$CG$5</f>
        <v>0</v>
      </c>
      <c r="AN88" s="877">
        <f>'様式D-3_S78'!$CH$5</f>
        <v>0</v>
      </c>
      <c r="AO88" s="3"/>
      <c r="AP88" s="3"/>
      <c r="AQ88" s="3"/>
      <c r="AR88" s="3"/>
      <c r="AS88" s="3"/>
      <c r="AT88" s="878">
        <f t="shared" si="0"/>
        <v>1</v>
      </c>
      <c r="AU88" s="3"/>
    </row>
    <row r="89" spans="2:47" x14ac:dyDescent="0.2">
      <c r="B89" s="866">
        <f>'様式D-3_S79'!$AV$5</f>
        <v>79</v>
      </c>
      <c r="C89" s="867">
        <f>'様式D-3_S79'!$AW$5</f>
        <v>10.4</v>
      </c>
      <c r="D89" s="868">
        <f>'様式D-3_S79'!$AX$5</f>
        <v>0</v>
      </c>
      <c r="E89" s="869">
        <f>'様式D-3_S79'!$AY$5</f>
        <v>0</v>
      </c>
      <c r="F89" s="869">
        <f>'様式D-3_S79'!$AZ$5</f>
        <v>0</v>
      </c>
      <c r="G89" s="880">
        <f>'様式D-3_S79'!$BA$5</f>
        <v>0</v>
      </c>
      <c r="H89" s="881">
        <f>'様式D-3_S79'!$BB$5</f>
        <v>0</v>
      </c>
      <c r="I89" s="869">
        <f>'様式D-3_S79'!$BC$5</f>
        <v>0</v>
      </c>
      <c r="J89" s="869">
        <f>'様式D-3_S79'!$BD$5</f>
        <v>0</v>
      </c>
      <c r="K89" s="880">
        <f>'様式D-3_S79'!$BE$5</f>
        <v>0</v>
      </c>
      <c r="L89" s="881">
        <f>'様式D-3_S79'!$BF$5</f>
        <v>0</v>
      </c>
      <c r="M89" s="869">
        <f>'様式D-3_S79'!$BG$5</f>
        <v>0</v>
      </c>
      <c r="N89" s="869">
        <f>'様式D-3_S79'!$BH$5</f>
        <v>0</v>
      </c>
      <c r="O89" s="880">
        <f>'様式D-3_S79'!$BI$5</f>
        <v>0</v>
      </c>
      <c r="P89" s="881">
        <f>'様式D-3_S79'!$BJ$5</f>
        <v>0</v>
      </c>
      <c r="Q89" s="869">
        <f>'様式D-3_S79'!$BK$5</f>
        <v>0</v>
      </c>
      <c r="R89" s="880">
        <f>'様式D-3_S79'!$BL$5</f>
        <v>0</v>
      </c>
      <c r="S89" s="881">
        <f>'様式D-3_S79'!$BM$5</f>
        <v>0</v>
      </c>
      <c r="T89" s="869">
        <f>'様式D-3_S79'!$BN$5</f>
        <v>0</v>
      </c>
      <c r="U89" s="880">
        <f>'様式D-3_S79'!$BO$5</f>
        <v>0</v>
      </c>
      <c r="V89" s="881">
        <f>'様式D-3_S79'!$BP$5</f>
        <v>0</v>
      </c>
      <c r="W89" s="869">
        <f>'様式D-3_S79'!$BQ$5</f>
        <v>0</v>
      </c>
      <c r="X89" s="870">
        <f>'様式D-3_S79'!$BR$5</f>
        <v>0</v>
      </c>
      <c r="Y89" s="871" t="str">
        <f>'様式D-3_S79'!$BS$5</f>
        <v>Ⅰ</v>
      </c>
      <c r="Z89" s="872" t="str">
        <f>'様式D-3_S79'!$BT$5</f>
        <v>Ⅰ</v>
      </c>
      <c r="AA89" s="872" t="str">
        <f>'様式D-3_S79'!$BU$5</f>
        <v>Ⅰ</v>
      </c>
      <c r="AB89" s="871" t="str">
        <f>'様式D-3_S79'!$BV$5</f>
        <v>Ⅰ</v>
      </c>
      <c r="AC89" s="873" t="str">
        <f>'様式D-3_S79'!$BW$5</f>
        <v/>
      </c>
      <c r="AD89" s="874" t="str">
        <f>'様式D-3_S79'!$BX$5</f>
        <v/>
      </c>
      <c r="AE89" s="874" t="str">
        <f>'様式D-3_S79'!$BY$5</f>
        <v/>
      </c>
      <c r="AF89" s="875" t="str">
        <f>'様式D-3_S79'!$BZ$5</f>
        <v/>
      </c>
      <c r="AG89" s="879">
        <f>'様式D-3_S79'!$CA$5</f>
        <v>0</v>
      </c>
      <c r="AH89" s="876">
        <f>'様式D-3_S79'!$CB$5</f>
        <v>0</v>
      </c>
      <c r="AI89" s="876">
        <f>'様式D-3_S79'!$CC$5</f>
        <v>0</v>
      </c>
      <c r="AJ89" s="876">
        <f>'様式D-3_S79'!$CD$5</f>
        <v>0</v>
      </c>
      <c r="AK89" s="876">
        <f>'様式D-3_S79'!$CE$5</f>
        <v>0</v>
      </c>
      <c r="AL89" s="876">
        <f>'様式D-3_S79'!$CF$5</f>
        <v>0</v>
      </c>
      <c r="AM89" s="876">
        <f>'様式D-3_S79'!$CG$5</f>
        <v>0</v>
      </c>
      <c r="AN89" s="877">
        <f>'様式D-3_S79'!$CH$5</f>
        <v>0</v>
      </c>
      <c r="AO89" s="3"/>
      <c r="AP89" s="3"/>
      <c r="AQ89" s="3"/>
      <c r="AR89" s="3"/>
      <c r="AS89" s="3"/>
      <c r="AT89" s="878">
        <f t="shared" si="0"/>
        <v>1</v>
      </c>
      <c r="AU89" s="3"/>
    </row>
    <row r="90" spans="2:47" x14ac:dyDescent="0.2">
      <c r="B90" s="866">
        <f>'様式D-3_S80'!$AV$5</f>
        <v>80</v>
      </c>
      <c r="C90" s="867">
        <f>'様式D-3_S80'!$AW$5</f>
        <v>10.4</v>
      </c>
      <c r="D90" s="868">
        <f>'様式D-3_S80'!$AX$5</f>
        <v>0</v>
      </c>
      <c r="E90" s="869">
        <f>'様式D-3_S80'!$AY$5</f>
        <v>0</v>
      </c>
      <c r="F90" s="869">
        <f>'様式D-3_S80'!$AZ$5</f>
        <v>0</v>
      </c>
      <c r="G90" s="880">
        <f>'様式D-3_S80'!$BA$5</f>
        <v>0</v>
      </c>
      <c r="H90" s="881">
        <f>'様式D-3_S80'!$BB$5</f>
        <v>0</v>
      </c>
      <c r="I90" s="869">
        <f>'様式D-3_S80'!$BC$5</f>
        <v>0</v>
      </c>
      <c r="J90" s="869">
        <f>'様式D-3_S80'!$BD$5</f>
        <v>0</v>
      </c>
      <c r="K90" s="880">
        <f>'様式D-3_S80'!$BE$5</f>
        <v>1</v>
      </c>
      <c r="L90" s="881">
        <f>'様式D-3_S80'!$BF$5</f>
        <v>0</v>
      </c>
      <c r="M90" s="869">
        <f>'様式D-3_S80'!$BG$5</f>
        <v>0</v>
      </c>
      <c r="N90" s="869">
        <f>'様式D-3_S80'!$BH$5</f>
        <v>0</v>
      </c>
      <c r="O90" s="880">
        <f>'様式D-3_S80'!$BI$5</f>
        <v>0</v>
      </c>
      <c r="P90" s="881">
        <f>'様式D-3_S80'!$BJ$5</f>
        <v>0</v>
      </c>
      <c r="Q90" s="869">
        <f>'様式D-3_S80'!$BK$5</f>
        <v>0</v>
      </c>
      <c r="R90" s="880">
        <f>'様式D-3_S80'!$BL$5</f>
        <v>0</v>
      </c>
      <c r="S90" s="881">
        <f>'様式D-3_S80'!$BM$5</f>
        <v>0</v>
      </c>
      <c r="T90" s="869">
        <f>'様式D-3_S80'!$BN$5</f>
        <v>0</v>
      </c>
      <c r="U90" s="880">
        <f>'様式D-3_S80'!$BO$5</f>
        <v>1</v>
      </c>
      <c r="V90" s="881">
        <f>'様式D-3_S80'!$BP$5</f>
        <v>0</v>
      </c>
      <c r="W90" s="869">
        <f>'様式D-3_S80'!$BQ$5</f>
        <v>0</v>
      </c>
      <c r="X90" s="870">
        <f>'様式D-3_S80'!$BR$5</f>
        <v>0</v>
      </c>
      <c r="Y90" s="871" t="str">
        <f>'様式D-3_S80'!$BS$5</f>
        <v>Ⅰ</v>
      </c>
      <c r="Z90" s="872" t="str">
        <f>'様式D-3_S80'!$BT$5</f>
        <v>Ⅱ</v>
      </c>
      <c r="AA90" s="872" t="str">
        <f>'様式D-3_S80'!$BU$5</f>
        <v>Ⅰ</v>
      </c>
      <c r="AB90" s="871" t="str">
        <f>'様式D-3_S80'!$BV$5</f>
        <v>Ⅱ</v>
      </c>
      <c r="AC90" s="873" t="str">
        <f>'様式D-3_S80'!$BW$5</f>
        <v/>
      </c>
      <c r="AD90" s="874" t="str">
        <f>'様式D-3_S80'!$BX$5</f>
        <v/>
      </c>
      <c r="AE90" s="874" t="str">
        <f>'様式D-3_S80'!$BY$5</f>
        <v/>
      </c>
      <c r="AF90" s="875" t="str">
        <f>'様式D-3_S80'!$BZ$5</f>
        <v/>
      </c>
      <c r="AG90" s="879">
        <f>'様式D-3_S80'!$CA$5</f>
        <v>0</v>
      </c>
      <c r="AH90" s="876">
        <f>'様式D-3_S80'!$CB$5</f>
        <v>0</v>
      </c>
      <c r="AI90" s="876">
        <f>'様式D-3_S80'!$CC$5</f>
        <v>0</v>
      </c>
      <c r="AJ90" s="876">
        <f>'様式D-3_S80'!$CD$5</f>
        <v>0.01</v>
      </c>
      <c r="AK90" s="876">
        <f>'様式D-3_S80'!$CE$5</f>
        <v>0</v>
      </c>
      <c r="AL90" s="876">
        <f>'様式D-3_S80'!$CF$5</f>
        <v>0</v>
      </c>
      <c r="AM90" s="876">
        <f>'様式D-3_S80'!$CG$5</f>
        <v>0</v>
      </c>
      <c r="AN90" s="877">
        <f>'様式D-3_S80'!$CH$5</f>
        <v>0</v>
      </c>
      <c r="AO90" s="3"/>
      <c r="AP90" s="3"/>
      <c r="AQ90" s="3"/>
      <c r="AR90" s="3"/>
      <c r="AS90" s="3"/>
      <c r="AT90" s="878">
        <f t="shared" si="0"/>
        <v>2</v>
      </c>
      <c r="AU90" s="3"/>
    </row>
    <row r="91" spans="2:47" x14ac:dyDescent="0.2">
      <c r="B91" s="866">
        <f>'様式D-3_S81'!$AV$5</f>
        <v>81</v>
      </c>
      <c r="C91" s="867">
        <f>'様式D-3_S81'!$AW$5</f>
        <v>10.48</v>
      </c>
      <c r="D91" s="868">
        <f>'様式D-3_S81'!$AX$5</f>
        <v>0</v>
      </c>
      <c r="E91" s="869">
        <f>'様式D-3_S81'!$AY$5</f>
        <v>0</v>
      </c>
      <c r="F91" s="869">
        <f>'様式D-3_S81'!$AZ$5</f>
        <v>0</v>
      </c>
      <c r="G91" s="880">
        <f>'様式D-3_S81'!$BA$5</f>
        <v>0</v>
      </c>
      <c r="H91" s="881">
        <f>'様式D-3_S81'!$BB$5</f>
        <v>0</v>
      </c>
      <c r="I91" s="869">
        <f>'様式D-3_S81'!$BC$5</f>
        <v>0</v>
      </c>
      <c r="J91" s="869">
        <f>'様式D-3_S81'!$BD$5</f>
        <v>0</v>
      </c>
      <c r="K91" s="880">
        <f>'様式D-3_S81'!$BE$5</f>
        <v>2</v>
      </c>
      <c r="L91" s="881">
        <f>'様式D-3_S81'!$BF$5</f>
        <v>0</v>
      </c>
      <c r="M91" s="869">
        <f>'様式D-3_S81'!$BG$5</f>
        <v>0</v>
      </c>
      <c r="N91" s="869">
        <f>'様式D-3_S81'!$BH$5</f>
        <v>0</v>
      </c>
      <c r="O91" s="880">
        <f>'様式D-3_S81'!$BI$5</f>
        <v>0</v>
      </c>
      <c r="P91" s="881">
        <f>'様式D-3_S81'!$BJ$5</f>
        <v>0</v>
      </c>
      <c r="Q91" s="869">
        <f>'様式D-3_S81'!$BK$5</f>
        <v>0</v>
      </c>
      <c r="R91" s="880">
        <f>'様式D-3_S81'!$BL$5</f>
        <v>0</v>
      </c>
      <c r="S91" s="881">
        <f>'様式D-3_S81'!$BM$5</f>
        <v>0</v>
      </c>
      <c r="T91" s="869">
        <f>'様式D-3_S81'!$BN$5</f>
        <v>0</v>
      </c>
      <c r="U91" s="880">
        <f>'様式D-3_S81'!$BO$5</f>
        <v>2</v>
      </c>
      <c r="V91" s="881">
        <f>'様式D-3_S81'!$BP$5</f>
        <v>0</v>
      </c>
      <c r="W91" s="869">
        <f>'様式D-3_S81'!$BQ$5</f>
        <v>0</v>
      </c>
      <c r="X91" s="870">
        <f>'様式D-3_S81'!$BR$5</f>
        <v>0</v>
      </c>
      <c r="Y91" s="871" t="str">
        <f>'様式D-3_S81'!$BS$5</f>
        <v>Ⅰ</v>
      </c>
      <c r="Z91" s="872" t="str">
        <f>'様式D-3_S81'!$BT$5</f>
        <v>Ⅱ</v>
      </c>
      <c r="AA91" s="872" t="str">
        <f>'様式D-3_S81'!$BU$5</f>
        <v>Ⅰ</v>
      </c>
      <c r="AB91" s="871" t="str">
        <f>'様式D-3_S81'!$BV$5</f>
        <v>Ⅱ</v>
      </c>
      <c r="AC91" s="873" t="str">
        <f>'様式D-3_S81'!$BW$5</f>
        <v/>
      </c>
      <c r="AD91" s="874" t="str">
        <f>'様式D-3_S81'!$BX$5</f>
        <v/>
      </c>
      <c r="AE91" s="874" t="str">
        <f>'様式D-3_S81'!$BY$5</f>
        <v/>
      </c>
      <c r="AF91" s="875" t="str">
        <f>'様式D-3_S81'!$BZ$5</f>
        <v/>
      </c>
      <c r="AG91" s="879">
        <f>'様式D-3_S81'!$CA$5</f>
        <v>0</v>
      </c>
      <c r="AH91" s="876">
        <f>'様式D-3_S81'!$CB$5</f>
        <v>0</v>
      </c>
      <c r="AI91" s="876">
        <f>'様式D-3_S81'!$CC$5</f>
        <v>0</v>
      </c>
      <c r="AJ91" s="876">
        <f>'様式D-3_S81'!$CD$5</f>
        <v>6.9999999999999993E-2</v>
      </c>
      <c r="AK91" s="876">
        <f>'様式D-3_S81'!$CE$5</f>
        <v>0</v>
      </c>
      <c r="AL91" s="876">
        <f>'様式D-3_S81'!$CF$5</f>
        <v>0</v>
      </c>
      <c r="AM91" s="876">
        <f>'様式D-3_S81'!$CG$5</f>
        <v>0</v>
      </c>
      <c r="AN91" s="877">
        <f>'様式D-3_S81'!$CH$5</f>
        <v>0</v>
      </c>
      <c r="AO91" s="3"/>
      <c r="AP91" s="3"/>
      <c r="AQ91" s="3"/>
      <c r="AR91" s="3"/>
      <c r="AS91" s="3"/>
      <c r="AT91" s="878">
        <f t="shared" si="0"/>
        <v>2</v>
      </c>
      <c r="AU91" s="3"/>
    </row>
    <row r="92" spans="2:47" x14ac:dyDescent="0.2">
      <c r="B92" s="866">
        <f>'様式D-3_S82'!$AV$5</f>
        <v>82</v>
      </c>
      <c r="C92" s="867">
        <f>'様式D-3_S82'!$AW$5</f>
        <v>10.46</v>
      </c>
      <c r="D92" s="868">
        <f>'様式D-3_S82'!$AX$5</f>
        <v>0</v>
      </c>
      <c r="E92" s="869">
        <f>'様式D-3_S82'!$AY$5</f>
        <v>0</v>
      </c>
      <c r="F92" s="869">
        <f>'様式D-3_S82'!$AZ$5</f>
        <v>0</v>
      </c>
      <c r="G92" s="880">
        <f>'様式D-3_S82'!$BA$5</f>
        <v>0</v>
      </c>
      <c r="H92" s="881">
        <f>'様式D-3_S82'!$BB$5</f>
        <v>0</v>
      </c>
      <c r="I92" s="869">
        <f>'様式D-3_S82'!$BC$5</f>
        <v>0</v>
      </c>
      <c r="J92" s="869">
        <f>'様式D-3_S82'!$BD$5</f>
        <v>2</v>
      </c>
      <c r="K92" s="880">
        <f>'様式D-3_S82'!$BE$5</f>
        <v>1</v>
      </c>
      <c r="L92" s="881">
        <f>'様式D-3_S82'!$BF$5</f>
        <v>0</v>
      </c>
      <c r="M92" s="869">
        <f>'様式D-3_S82'!$BG$5</f>
        <v>0</v>
      </c>
      <c r="N92" s="869">
        <f>'様式D-3_S82'!$BH$5</f>
        <v>0</v>
      </c>
      <c r="O92" s="880">
        <f>'様式D-3_S82'!$BI$5</f>
        <v>0</v>
      </c>
      <c r="P92" s="881">
        <f>'様式D-3_S82'!$BJ$5</f>
        <v>0</v>
      </c>
      <c r="Q92" s="869">
        <f>'様式D-3_S82'!$BK$5</f>
        <v>0</v>
      </c>
      <c r="R92" s="880">
        <f>'様式D-3_S82'!$BL$5</f>
        <v>0</v>
      </c>
      <c r="S92" s="881">
        <f>'様式D-3_S82'!$BM$5</f>
        <v>0</v>
      </c>
      <c r="T92" s="869">
        <f>'様式D-3_S82'!$BN$5</f>
        <v>0</v>
      </c>
      <c r="U92" s="880">
        <f>'様式D-3_S82'!$BO$5</f>
        <v>3</v>
      </c>
      <c r="V92" s="881">
        <f>'様式D-3_S82'!$BP$5</f>
        <v>0</v>
      </c>
      <c r="W92" s="869">
        <f>'様式D-3_S82'!$BQ$5</f>
        <v>0</v>
      </c>
      <c r="X92" s="870">
        <f>'様式D-3_S82'!$BR$5</f>
        <v>0</v>
      </c>
      <c r="Y92" s="871" t="str">
        <f>'様式D-3_S82'!$BS$5</f>
        <v>Ⅰ</v>
      </c>
      <c r="Z92" s="872" t="str">
        <f>'様式D-3_S82'!$BT$5</f>
        <v>Ⅱ</v>
      </c>
      <c r="AA92" s="872" t="str">
        <f>'様式D-3_S82'!$BU$5</f>
        <v>Ⅰ</v>
      </c>
      <c r="AB92" s="871" t="str">
        <f>'様式D-3_S82'!$BV$5</f>
        <v>Ⅱ</v>
      </c>
      <c r="AC92" s="873" t="str">
        <f>'様式D-3_S82'!$BW$5</f>
        <v/>
      </c>
      <c r="AD92" s="874" t="str">
        <f>'様式D-3_S82'!$BX$5</f>
        <v/>
      </c>
      <c r="AE92" s="874" t="str">
        <f>'様式D-3_S82'!$BY$5</f>
        <v/>
      </c>
      <c r="AF92" s="875" t="str">
        <f>'様式D-3_S82'!$BZ$5</f>
        <v/>
      </c>
      <c r="AG92" s="879">
        <f>'様式D-3_S82'!$CA$5</f>
        <v>0</v>
      </c>
      <c r="AH92" s="876">
        <f>'様式D-3_S82'!$CB$5</f>
        <v>0</v>
      </c>
      <c r="AI92" s="876">
        <f>'様式D-3_S82'!$CC$5</f>
        <v>0.16999999999999998</v>
      </c>
      <c r="AJ92" s="876">
        <f>'様式D-3_S82'!$CD$5</f>
        <v>0.01</v>
      </c>
      <c r="AK92" s="876">
        <f>'様式D-3_S82'!$CE$5</f>
        <v>0</v>
      </c>
      <c r="AL92" s="876">
        <f>'様式D-3_S82'!$CF$5</f>
        <v>0</v>
      </c>
      <c r="AM92" s="876">
        <f>'様式D-3_S82'!$CG$5</f>
        <v>0</v>
      </c>
      <c r="AN92" s="877">
        <f>'様式D-3_S82'!$CH$5</f>
        <v>0</v>
      </c>
      <c r="AO92" s="3"/>
      <c r="AP92" s="3"/>
      <c r="AQ92" s="3"/>
      <c r="AR92" s="3"/>
      <c r="AS92" s="3"/>
      <c r="AT92" s="878">
        <f t="shared" si="0"/>
        <v>2</v>
      </c>
      <c r="AU92" s="3"/>
    </row>
    <row r="93" spans="2:47" x14ac:dyDescent="0.2">
      <c r="B93" s="866">
        <f>'様式D-3_S83'!$AV$5</f>
        <v>83</v>
      </c>
      <c r="C93" s="867">
        <f>'様式D-3_S83'!$AW$5</f>
        <v>10.46</v>
      </c>
      <c r="D93" s="868">
        <f>'様式D-3_S83'!$AX$5</f>
        <v>0</v>
      </c>
      <c r="E93" s="869">
        <f>'様式D-3_S83'!$AY$5</f>
        <v>0</v>
      </c>
      <c r="F93" s="869">
        <f>'様式D-3_S83'!$AZ$5</f>
        <v>0</v>
      </c>
      <c r="G93" s="880">
        <f>'様式D-3_S83'!$BA$5</f>
        <v>1</v>
      </c>
      <c r="H93" s="881">
        <f>'様式D-3_S83'!$BB$5</f>
        <v>0</v>
      </c>
      <c r="I93" s="869">
        <f>'様式D-3_S83'!$BC$5</f>
        <v>0</v>
      </c>
      <c r="J93" s="869">
        <f>'様式D-3_S83'!$BD$5</f>
        <v>2</v>
      </c>
      <c r="K93" s="880">
        <f>'様式D-3_S83'!$BE$5</f>
        <v>2</v>
      </c>
      <c r="L93" s="881">
        <f>'様式D-3_S83'!$BF$5</f>
        <v>0</v>
      </c>
      <c r="M93" s="869">
        <f>'様式D-3_S83'!$BG$5</f>
        <v>0</v>
      </c>
      <c r="N93" s="869">
        <f>'様式D-3_S83'!$BH$5</f>
        <v>0</v>
      </c>
      <c r="O93" s="880">
        <f>'様式D-3_S83'!$BI$5</f>
        <v>0</v>
      </c>
      <c r="P93" s="881">
        <f>'様式D-3_S83'!$BJ$5</f>
        <v>0</v>
      </c>
      <c r="Q93" s="869">
        <f>'様式D-3_S83'!$BK$5</f>
        <v>0</v>
      </c>
      <c r="R93" s="880">
        <f>'様式D-3_S83'!$BL$5</f>
        <v>1</v>
      </c>
      <c r="S93" s="881">
        <f>'様式D-3_S83'!$BM$5</f>
        <v>0</v>
      </c>
      <c r="T93" s="869">
        <f>'様式D-3_S83'!$BN$5</f>
        <v>0</v>
      </c>
      <c r="U93" s="880">
        <f>'様式D-3_S83'!$BO$5</f>
        <v>4</v>
      </c>
      <c r="V93" s="881">
        <f>'様式D-3_S83'!$BP$5</f>
        <v>0</v>
      </c>
      <c r="W93" s="869">
        <f>'様式D-3_S83'!$BQ$5</f>
        <v>0</v>
      </c>
      <c r="X93" s="870">
        <f>'様式D-3_S83'!$BR$5</f>
        <v>0</v>
      </c>
      <c r="Y93" s="871" t="str">
        <f>'様式D-3_S83'!$BS$5</f>
        <v>Ⅱ</v>
      </c>
      <c r="Z93" s="872" t="str">
        <f>'様式D-3_S83'!$BT$5</f>
        <v>Ⅱ</v>
      </c>
      <c r="AA93" s="872" t="str">
        <f>'様式D-3_S83'!$BU$5</f>
        <v>Ⅰ</v>
      </c>
      <c r="AB93" s="871" t="str">
        <f>'様式D-3_S83'!$BV$5</f>
        <v>Ⅱ</v>
      </c>
      <c r="AC93" s="873" t="str">
        <f>'様式D-3_S83'!$BW$5</f>
        <v/>
      </c>
      <c r="AD93" s="874" t="str">
        <f>'様式D-3_S83'!$BX$5</f>
        <v/>
      </c>
      <c r="AE93" s="874" t="str">
        <f>'様式D-3_S83'!$BY$5</f>
        <v/>
      </c>
      <c r="AF93" s="875">
        <f>'様式D-3_S83'!$BZ$5</f>
        <v>10.46</v>
      </c>
      <c r="AG93" s="879">
        <f>'様式D-3_S83'!$CA$5</f>
        <v>0</v>
      </c>
      <c r="AH93" s="876">
        <f>'様式D-3_S83'!$CB$5</f>
        <v>0</v>
      </c>
      <c r="AI93" s="876">
        <f>'様式D-3_S83'!$CC$5</f>
        <v>0.29000000000000004</v>
      </c>
      <c r="AJ93" s="876">
        <f>'様式D-3_S83'!$CD$5</f>
        <v>0.02</v>
      </c>
      <c r="AK93" s="876">
        <f>'様式D-3_S83'!$CE$5</f>
        <v>0</v>
      </c>
      <c r="AL93" s="876">
        <f>'様式D-3_S83'!$CF$5</f>
        <v>0</v>
      </c>
      <c r="AM93" s="876">
        <f>'様式D-3_S83'!$CG$5</f>
        <v>0</v>
      </c>
      <c r="AN93" s="877">
        <f>'様式D-3_S83'!$CH$5</f>
        <v>0</v>
      </c>
      <c r="AO93" s="3"/>
      <c r="AP93" s="3"/>
      <c r="AQ93" s="3"/>
      <c r="AR93" s="3"/>
      <c r="AS93" s="3"/>
      <c r="AT93" s="878">
        <f t="shared" si="0"/>
        <v>2</v>
      </c>
      <c r="AU93" s="3"/>
    </row>
    <row r="94" spans="2:47" x14ac:dyDescent="0.2">
      <c r="B94" s="866">
        <f>'様式D-3_S84'!$AV$5</f>
        <v>84</v>
      </c>
      <c r="C94" s="867">
        <f>'様式D-3_S84'!$AW$5</f>
        <v>10.46</v>
      </c>
      <c r="D94" s="868">
        <f>'様式D-3_S84'!$AX$5</f>
        <v>0</v>
      </c>
      <c r="E94" s="869">
        <f>'様式D-3_S84'!$AY$5</f>
        <v>0</v>
      </c>
      <c r="F94" s="869">
        <f>'様式D-3_S84'!$AZ$5</f>
        <v>0</v>
      </c>
      <c r="G94" s="880">
        <f>'様式D-3_S84'!$BA$5</f>
        <v>1</v>
      </c>
      <c r="H94" s="881">
        <f>'様式D-3_S84'!$BB$5</f>
        <v>0</v>
      </c>
      <c r="I94" s="869">
        <f>'様式D-3_S84'!$BC$5</f>
        <v>0</v>
      </c>
      <c r="J94" s="869">
        <f>'様式D-3_S84'!$BD$5</f>
        <v>2</v>
      </c>
      <c r="K94" s="880">
        <f>'様式D-3_S84'!$BE$5</f>
        <v>0</v>
      </c>
      <c r="L94" s="881">
        <f>'様式D-3_S84'!$BF$5</f>
        <v>0</v>
      </c>
      <c r="M94" s="869">
        <f>'様式D-3_S84'!$BG$5</f>
        <v>0</v>
      </c>
      <c r="N94" s="869">
        <f>'様式D-3_S84'!$BH$5</f>
        <v>0</v>
      </c>
      <c r="O94" s="880">
        <f>'様式D-3_S84'!$BI$5</f>
        <v>0</v>
      </c>
      <c r="P94" s="881">
        <f>'様式D-3_S84'!$BJ$5</f>
        <v>0</v>
      </c>
      <c r="Q94" s="869">
        <f>'様式D-3_S84'!$BK$5</f>
        <v>0</v>
      </c>
      <c r="R94" s="880">
        <f>'様式D-3_S84'!$BL$5</f>
        <v>1</v>
      </c>
      <c r="S94" s="881">
        <f>'様式D-3_S84'!$BM$5</f>
        <v>0</v>
      </c>
      <c r="T94" s="869">
        <f>'様式D-3_S84'!$BN$5</f>
        <v>0</v>
      </c>
      <c r="U94" s="880">
        <f>'様式D-3_S84'!$BO$5</f>
        <v>2</v>
      </c>
      <c r="V94" s="881">
        <f>'様式D-3_S84'!$BP$5</f>
        <v>0</v>
      </c>
      <c r="W94" s="869">
        <f>'様式D-3_S84'!$BQ$5</f>
        <v>0</v>
      </c>
      <c r="X94" s="870">
        <f>'様式D-3_S84'!$BR$5</f>
        <v>0</v>
      </c>
      <c r="Y94" s="871" t="str">
        <f>'様式D-3_S84'!$BS$5</f>
        <v>Ⅱ</v>
      </c>
      <c r="Z94" s="872" t="str">
        <f>'様式D-3_S84'!$BT$5</f>
        <v>Ⅱ</v>
      </c>
      <c r="AA94" s="872" t="str">
        <f>'様式D-3_S84'!$BU$5</f>
        <v>Ⅰ</v>
      </c>
      <c r="AB94" s="871" t="str">
        <f>'様式D-3_S84'!$BV$5</f>
        <v>Ⅱ</v>
      </c>
      <c r="AC94" s="873" t="str">
        <f>'様式D-3_S84'!$BW$5</f>
        <v/>
      </c>
      <c r="AD94" s="874" t="str">
        <f>'様式D-3_S84'!$BX$5</f>
        <v/>
      </c>
      <c r="AE94" s="874" t="str">
        <f>'様式D-3_S84'!$BY$5</f>
        <v/>
      </c>
      <c r="AF94" s="875">
        <f>'様式D-3_S84'!$BZ$5</f>
        <v>10.46</v>
      </c>
      <c r="AG94" s="879">
        <f>'様式D-3_S84'!$CA$5</f>
        <v>0</v>
      </c>
      <c r="AH94" s="876">
        <f>'様式D-3_S84'!$CB$5</f>
        <v>0</v>
      </c>
      <c r="AI94" s="876">
        <f>'様式D-3_S84'!$CC$5</f>
        <v>0.08</v>
      </c>
      <c r="AJ94" s="876">
        <f>'様式D-3_S84'!$CD$5</f>
        <v>0</v>
      </c>
      <c r="AK94" s="876">
        <f>'様式D-3_S84'!$CE$5</f>
        <v>0</v>
      </c>
      <c r="AL94" s="876">
        <f>'様式D-3_S84'!$CF$5</f>
        <v>0</v>
      </c>
      <c r="AM94" s="876">
        <f>'様式D-3_S84'!$CG$5</f>
        <v>0</v>
      </c>
      <c r="AN94" s="877">
        <f>'様式D-3_S84'!$CH$5</f>
        <v>0</v>
      </c>
      <c r="AO94" s="3"/>
      <c r="AP94" s="3"/>
      <c r="AQ94" s="3"/>
      <c r="AR94" s="3"/>
      <c r="AS94" s="3"/>
      <c r="AT94" s="878">
        <f t="shared" si="0"/>
        <v>2</v>
      </c>
      <c r="AU94" s="3"/>
    </row>
    <row r="95" spans="2:47" x14ac:dyDescent="0.2">
      <c r="B95" s="866">
        <f>'様式D-3_S85'!$AV$5</f>
        <v>85</v>
      </c>
      <c r="C95" s="867">
        <f>'様式D-3_S85'!$AW$5</f>
        <v>10.45</v>
      </c>
      <c r="D95" s="868">
        <f>'様式D-3_S85'!$AX$5</f>
        <v>0</v>
      </c>
      <c r="E95" s="869">
        <f>'様式D-3_S85'!$AY$5</f>
        <v>0</v>
      </c>
      <c r="F95" s="869">
        <f>'様式D-3_S85'!$AZ$5</f>
        <v>0</v>
      </c>
      <c r="G95" s="880">
        <f>'様式D-3_S85'!$BA$5</f>
        <v>1</v>
      </c>
      <c r="H95" s="881">
        <f>'様式D-3_S85'!$BB$5</f>
        <v>0</v>
      </c>
      <c r="I95" s="869">
        <f>'様式D-3_S85'!$BC$5</f>
        <v>0</v>
      </c>
      <c r="J95" s="869">
        <f>'様式D-3_S85'!$BD$5</f>
        <v>1</v>
      </c>
      <c r="K95" s="880">
        <f>'様式D-3_S85'!$BE$5</f>
        <v>4</v>
      </c>
      <c r="L95" s="881">
        <f>'様式D-3_S85'!$BF$5</f>
        <v>0</v>
      </c>
      <c r="M95" s="869">
        <f>'様式D-3_S85'!$BG$5</f>
        <v>0</v>
      </c>
      <c r="N95" s="869">
        <f>'様式D-3_S85'!$BH$5</f>
        <v>0</v>
      </c>
      <c r="O95" s="880">
        <f>'様式D-3_S85'!$BI$5</f>
        <v>0</v>
      </c>
      <c r="P95" s="881">
        <f>'様式D-3_S85'!$BJ$5</f>
        <v>0</v>
      </c>
      <c r="Q95" s="869">
        <f>'様式D-3_S85'!$BK$5</f>
        <v>0</v>
      </c>
      <c r="R95" s="880">
        <f>'様式D-3_S85'!$BL$5</f>
        <v>1</v>
      </c>
      <c r="S95" s="881">
        <f>'様式D-3_S85'!$BM$5</f>
        <v>0</v>
      </c>
      <c r="T95" s="869">
        <f>'様式D-3_S85'!$BN$5</f>
        <v>0</v>
      </c>
      <c r="U95" s="880">
        <f>'様式D-3_S85'!$BO$5</f>
        <v>5</v>
      </c>
      <c r="V95" s="881">
        <f>'様式D-3_S85'!$BP$5</f>
        <v>0</v>
      </c>
      <c r="W95" s="869">
        <f>'様式D-3_S85'!$BQ$5</f>
        <v>0</v>
      </c>
      <c r="X95" s="870">
        <f>'様式D-3_S85'!$BR$5</f>
        <v>0</v>
      </c>
      <c r="Y95" s="871" t="str">
        <f>'様式D-3_S85'!$BS$5</f>
        <v>Ⅱ</v>
      </c>
      <c r="Z95" s="872" t="str">
        <f>'様式D-3_S85'!$BT$5</f>
        <v>Ⅱ</v>
      </c>
      <c r="AA95" s="872" t="str">
        <f>'様式D-3_S85'!$BU$5</f>
        <v>Ⅰ</v>
      </c>
      <c r="AB95" s="871" t="str">
        <f>'様式D-3_S85'!$BV$5</f>
        <v>Ⅱ</v>
      </c>
      <c r="AC95" s="873" t="str">
        <f>'様式D-3_S85'!$BW$5</f>
        <v/>
      </c>
      <c r="AD95" s="874" t="str">
        <f>'様式D-3_S85'!$BX$5</f>
        <v/>
      </c>
      <c r="AE95" s="874" t="str">
        <f>'様式D-3_S85'!$BY$5</f>
        <v/>
      </c>
      <c r="AF95" s="875">
        <f>'様式D-3_S85'!$BZ$5</f>
        <v>10.45</v>
      </c>
      <c r="AG95" s="879">
        <f>'様式D-3_S85'!$CA$5</f>
        <v>0</v>
      </c>
      <c r="AH95" s="876">
        <f>'様式D-3_S85'!$CB$5</f>
        <v>0</v>
      </c>
      <c r="AI95" s="876">
        <f>'様式D-3_S85'!$CC$5</f>
        <v>0.08</v>
      </c>
      <c r="AJ95" s="876">
        <f>'様式D-3_S85'!$CD$5</f>
        <v>8.9999999999999983E-2</v>
      </c>
      <c r="AK95" s="876">
        <f>'様式D-3_S85'!$CE$5</f>
        <v>0</v>
      </c>
      <c r="AL95" s="876">
        <f>'様式D-3_S85'!$CF$5</f>
        <v>0</v>
      </c>
      <c r="AM95" s="876">
        <f>'様式D-3_S85'!$CG$5</f>
        <v>0</v>
      </c>
      <c r="AN95" s="877">
        <f>'様式D-3_S85'!$CH$5</f>
        <v>0</v>
      </c>
      <c r="AO95" s="3"/>
      <c r="AP95" s="3"/>
      <c r="AQ95" s="3"/>
      <c r="AR95" s="3"/>
      <c r="AS95" s="3"/>
      <c r="AT95" s="878">
        <f t="shared" si="0"/>
        <v>2</v>
      </c>
      <c r="AU95" s="3"/>
    </row>
    <row r="96" spans="2:47" x14ac:dyDescent="0.2">
      <c r="B96" s="866">
        <f>'様式D-3_S86'!$AV$5</f>
        <v>86</v>
      </c>
      <c r="C96" s="867">
        <f>'様式D-3_S86'!$AW$5</f>
        <v>10.47</v>
      </c>
      <c r="D96" s="868">
        <f>'様式D-3_S86'!$AX$5</f>
        <v>0</v>
      </c>
      <c r="E96" s="869">
        <f>'様式D-3_S86'!$AY$5</f>
        <v>0</v>
      </c>
      <c r="F96" s="869">
        <f>'様式D-3_S86'!$AZ$5</f>
        <v>0</v>
      </c>
      <c r="G96" s="880">
        <f>'様式D-3_S86'!$BA$5</f>
        <v>0</v>
      </c>
      <c r="H96" s="881">
        <f>'様式D-3_S86'!$BB$5</f>
        <v>0</v>
      </c>
      <c r="I96" s="869">
        <f>'様式D-3_S86'!$BC$5</f>
        <v>0</v>
      </c>
      <c r="J96" s="869">
        <f>'様式D-3_S86'!$BD$5</f>
        <v>0</v>
      </c>
      <c r="K96" s="880">
        <f>'様式D-3_S86'!$BE$5</f>
        <v>1</v>
      </c>
      <c r="L96" s="881">
        <f>'様式D-3_S86'!$BF$5</f>
        <v>0</v>
      </c>
      <c r="M96" s="869">
        <f>'様式D-3_S86'!$BG$5</f>
        <v>0</v>
      </c>
      <c r="N96" s="869">
        <f>'様式D-3_S86'!$BH$5</f>
        <v>0</v>
      </c>
      <c r="O96" s="880">
        <f>'様式D-3_S86'!$BI$5</f>
        <v>1</v>
      </c>
      <c r="P96" s="881">
        <f>'様式D-3_S86'!$BJ$5</f>
        <v>0</v>
      </c>
      <c r="Q96" s="869">
        <f>'様式D-3_S86'!$BK$5</f>
        <v>0</v>
      </c>
      <c r="R96" s="880">
        <f>'様式D-3_S86'!$BL$5</f>
        <v>0</v>
      </c>
      <c r="S96" s="881">
        <f>'様式D-3_S86'!$BM$5</f>
        <v>0</v>
      </c>
      <c r="T96" s="869">
        <f>'様式D-3_S86'!$BN$5</f>
        <v>0</v>
      </c>
      <c r="U96" s="880">
        <f>'様式D-3_S86'!$BO$5</f>
        <v>1</v>
      </c>
      <c r="V96" s="881">
        <f>'様式D-3_S86'!$BP$5</f>
        <v>0</v>
      </c>
      <c r="W96" s="869">
        <f>'様式D-3_S86'!$BQ$5</f>
        <v>0</v>
      </c>
      <c r="X96" s="870">
        <f>'様式D-3_S86'!$BR$5</f>
        <v>1</v>
      </c>
      <c r="Y96" s="871" t="str">
        <f>'様式D-3_S86'!$BS$5</f>
        <v>Ⅰ</v>
      </c>
      <c r="Z96" s="872" t="str">
        <f>'様式D-3_S86'!$BT$5</f>
        <v>Ⅱ</v>
      </c>
      <c r="AA96" s="872" t="str">
        <f>'様式D-3_S86'!$BU$5</f>
        <v>Ⅱ</v>
      </c>
      <c r="AB96" s="871" t="str">
        <f>'様式D-3_S86'!$BV$5</f>
        <v>Ⅱ</v>
      </c>
      <c r="AC96" s="873" t="str">
        <f>'様式D-3_S86'!$BW$5</f>
        <v/>
      </c>
      <c r="AD96" s="874" t="str">
        <f>'様式D-3_S86'!$BX$5</f>
        <v/>
      </c>
      <c r="AE96" s="874" t="str">
        <f>'様式D-3_S86'!$BY$5</f>
        <v/>
      </c>
      <c r="AF96" s="875" t="str">
        <f>'様式D-3_S86'!$BZ$5</f>
        <v/>
      </c>
      <c r="AG96" s="879">
        <f>'様式D-3_S86'!$CA$5</f>
        <v>0</v>
      </c>
      <c r="AH96" s="876">
        <f>'様式D-3_S86'!$CB$5</f>
        <v>0</v>
      </c>
      <c r="AI96" s="876">
        <f>'様式D-3_S86'!$CC$5</f>
        <v>0</v>
      </c>
      <c r="AJ96" s="876">
        <f>'様式D-3_S86'!$CD$5</f>
        <v>0.01</v>
      </c>
      <c r="AK96" s="876">
        <f>'様式D-3_S86'!$CE$5</f>
        <v>0</v>
      </c>
      <c r="AL96" s="876">
        <f>'様式D-3_S86'!$CF$5</f>
        <v>0</v>
      </c>
      <c r="AM96" s="876">
        <f>'様式D-3_S86'!$CG$5</f>
        <v>0</v>
      </c>
      <c r="AN96" s="877">
        <f>'様式D-3_S86'!$CH$5</f>
        <v>4.8499999999999996</v>
      </c>
      <c r="AO96" s="3"/>
      <c r="AP96" s="3"/>
      <c r="AQ96" s="3"/>
      <c r="AR96" s="3"/>
      <c r="AS96" s="3"/>
      <c r="AT96" s="878">
        <f t="shared" si="0"/>
        <v>2</v>
      </c>
      <c r="AU96" s="3"/>
    </row>
    <row r="97" spans="2:47" x14ac:dyDescent="0.2">
      <c r="B97" s="866">
        <f>'様式D-3_S87'!$AV$5</f>
        <v>87</v>
      </c>
      <c r="C97" s="867">
        <f>'様式D-3_S87'!$AW$5</f>
        <v>10.46</v>
      </c>
      <c r="D97" s="868">
        <f>'様式D-3_S87'!$AX$5</f>
        <v>0</v>
      </c>
      <c r="E97" s="869">
        <f>'様式D-3_S87'!$AY$5</f>
        <v>0</v>
      </c>
      <c r="F97" s="869">
        <f>'様式D-3_S87'!$AZ$5</f>
        <v>0</v>
      </c>
      <c r="G97" s="880">
        <f>'様式D-3_S87'!$BA$5</f>
        <v>0</v>
      </c>
      <c r="H97" s="881">
        <f>'様式D-3_S87'!$BB$5</f>
        <v>0</v>
      </c>
      <c r="I97" s="869">
        <f>'様式D-3_S87'!$BC$5</f>
        <v>0</v>
      </c>
      <c r="J97" s="869">
        <f>'様式D-3_S87'!$BD$5</f>
        <v>0</v>
      </c>
      <c r="K97" s="880">
        <f>'様式D-3_S87'!$BE$5</f>
        <v>0</v>
      </c>
      <c r="L97" s="881">
        <f>'様式D-3_S87'!$BF$5</f>
        <v>0</v>
      </c>
      <c r="M97" s="869">
        <f>'様式D-3_S87'!$BG$5</f>
        <v>0</v>
      </c>
      <c r="N97" s="869">
        <f>'様式D-3_S87'!$BH$5</f>
        <v>0</v>
      </c>
      <c r="O97" s="880">
        <f>'様式D-3_S87'!$BI$5</f>
        <v>2</v>
      </c>
      <c r="P97" s="881">
        <f>'様式D-3_S87'!$BJ$5</f>
        <v>0</v>
      </c>
      <c r="Q97" s="869">
        <f>'様式D-3_S87'!$BK$5</f>
        <v>0</v>
      </c>
      <c r="R97" s="880">
        <f>'様式D-3_S87'!$BL$5</f>
        <v>0</v>
      </c>
      <c r="S97" s="881">
        <f>'様式D-3_S87'!$BM$5</f>
        <v>0</v>
      </c>
      <c r="T97" s="869">
        <f>'様式D-3_S87'!$BN$5</f>
        <v>0</v>
      </c>
      <c r="U97" s="880">
        <f>'様式D-3_S87'!$BO$5</f>
        <v>0</v>
      </c>
      <c r="V97" s="881">
        <f>'様式D-3_S87'!$BP$5</f>
        <v>0</v>
      </c>
      <c r="W97" s="869">
        <f>'様式D-3_S87'!$BQ$5</f>
        <v>0</v>
      </c>
      <c r="X97" s="870">
        <f>'様式D-3_S87'!$BR$5</f>
        <v>2</v>
      </c>
      <c r="Y97" s="871" t="str">
        <f>'様式D-3_S87'!$BS$5</f>
        <v>Ⅰ</v>
      </c>
      <c r="Z97" s="872" t="str">
        <f>'様式D-3_S87'!$BT$5</f>
        <v>Ⅰ</v>
      </c>
      <c r="AA97" s="872" t="str">
        <f>'様式D-3_S87'!$BU$5</f>
        <v>Ⅱ</v>
      </c>
      <c r="AB97" s="871" t="str">
        <f>'様式D-3_S87'!$BV$5</f>
        <v>Ⅱ</v>
      </c>
      <c r="AC97" s="873" t="str">
        <f>'様式D-3_S87'!$BW$5</f>
        <v/>
      </c>
      <c r="AD97" s="874" t="str">
        <f>'様式D-3_S87'!$BX$5</f>
        <v/>
      </c>
      <c r="AE97" s="874" t="str">
        <f>'様式D-3_S87'!$BY$5</f>
        <v/>
      </c>
      <c r="AF97" s="875" t="str">
        <f>'様式D-3_S87'!$BZ$5</f>
        <v/>
      </c>
      <c r="AG97" s="879">
        <f>'様式D-3_S87'!$CA$5</f>
        <v>0</v>
      </c>
      <c r="AH97" s="876">
        <f>'様式D-3_S87'!$CB$5</f>
        <v>0</v>
      </c>
      <c r="AI97" s="876">
        <f>'様式D-3_S87'!$CC$5</f>
        <v>0</v>
      </c>
      <c r="AJ97" s="876">
        <f>'様式D-3_S87'!$CD$5</f>
        <v>0</v>
      </c>
      <c r="AK97" s="876">
        <f>'様式D-3_S87'!$CE$5</f>
        <v>0</v>
      </c>
      <c r="AL97" s="876">
        <f>'様式D-3_S87'!$CF$5</f>
        <v>0</v>
      </c>
      <c r="AM97" s="876">
        <f>'様式D-3_S87'!$CG$5</f>
        <v>0</v>
      </c>
      <c r="AN97" s="877">
        <f>'様式D-3_S87'!$CH$5</f>
        <v>8.49</v>
      </c>
      <c r="AO97" s="3"/>
      <c r="AP97" s="3"/>
      <c r="AQ97" s="3"/>
      <c r="AR97" s="3"/>
      <c r="AS97" s="3"/>
      <c r="AT97" s="878">
        <f t="shared" si="0"/>
        <v>2</v>
      </c>
      <c r="AU97" s="3"/>
    </row>
    <row r="98" spans="2:47" x14ac:dyDescent="0.2">
      <c r="B98" s="866">
        <f>'様式D-3_S88'!$AV$5</f>
        <v>88</v>
      </c>
      <c r="C98" s="867">
        <f>'様式D-3_S88'!$AW$5</f>
        <v>10.42</v>
      </c>
      <c r="D98" s="868">
        <f>'様式D-3_S88'!$AX$5</f>
        <v>0</v>
      </c>
      <c r="E98" s="869">
        <f>'様式D-3_S88'!$AY$5</f>
        <v>0</v>
      </c>
      <c r="F98" s="869">
        <f>'様式D-3_S88'!$AZ$5</f>
        <v>0</v>
      </c>
      <c r="G98" s="880">
        <f>'様式D-3_S88'!$BA$5</f>
        <v>1</v>
      </c>
      <c r="H98" s="881">
        <f>'様式D-3_S88'!$BB$5</f>
        <v>0</v>
      </c>
      <c r="I98" s="869">
        <f>'様式D-3_S88'!$BC$5</f>
        <v>0</v>
      </c>
      <c r="J98" s="869">
        <f>'様式D-3_S88'!$BD$5</f>
        <v>0</v>
      </c>
      <c r="K98" s="880">
        <f>'様式D-3_S88'!$BE$5</f>
        <v>0</v>
      </c>
      <c r="L98" s="881">
        <f>'様式D-3_S88'!$BF$5</f>
        <v>0</v>
      </c>
      <c r="M98" s="869">
        <f>'様式D-3_S88'!$BG$5</f>
        <v>0</v>
      </c>
      <c r="N98" s="869">
        <f>'様式D-3_S88'!$BH$5</f>
        <v>0</v>
      </c>
      <c r="O98" s="880">
        <f>'様式D-3_S88'!$BI$5</f>
        <v>0</v>
      </c>
      <c r="P98" s="881">
        <f>'様式D-3_S88'!$BJ$5</f>
        <v>0</v>
      </c>
      <c r="Q98" s="869">
        <f>'様式D-3_S88'!$BK$5</f>
        <v>0</v>
      </c>
      <c r="R98" s="880">
        <f>'様式D-3_S88'!$BL$5</f>
        <v>1</v>
      </c>
      <c r="S98" s="881">
        <f>'様式D-3_S88'!$BM$5</f>
        <v>0</v>
      </c>
      <c r="T98" s="869">
        <f>'様式D-3_S88'!$BN$5</f>
        <v>0</v>
      </c>
      <c r="U98" s="880">
        <f>'様式D-3_S88'!$BO$5</f>
        <v>0</v>
      </c>
      <c r="V98" s="881">
        <f>'様式D-3_S88'!$BP$5</f>
        <v>0</v>
      </c>
      <c r="W98" s="869">
        <f>'様式D-3_S88'!$BQ$5</f>
        <v>0</v>
      </c>
      <c r="X98" s="870">
        <f>'様式D-3_S88'!$BR$5</f>
        <v>0</v>
      </c>
      <c r="Y98" s="871" t="str">
        <f>'様式D-3_S88'!$BS$5</f>
        <v>Ⅱ</v>
      </c>
      <c r="Z98" s="872" t="str">
        <f>'様式D-3_S88'!$BT$5</f>
        <v>Ⅰ</v>
      </c>
      <c r="AA98" s="872" t="str">
        <f>'様式D-3_S88'!$BU$5</f>
        <v>Ⅰ</v>
      </c>
      <c r="AB98" s="871" t="str">
        <f>'様式D-3_S88'!$BV$5</f>
        <v>Ⅱ</v>
      </c>
      <c r="AC98" s="873" t="str">
        <f>'様式D-3_S88'!$BW$5</f>
        <v/>
      </c>
      <c r="AD98" s="874" t="str">
        <f>'様式D-3_S88'!$BX$5</f>
        <v/>
      </c>
      <c r="AE98" s="874" t="str">
        <f>'様式D-3_S88'!$BY$5</f>
        <v/>
      </c>
      <c r="AF98" s="875">
        <f>'様式D-3_S88'!$BZ$5</f>
        <v>10.42</v>
      </c>
      <c r="AG98" s="879">
        <f>'様式D-3_S88'!$CA$5</f>
        <v>0</v>
      </c>
      <c r="AH98" s="876">
        <f>'様式D-3_S88'!$CB$5</f>
        <v>0</v>
      </c>
      <c r="AI98" s="876">
        <f>'様式D-3_S88'!$CC$5</f>
        <v>0</v>
      </c>
      <c r="AJ98" s="876">
        <f>'様式D-3_S88'!$CD$5</f>
        <v>0</v>
      </c>
      <c r="AK98" s="876">
        <f>'様式D-3_S88'!$CE$5</f>
        <v>0</v>
      </c>
      <c r="AL98" s="876">
        <f>'様式D-3_S88'!$CF$5</f>
        <v>0</v>
      </c>
      <c r="AM98" s="876">
        <f>'様式D-3_S88'!$CG$5</f>
        <v>0</v>
      </c>
      <c r="AN98" s="877">
        <f>'様式D-3_S88'!$CH$5</f>
        <v>0</v>
      </c>
      <c r="AO98" s="3"/>
      <c r="AP98" s="3"/>
      <c r="AQ98" s="3"/>
      <c r="AR98" s="3"/>
      <c r="AS98" s="3"/>
      <c r="AT98" s="878">
        <f t="shared" si="0"/>
        <v>2</v>
      </c>
      <c r="AU98" s="3"/>
    </row>
    <row r="99" spans="2:47" x14ac:dyDescent="0.2">
      <c r="B99" s="866">
        <f>'様式D-3_S89'!$AV$5</f>
        <v>89</v>
      </c>
      <c r="C99" s="867">
        <f>'様式D-3_S89'!$AW$5</f>
        <v>10.42</v>
      </c>
      <c r="D99" s="868">
        <f>'様式D-3_S89'!$AX$5</f>
        <v>0</v>
      </c>
      <c r="E99" s="869">
        <f>'様式D-3_S89'!$AY$5</f>
        <v>0</v>
      </c>
      <c r="F99" s="869">
        <f>'様式D-3_S89'!$AZ$5</f>
        <v>0</v>
      </c>
      <c r="G99" s="880">
        <f>'様式D-3_S89'!$BA$5</f>
        <v>1</v>
      </c>
      <c r="H99" s="881">
        <f>'様式D-3_S89'!$BB$5</f>
        <v>0</v>
      </c>
      <c r="I99" s="869">
        <f>'様式D-3_S89'!$BC$5</f>
        <v>0</v>
      </c>
      <c r="J99" s="869">
        <f>'様式D-3_S89'!$BD$5</f>
        <v>1</v>
      </c>
      <c r="K99" s="880">
        <f>'様式D-3_S89'!$BE$5</f>
        <v>1</v>
      </c>
      <c r="L99" s="881">
        <f>'様式D-3_S89'!$BF$5</f>
        <v>0</v>
      </c>
      <c r="M99" s="869">
        <f>'様式D-3_S89'!$BG$5</f>
        <v>0</v>
      </c>
      <c r="N99" s="869">
        <f>'様式D-3_S89'!$BH$5</f>
        <v>0</v>
      </c>
      <c r="O99" s="880">
        <f>'様式D-3_S89'!$BI$5</f>
        <v>1</v>
      </c>
      <c r="P99" s="881">
        <f>'様式D-3_S89'!$BJ$5</f>
        <v>0</v>
      </c>
      <c r="Q99" s="869">
        <f>'様式D-3_S89'!$BK$5</f>
        <v>0</v>
      </c>
      <c r="R99" s="880">
        <f>'様式D-3_S89'!$BL$5</f>
        <v>1</v>
      </c>
      <c r="S99" s="881">
        <f>'様式D-3_S89'!$BM$5</f>
        <v>0</v>
      </c>
      <c r="T99" s="869">
        <f>'様式D-3_S89'!$BN$5</f>
        <v>0</v>
      </c>
      <c r="U99" s="880">
        <f>'様式D-3_S89'!$BO$5</f>
        <v>2</v>
      </c>
      <c r="V99" s="881">
        <f>'様式D-3_S89'!$BP$5</f>
        <v>0</v>
      </c>
      <c r="W99" s="869">
        <f>'様式D-3_S89'!$BQ$5</f>
        <v>0</v>
      </c>
      <c r="X99" s="870">
        <f>'様式D-3_S89'!$BR$5</f>
        <v>1</v>
      </c>
      <c r="Y99" s="871" t="str">
        <f>'様式D-3_S89'!$BS$5</f>
        <v>Ⅱ</v>
      </c>
      <c r="Z99" s="872" t="str">
        <f>'様式D-3_S89'!$BT$5</f>
        <v>Ⅱ</v>
      </c>
      <c r="AA99" s="872" t="str">
        <f>'様式D-3_S89'!$BU$5</f>
        <v>Ⅱ</v>
      </c>
      <c r="AB99" s="871" t="str">
        <f>'様式D-3_S89'!$BV$5</f>
        <v>Ⅱ</v>
      </c>
      <c r="AC99" s="873" t="str">
        <f>'様式D-3_S89'!$BW$5</f>
        <v/>
      </c>
      <c r="AD99" s="874" t="str">
        <f>'様式D-3_S89'!$BX$5</f>
        <v/>
      </c>
      <c r="AE99" s="874" t="str">
        <f>'様式D-3_S89'!$BY$5</f>
        <v/>
      </c>
      <c r="AF99" s="875">
        <f>'様式D-3_S89'!$BZ$5</f>
        <v>10.42</v>
      </c>
      <c r="AG99" s="879">
        <f>'様式D-3_S89'!$CA$5</f>
        <v>0</v>
      </c>
      <c r="AH99" s="876">
        <f>'様式D-3_S89'!$CB$5</f>
        <v>0</v>
      </c>
      <c r="AI99" s="876">
        <f>'様式D-3_S89'!$CC$5</f>
        <v>0.13</v>
      </c>
      <c r="AJ99" s="876">
        <f>'様式D-3_S89'!$CD$5</f>
        <v>0.01</v>
      </c>
      <c r="AK99" s="876">
        <f>'様式D-3_S89'!$CE$5</f>
        <v>0</v>
      </c>
      <c r="AL99" s="876">
        <f>'様式D-3_S89'!$CF$5</f>
        <v>0</v>
      </c>
      <c r="AM99" s="876">
        <f>'様式D-3_S89'!$CG$5</f>
        <v>0</v>
      </c>
      <c r="AN99" s="877">
        <f>'様式D-3_S89'!$CH$5</f>
        <v>5.1100000000000003</v>
      </c>
      <c r="AO99" s="3"/>
      <c r="AP99" s="3"/>
      <c r="AQ99" s="3"/>
      <c r="AR99" s="3"/>
      <c r="AS99" s="3"/>
      <c r="AT99" s="878">
        <f t="shared" si="0"/>
        <v>2</v>
      </c>
      <c r="AU99" s="3"/>
    </row>
    <row r="100" spans="2:47" x14ac:dyDescent="0.2">
      <c r="B100" s="866">
        <f>'様式D-3_S90'!$AV$5</f>
        <v>90</v>
      </c>
      <c r="C100" s="867">
        <f>'様式D-3_S90'!$AW$5</f>
        <v>10.44</v>
      </c>
      <c r="D100" s="868">
        <f>'様式D-3_S90'!$AX$5</f>
        <v>0</v>
      </c>
      <c r="E100" s="869">
        <f>'様式D-3_S90'!$AY$5</f>
        <v>0</v>
      </c>
      <c r="F100" s="869">
        <f>'様式D-3_S90'!$AZ$5</f>
        <v>1</v>
      </c>
      <c r="G100" s="880">
        <f>'様式D-3_S90'!$BA$5</f>
        <v>0</v>
      </c>
      <c r="H100" s="881">
        <f>'様式D-3_S90'!$BB$5</f>
        <v>0</v>
      </c>
      <c r="I100" s="869">
        <f>'様式D-3_S90'!$BC$5</f>
        <v>0</v>
      </c>
      <c r="J100" s="869">
        <f>'様式D-3_S90'!$BD$5</f>
        <v>6</v>
      </c>
      <c r="K100" s="880">
        <f>'様式D-3_S90'!$BE$5</f>
        <v>1</v>
      </c>
      <c r="L100" s="881">
        <f>'様式D-3_S90'!$BF$5</f>
        <v>0</v>
      </c>
      <c r="M100" s="869">
        <f>'様式D-3_S90'!$BG$5</f>
        <v>0</v>
      </c>
      <c r="N100" s="869">
        <f>'様式D-3_S90'!$BH$5</f>
        <v>0</v>
      </c>
      <c r="O100" s="880">
        <f>'様式D-3_S90'!$BI$5</f>
        <v>2</v>
      </c>
      <c r="P100" s="881">
        <f>'様式D-3_S90'!$BJ$5</f>
        <v>0</v>
      </c>
      <c r="Q100" s="869">
        <f>'様式D-3_S90'!$BK$5</f>
        <v>0</v>
      </c>
      <c r="R100" s="880">
        <f>'様式D-3_S90'!$BL$5</f>
        <v>1</v>
      </c>
      <c r="S100" s="881">
        <f>'様式D-3_S90'!$BM$5</f>
        <v>0</v>
      </c>
      <c r="T100" s="869">
        <f>'様式D-3_S90'!$BN$5</f>
        <v>0</v>
      </c>
      <c r="U100" s="880">
        <f>'様式D-3_S90'!$BO$5</f>
        <v>7</v>
      </c>
      <c r="V100" s="881">
        <f>'様式D-3_S90'!$BP$5</f>
        <v>0</v>
      </c>
      <c r="W100" s="869">
        <f>'様式D-3_S90'!$BQ$5</f>
        <v>0</v>
      </c>
      <c r="X100" s="870">
        <f>'様式D-3_S90'!$BR$5</f>
        <v>2</v>
      </c>
      <c r="Y100" s="871" t="str">
        <f>'様式D-3_S90'!$BS$5</f>
        <v>Ⅱ</v>
      </c>
      <c r="Z100" s="872" t="str">
        <f>'様式D-3_S90'!$BT$5</f>
        <v>Ⅱ</v>
      </c>
      <c r="AA100" s="872" t="str">
        <f>'様式D-3_S90'!$BU$5</f>
        <v>Ⅱ</v>
      </c>
      <c r="AB100" s="871" t="str">
        <f>'様式D-3_S90'!$BV$5</f>
        <v>Ⅱ</v>
      </c>
      <c r="AC100" s="873" t="str">
        <f>'様式D-3_S90'!$BW$5</f>
        <v/>
      </c>
      <c r="AD100" s="874">
        <f>'様式D-3_S90'!$BX$5</f>
        <v>10.44</v>
      </c>
      <c r="AE100" s="874">
        <f>'様式D-3_S90'!$BY$5</f>
        <v>10.44</v>
      </c>
      <c r="AF100" s="875" t="str">
        <f>'様式D-3_S90'!$BZ$5</f>
        <v/>
      </c>
      <c r="AG100" s="879">
        <f>'様式D-3_S90'!$CA$5</f>
        <v>0</v>
      </c>
      <c r="AH100" s="876">
        <f>'様式D-3_S90'!$CB$5</f>
        <v>0</v>
      </c>
      <c r="AI100" s="876">
        <f>'様式D-3_S90'!$CC$5</f>
        <v>0.13</v>
      </c>
      <c r="AJ100" s="876">
        <f>'様式D-3_S90'!$CD$5</f>
        <v>0.01</v>
      </c>
      <c r="AK100" s="876">
        <f>'様式D-3_S90'!$CE$5</f>
        <v>0</v>
      </c>
      <c r="AL100" s="876">
        <f>'様式D-3_S90'!$CF$5</f>
        <v>0</v>
      </c>
      <c r="AM100" s="876">
        <f>'様式D-3_S90'!$CG$5</f>
        <v>0</v>
      </c>
      <c r="AN100" s="877">
        <f>'様式D-3_S90'!$CH$5</f>
        <v>11.530000000000001</v>
      </c>
      <c r="AO100" s="3"/>
      <c r="AP100" s="3"/>
      <c r="AQ100" s="3"/>
      <c r="AR100" s="3"/>
      <c r="AS100" s="3"/>
      <c r="AT100" s="878">
        <f t="shared" si="0"/>
        <v>2</v>
      </c>
      <c r="AU100" s="3"/>
    </row>
    <row r="101" spans="2:47" x14ac:dyDescent="0.2">
      <c r="B101" s="866">
        <f>'様式D-3_S91'!$AV$5</f>
        <v>91</v>
      </c>
      <c r="C101" s="867">
        <f>'様式D-3_S91'!$AW$5</f>
        <v>10.46</v>
      </c>
      <c r="D101" s="868">
        <f>'様式D-3_S91'!$AX$5</f>
        <v>0</v>
      </c>
      <c r="E101" s="869">
        <f>'様式D-3_S91'!$AY$5</f>
        <v>0</v>
      </c>
      <c r="F101" s="869">
        <f>'様式D-3_S91'!$AZ$5</f>
        <v>1</v>
      </c>
      <c r="G101" s="880">
        <f>'様式D-3_S91'!$BA$5</f>
        <v>0</v>
      </c>
      <c r="H101" s="881">
        <f>'様式D-3_S91'!$BB$5</f>
        <v>0</v>
      </c>
      <c r="I101" s="869">
        <f>'様式D-3_S91'!$BC$5</f>
        <v>0</v>
      </c>
      <c r="J101" s="869">
        <f>'様式D-3_S91'!$BD$5</f>
        <v>5</v>
      </c>
      <c r="K101" s="880">
        <f>'様式D-3_S91'!$BE$5</f>
        <v>4</v>
      </c>
      <c r="L101" s="881">
        <f>'様式D-3_S91'!$BF$5</f>
        <v>0</v>
      </c>
      <c r="M101" s="869">
        <f>'様式D-3_S91'!$BG$5</f>
        <v>0</v>
      </c>
      <c r="N101" s="869">
        <f>'様式D-3_S91'!$BH$5</f>
        <v>0</v>
      </c>
      <c r="O101" s="880">
        <f>'様式D-3_S91'!$BI$5</f>
        <v>0</v>
      </c>
      <c r="P101" s="881">
        <f>'様式D-3_S91'!$BJ$5</f>
        <v>0</v>
      </c>
      <c r="Q101" s="869">
        <f>'様式D-3_S91'!$BK$5</f>
        <v>0</v>
      </c>
      <c r="R101" s="880">
        <f>'様式D-3_S91'!$BL$5</f>
        <v>1</v>
      </c>
      <c r="S101" s="881">
        <f>'様式D-3_S91'!$BM$5</f>
        <v>0</v>
      </c>
      <c r="T101" s="869">
        <f>'様式D-3_S91'!$BN$5</f>
        <v>0</v>
      </c>
      <c r="U101" s="880">
        <f>'様式D-3_S91'!$BO$5</f>
        <v>9</v>
      </c>
      <c r="V101" s="881">
        <f>'様式D-3_S91'!$BP$5</f>
        <v>0</v>
      </c>
      <c r="W101" s="869">
        <f>'様式D-3_S91'!$BQ$5</f>
        <v>0</v>
      </c>
      <c r="X101" s="870">
        <f>'様式D-3_S91'!$BR$5</f>
        <v>0</v>
      </c>
      <c r="Y101" s="871" t="str">
        <f>'様式D-3_S91'!$BS$5</f>
        <v>Ⅱ</v>
      </c>
      <c r="Z101" s="872" t="str">
        <f>'様式D-3_S91'!$BT$5</f>
        <v>Ⅱ</v>
      </c>
      <c r="AA101" s="872" t="str">
        <f>'様式D-3_S91'!$BU$5</f>
        <v>Ⅰ</v>
      </c>
      <c r="AB101" s="871" t="str">
        <f>'様式D-3_S91'!$BV$5</f>
        <v>Ⅱ</v>
      </c>
      <c r="AC101" s="873" t="str">
        <f>'様式D-3_S91'!$BW$5</f>
        <v/>
      </c>
      <c r="AD101" s="874">
        <f>'様式D-3_S91'!$BX$5</f>
        <v>10.46</v>
      </c>
      <c r="AE101" s="874">
        <f>'様式D-3_S91'!$BY$5</f>
        <v>10.46</v>
      </c>
      <c r="AF101" s="875" t="str">
        <f>'様式D-3_S91'!$BZ$5</f>
        <v/>
      </c>
      <c r="AG101" s="879">
        <f>'様式D-3_S91'!$CA$5</f>
        <v>0</v>
      </c>
      <c r="AH101" s="876">
        <f>'様式D-3_S91'!$CB$5</f>
        <v>0</v>
      </c>
      <c r="AI101" s="876">
        <f>'様式D-3_S91'!$CC$5</f>
        <v>0.34</v>
      </c>
      <c r="AJ101" s="876">
        <f>'様式D-3_S91'!$CD$5</f>
        <v>4.17</v>
      </c>
      <c r="AK101" s="876">
        <f>'様式D-3_S91'!$CE$5</f>
        <v>0</v>
      </c>
      <c r="AL101" s="876">
        <f>'様式D-3_S91'!$CF$5</f>
        <v>0</v>
      </c>
      <c r="AM101" s="876">
        <f>'様式D-3_S91'!$CG$5</f>
        <v>0</v>
      </c>
      <c r="AN101" s="877">
        <f>'様式D-3_S91'!$CH$5</f>
        <v>0</v>
      </c>
      <c r="AO101" s="3"/>
      <c r="AP101" s="3"/>
      <c r="AQ101" s="3"/>
      <c r="AR101" s="3"/>
      <c r="AS101" s="3"/>
      <c r="AT101" s="878">
        <f t="shared" si="0"/>
        <v>2</v>
      </c>
      <c r="AU101" s="3"/>
    </row>
    <row r="102" spans="2:47" x14ac:dyDescent="0.2">
      <c r="B102" s="866">
        <f>'様式D-3_S92'!$AV$5</f>
        <v>92</v>
      </c>
      <c r="C102" s="867">
        <f>'様式D-3_S92'!$AW$5</f>
        <v>10.42</v>
      </c>
      <c r="D102" s="868">
        <f>'様式D-3_S92'!$AX$5</f>
        <v>0</v>
      </c>
      <c r="E102" s="869">
        <f>'様式D-3_S92'!$AY$5</f>
        <v>0</v>
      </c>
      <c r="F102" s="869">
        <f>'様式D-3_S92'!$AZ$5</f>
        <v>0</v>
      </c>
      <c r="G102" s="880">
        <f>'様式D-3_S92'!$BA$5</f>
        <v>0</v>
      </c>
      <c r="H102" s="881">
        <f>'様式D-3_S92'!$BB$5</f>
        <v>0</v>
      </c>
      <c r="I102" s="869">
        <f>'様式D-3_S92'!$BC$5</f>
        <v>0</v>
      </c>
      <c r="J102" s="869">
        <f>'様式D-3_S92'!$BD$5</f>
        <v>0</v>
      </c>
      <c r="K102" s="880">
        <f>'様式D-3_S92'!$BE$5</f>
        <v>2</v>
      </c>
      <c r="L102" s="881">
        <f>'様式D-3_S92'!$BF$5</f>
        <v>0</v>
      </c>
      <c r="M102" s="869">
        <f>'様式D-3_S92'!$BG$5</f>
        <v>0</v>
      </c>
      <c r="N102" s="869">
        <f>'様式D-3_S92'!$BH$5</f>
        <v>0</v>
      </c>
      <c r="O102" s="880">
        <f>'様式D-3_S92'!$BI$5</f>
        <v>0</v>
      </c>
      <c r="P102" s="881">
        <f>'様式D-3_S92'!$BJ$5</f>
        <v>0</v>
      </c>
      <c r="Q102" s="869">
        <f>'様式D-3_S92'!$BK$5</f>
        <v>0</v>
      </c>
      <c r="R102" s="880">
        <f>'様式D-3_S92'!$BL$5</f>
        <v>0</v>
      </c>
      <c r="S102" s="881">
        <f>'様式D-3_S92'!$BM$5</f>
        <v>0</v>
      </c>
      <c r="T102" s="869">
        <f>'様式D-3_S92'!$BN$5</f>
        <v>0</v>
      </c>
      <c r="U102" s="880">
        <f>'様式D-3_S92'!$BO$5</f>
        <v>2</v>
      </c>
      <c r="V102" s="881">
        <f>'様式D-3_S92'!$BP$5</f>
        <v>0</v>
      </c>
      <c r="W102" s="869">
        <f>'様式D-3_S92'!$BQ$5</f>
        <v>0</v>
      </c>
      <c r="X102" s="870">
        <f>'様式D-3_S92'!$BR$5</f>
        <v>0</v>
      </c>
      <c r="Y102" s="871" t="str">
        <f>'様式D-3_S92'!$BS$5</f>
        <v>Ⅰ</v>
      </c>
      <c r="Z102" s="872" t="str">
        <f>'様式D-3_S92'!$BT$5</f>
        <v>Ⅱ</v>
      </c>
      <c r="AA102" s="872" t="str">
        <f>'様式D-3_S92'!$BU$5</f>
        <v>Ⅰ</v>
      </c>
      <c r="AB102" s="871" t="str">
        <f>'様式D-3_S92'!$BV$5</f>
        <v>Ⅱ</v>
      </c>
      <c r="AC102" s="873" t="str">
        <f>'様式D-3_S92'!$BW$5</f>
        <v/>
      </c>
      <c r="AD102" s="874" t="str">
        <f>'様式D-3_S92'!$BX$5</f>
        <v/>
      </c>
      <c r="AE102" s="874" t="str">
        <f>'様式D-3_S92'!$BY$5</f>
        <v/>
      </c>
      <c r="AF102" s="875" t="str">
        <f>'様式D-3_S92'!$BZ$5</f>
        <v/>
      </c>
      <c r="AG102" s="879">
        <f>'様式D-3_S92'!$CA$5</f>
        <v>0</v>
      </c>
      <c r="AH102" s="876">
        <f>'様式D-3_S92'!$CB$5</f>
        <v>0</v>
      </c>
      <c r="AI102" s="876">
        <f>'様式D-3_S92'!$CC$5</f>
        <v>0</v>
      </c>
      <c r="AJ102" s="876">
        <f>'様式D-3_S92'!$CD$5</f>
        <v>0.06</v>
      </c>
      <c r="AK102" s="876">
        <f>'様式D-3_S92'!$CE$5</f>
        <v>0</v>
      </c>
      <c r="AL102" s="876">
        <f>'様式D-3_S92'!$CF$5</f>
        <v>0</v>
      </c>
      <c r="AM102" s="876">
        <f>'様式D-3_S92'!$CG$5</f>
        <v>0</v>
      </c>
      <c r="AN102" s="877">
        <f>'様式D-3_S92'!$CH$5</f>
        <v>0</v>
      </c>
      <c r="AO102" s="3"/>
      <c r="AP102" s="3"/>
      <c r="AQ102" s="3"/>
      <c r="AR102" s="3"/>
      <c r="AS102" s="3"/>
      <c r="AT102" s="878">
        <f t="shared" si="0"/>
        <v>2</v>
      </c>
      <c r="AU102" s="3"/>
    </row>
    <row r="103" spans="2:47" x14ac:dyDescent="0.2">
      <c r="B103" s="866">
        <f>'様式D-3_S93'!$AV$5</f>
        <v>93</v>
      </c>
      <c r="C103" s="867">
        <f>'様式D-3_S93'!$AW$5</f>
        <v>10.43</v>
      </c>
      <c r="D103" s="868">
        <f>'様式D-3_S93'!$AX$5</f>
        <v>0</v>
      </c>
      <c r="E103" s="869">
        <f>'様式D-3_S93'!$AY$5</f>
        <v>0</v>
      </c>
      <c r="F103" s="869">
        <f>'様式D-3_S93'!$AZ$5</f>
        <v>0</v>
      </c>
      <c r="G103" s="880">
        <f>'様式D-3_S93'!$BA$5</f>
        <v>0</v>
      </c>
      <c r="H103" s="881">
        <f>'様式D-3_S93'!$BB$5</f>
        <v>0</v>
      </c>
      <c r="I103" s="869">
        <f>'様式D-3_S93'!$BC$5</f>
        <v>0</v>
      </c>
      <c r="J103" s="869">
        <f>'様式D-3_S93'!$BD$5</f>
        <v>1</v>
      </c>
      <c r="K103" s="880">
        <f>'様式D-3_S93'!$BE$5</f>
        <v>2</v>
      </c>
      <c r="L103" s="881">
        <f>'様式D-3_S93'!$BF$5</f>
        <v>0</v>
      </c>
      <c r="M103" s="869">
        <f>'様式D-3_S93'!$BG$5</f>
        <v>0</v>
      </c>
      <c r="N103" s="869">
        <f>'様式D-3_S93'!$BH$5</f>
        <v>0</v>
      </c>
      <c r="O103" s="880">
        <f>'様式D-3_S93'!$BI$5</f>
        <v>0</v>
      </c>
      <c r="P103" s="881">
        <f>'様式D-3_S93'!$BJ$5</f>
        <v>0</v>
      </c>
      <c r="Q103" s="869">
        <f>'様式D-3_S93'!$BK$5</f>
        <v>0</v>
      </c>
      <c r="R103" s="880">
        <f>'様式D-3_S93'!$BL$5</f>
        <v>0</v>
      </c>
      <c r="S103" s="881">
        <f>'様式D-3_S93'!$BM$5</f>
        <v>0</v>
      </c>
      <c r="T103" s="869">
        <f>'様式D-3_S93'!$BN$5</f>
        <v>0</v>
      </c>
      <c r="U103" s="880">
        <f>'様式D-3_S93'!$BO$5</f>
        <v>3</v>
      </c>
      <c r="V103" s="881">
        <f>'様式D-3_S93'!$BP$5</f>
        <v>0</v>
      </c>
      <c r="W103" s="869">
        <f>'様式D-3_S93'!$BQ$5</f>
        <v>0</v>
      </c>
      <c r="X103" s="870">
        <f>'様式D-3_S93'!$BR$5</f>
        <v>0</v>
      </c>
      <c r="Y103" s="871" t="str">
        <f>'様式D-3_S93'!$BS$5</f>
        <v>Ⅰ</v>
      </c>
      <c r="Z103" s="872" t="str">
        <f>'様式D-3_S93'!$BT$5</f>
        <v>Ⅱ</v>
      </c>
      <c r="AA103" s="872" t="str">
        <f>'様式D-3_S93'!$BU$5</f>
        <v>Ⅰ</v>
      </c>
      <c r="AB103" s="871" t="str">
        <f>'様式D-3_S93'!$BV$5</f>
        <v>Ⅱ</v>
      </c>
      <c r="AC103" s="873" t="str">
        <f>'様式D-3_S93'!$BW$5</f>
        <v/>
      </c>
      <c r="AD103" s="874" t="str">
        <f>'様式D-3_S93'!$BX$5</f>
        <v/>
      </c>
      <c r="AE103" s="874" t="str">
        <f>'様式D-3_S93'!$BY$5</f>
        <v/>
      </c>
      <c r="AF103" s="875" t="str">
        <f>'様式D-3_S93'!$BZ$5</f>
        <v/>
      </c>
      <c r="AG103" s="879">
        <f>'様式D-3_S93'!$CA$5</f>
        <v>0</v>
      </c>
      <c r="AH103" s="876">
        <f>'様式D-3_S93'!$CB$5</f>
        <v>0</v>
      </c>
      <c r="AI103" s="876">
        <f>'様式D-3_S93'!$CC$5</f>
        <v>0.06</v>
      </c>
      <c r="AJ103" s="876">
        <f>'様式D-3_S93'!$CD$5</f>
        <v>0.03</v>
      </c>
      <c r="AK103" s="876">
        <f>'様式D-3_S93'!$CE$5</f>
        <v>0</v>
      </c>
      <c r="AL103" s="876">
        <f>'様式D-3_S93'!$CF$5</f>
        <v>0</v>
      </c>
      <c r="AM103" s="876">
        <f>'様式D-3_S93'!$CG$5</f>
        <v>0</v>
      </c>
      <c r="AN103" s="877">
        <f>'様式D-3_S93'!$CH$5</f>
        <v>0</v>
      </c>
      <c r="AO103" s="3"/>
      <c r="AP103" s="3"/>
      <c r="AQ103" s="3"/>
      <c r="AR103" s="3"/>
      <c r="AS103" s="3"/>
      <c r="AT103" s="878">
        <f t="shared" si="0"/>
        <v>2</v>
      </c>
      <c r="AU103" s="3"/>
    </row>
    <row r="104" spans="2:47" x14ac:dyDescent="0.2">
      <c r="B104" s="866">
        <f>'様式D-3_S94'!$AV$5</f>
        <v>94</v>
      </c>
      <c r="C104" s="867">
        <f>'様式D-3_S94'!$AW$5</f>
        <v>10.45</v>
      </c>
      <c r="D104" s="868">
        <f>'様式D-3_S94'!$AX$5</f>
        <v>0</v>
      </c>
      <c r="E104" s="869">
        <f>'様式D-3_S94'!$AY$5</f>
        <v>0</v>
      </c>
      <c r="F104" s="869">
        <f>'様式D-3_S94'!$AZ$5</f>
        <v>0</v>
      </c>
      <c r="G104" s="880">
        <f>'様式D-3_S94'!$BA$5</f>
        <v>0</v>
      </c>
      <c r="H104" s="881">
        <f>'様式D-3_S94'!$BB$5</f>
        <v>0</v>
      </c>
      <c r="I104" s="869">
        <f>'様式D-3_S94'!$BC$5</f>
        <v>0</v>
      </c>
      <c r="J104" s="869">
        <f>'様式D-3_S94'!$BD$5</f>
        <v>0</v>
      </c>
      <c r="K104" s="880">
        <f>'様式D-3_S94'!$BE$5</f>
        <v>0</v>
      </c>
      <c r="L104" s="881">
        <f>'様式D-3_S94'!$BF$5</f>
        <v>0</v>
      </c>
      <c r="M104" s="869">
        <f>'様式D-3_S94'!$BG$5</f>
        <v>0</v>
      </c>
      <c r="N104" s="869">
        <f>'様式D-3_S94'!$BH$5</f>
        <v>0</v>
      </c>
      <c r="O104" s="880">
        <f>'様式D-3_S94'!$BI$5</f>
        <v>0</v>
      </c>
      <c r="P104" s="881">
        <f>'様式D-3_S94'!$BJ$5</f>
        <v>0</v>
      </c>
      <c r="Q104" s="869">
        <f>'様式D-3_S94'!$BK$5</f>
        <v>0</v>
      </c>
      <c r="R104" s="880">
        <f>'様式D-3_S94'!$BL$5</f>
        <v>0</v>
      </c>
      <c r="S104" s="881">
        <f>'様式D-3_S94'!$BM$5</f>
        <v>0</v>
      </c>
      <c r="T104" s="869">
        <f>'様式D-3_S94'!$BN$5</f>
        <v>0</v>
      </c>
      <c r="U104" s="880">
        <f>'様式D-3_S94'!$BO$5</f>
        <v>0</v>
      </c>
      <c r="V104" s="881">
        <f>'様式D-3_S94'!$BP$5</f>
        <v>0</v>
      </c>
      <c r="W104" s="869">
        <f>'様式D-3_S94'!$BQ$5</f>
        <v>0</v>
      </c>
      <c r="X104" s="870">
        <f>'様式D-3_S94'!$BR$5</f>
        <v>0</v>
      </c>
      <c r="Y104" s="871" t="str">
        <f>'様式D-3_S94'!$BS$5</f>
        <v>Ⅰ</v>
      </c>
      <c r="Z104" s="872" t="str">
        <f>'様式D-3_S94'!$BT$5</f>
        <v>Ⅰ</v>
      </c>
      <c r="AA104" s="872" t="str">
        <f>'様式D-3_S94'!$BU$5</f>
        <v>Ⅰ</v>
      </c>
      <c r="AB104" s="871" t="str">
        <f>'様式D-3_S94'!$BV$5</f>
        <v>Ⅰ</v>
      </c>
      <c r="AC104" s="873" t="str">
        <f>'様式D-3_S94'!$BW$5</f>
        <v/>
      </c>
      <c r="AD104" s="874" t="str">
        <f>'様式D-3_S94'!$BX$5</f>
        <v/>
      </c>
      <c r="AE104" s="874" t="str">
        <f>'様式D-3_S94'!$BY$5</f>
        <v/>
      </c>
      <c r="AF104" s="875" t="str">
        <f>'様式D-3_S94'!$BZ$5</f>
        <v/>
      </c>
      <c r="AG104" s="879">
        <f>'様式D-3_S94'!$CA$5</f>
        <v>0</v>
      </c>
      <c r="AH104" s="876">
        <f>'様式D-3_S94'!$CB$5</f>
        <v>0</v>
      </c>
      <c r="AI104" s="876">
        <f>'様式D-3_S94'!$CC$5</f>
        <v>0</v>
      </c>
      <c r="AJ104" s="876">
        <f>'様式D-3_S94'!$CD$5</f>
        <v>0</v>
      </c>
      <c r="AK104" s="876">
        <f>'様式D-3_S94'!$CE$5</f>
        <v>0</v>
      </c>
      <c r="AL104" s="876">
        <f>'様式D-3_S94'!$CF$5</f>
        <v>0</v>
      </c>
      <c r="AM104" s="876">
        <f>'様式D-3_S94'!$CG$5</f>
        <v>0</v>
      </c>
      <c r="AN104" s="877">
        <f>'様式D-3_S94'!$CH$5</f>
        <v>0</v>
      </c>
      <c r="AO104" s="3"/>
      <c r="AP104" s="3"/>
      <c r="AQ104" s="3"/>
      <c r="AR104" s="3"/>
      <c r="AS104" s="3"/>
      <c r="AT104" s="878">
        <f t="shared" si="0"/>
        <v>1</v>
      </c>
      <c r="AU104" s="3"/>
    </row>
    <row r="105" spans="2:47" x14ac:dyDescent="0.2">
      <c r="B105" s="866">
        <f>'様式D-3_S95'!$AV$5</f>
        <v>95</v>
      </c>
      <c r="C105" s="867">
        <f>'様式D-3_S95'!$AW$5</f>
        <v>10.44</v>
      </c>
      <c r="D105" s="868">
        <f>'様式D-3_S95'!$AX$5</f>
        <v>0</v>
      </c>
      <c r="E105" s="869">
        <f>'様式D-3_S95'!$AY$5</f>
        <v>0</v>
      </c>
      <c r="F105" s="869">
        <f>'様式D-3_S95'!$AZ$5</f>
        <v>0</v>
      </c>
      <c r="G105" s="880">
        <f>'様式D-3_S95'!$BA$5</f>
        <v>0</v>
      </c>
      <c r="H105" s="881">
        <f>'様式D-3_S95'!$BB$5</f>
        <v>0</v>
      </c>
      <c r="I105" s="869">
        <f>'様式D-3_S95'!$BC$5</f>
        <v>0</v>
      </c>
      <c r="J105" s="869">
        <f>'様式D-3_S95'!$BD$5</f>
        <v>1</v>
      </c>
      <c r="K105" s="880">
        <f>'様式D-3_S95'!$BE$5</f>
        <v>1</v>
      </c>
      <c r="L105" s="881">
        <f>'様式D-3_S95'!$BF$5</f>
        <v>0</v>
      </c>
      <c r="M105" s="869">
        <f>'様式D-3_S95'!$BG$5</f>
        <v>0</v>
      </c>
      <c r="N105" s="869">
        <f>'様式D-3_S95'!$BH$5</f>
        <v>0</v>
      </c>
      <c r="O105" s="880">
        <f>'様式D-3_S95'!$BI$5</f>
        <v>0</v>
      </c>
      <c r="P105" s="881">
        <f>'様式D-3_S95'!$BJ$5</f>
        <v>0</v>
      </c>
      <c r="Q105" s="869">
        <f>'様式D-3_S95'!$BK$5</f>
        <v>0</v>
      </c>
      <c r="R105" s="880">
        <f>'様式D-3_S95'!$BL$5</f>
        <v>0</v>
      </c>
      <c r="S105" s="881">
        <f>'様式D-3_S95'!$BM$5</f>
        <v>0</v>
      </c>
      <c r="T105" s="869">
        <f>'様式D-3_S95'!$BN$5</f>
        <v>0</v>
      </c>
      <c r="U105" s="880">
        <f>'様式D-3_S95'!$BO$5</f>
        <v>2</v>
      </c>
      <c r="V105" s="881">
        <f>'様式D-3_S95'!$BP$5</f>
        <v>0</v>
      </c>
      <c r="W105" s="869">
        <f>'様式D-3_S95'!$BQ$5</f>
        <v>0</v>
      </c>
      <c r="X105" s="870">
        <f>'様式D-3_S95'!$BR$5</f>
        <v>0</v>
      </c>
      <c r="Y105" s="871" t="str">
        <f>'様式D-3_S95'!$BS$5</f>
        <v>Ⅰ</v>
      </c>
      <c r="Z105" s="872" t="str">
        <f>'様式D-3_S95'!$BT$5</f>
        <v>Ⅱ</v>
      </c>
      <c r="AA105" s="872" t="str">
        <f>'様式D-3_S95'!$BU$5</f>
        <v>Ⅰ</v>
      </c>
      <c r="AB105" s="871" t="str">
        <f>'様式D-3_S95'!$BV$5</f>
        <v>Ⅱ</v>
      </c>
      <c r="AC105" s="873" t="str">
        <f>'様式D-3_S95'!$BW$5</f>
        <v/>
      </c>
      <c r="AD105" s="874" t="str">
        <f>'様式D-3_S95'!$BX$5</f>
        <v/>
      </c>
      <c r="AE105" s="874" t="str">
        <f>'様式D-3_S95'!$BY$5</f>
        <v/>
      </c>
      <c r="AF105" s="875" t="str">
        <f>'様式D-3_S95'!$BZ$5</f>
        <v/>
      </c>
      <c r="AG105" s="879">
        <f>'様式D-3_S95'!$CA$5</f>
        <v>0</v>
      </c>
      <c r="AH105" s="876">
        <f>'様式D-3_S95'!$CB$5</f>
        <v>0</v>
      </c>
      <c r="AI105" s="876">
        <f>'様式D-3_S95'!$CC$5</f>
        <v>0.03</v>
      </c>
      <c r="AJ105" s="876">
        <f>'様式D-3_S95'!$CD$5</f>
        <v>0.01</v>
      </c>
      <c r="AK105" s="876">
        <f>'様式D-3_S95'!$CE$5</f>
        <v>0</v>
      </c>
      <c r="AL105" s="876">
        <f>'様式D-3_S95'!$CF$5</f>
        <v>0</v>
      </c>
      <c r="AM105" s="876">
        <f>'様式D-3_S95'!$CG$5</f>
        <v>0</v>
      </c>
      <c r="AN105" s="877">
        <f>'様式D-3_S95'!$CH$5</f>
        <v>0</v>
      </c>
      <c r="AO105" s="3"/>
      <c r="AP105" s="3"/>
      <c r="AQ105" s="3"/>
      <c r="AR105" s="3"/>
      <c r="AS105" s="3"/>
      <c r="AT105" s="878">
        <f t="shared" si="0"/>
        <v>2</v>
      </c>
      <c r="AU105" s="3"/>
    </row>
    <row r="106" spans="2:47" x14ac:dyDescent="0.2">
      <c r="B106" s="866">
        <f>'様式D-3_S96'!$AV$5</f>
        <v>96</v>
      </c>
      <c r="C106" s="867">
        <f>'様式D-3_S96'!$AW$5</f>
        <v>10.45</v>
      </c>
      <c r="D106" s="868">
        <f>'様式D-3_S96'!$AX$5</f>
        <v>0</v>
      </c>
      <c r="E106" s="869">
        <f>'様式D-3_S96'!$AY$5</f>
        <v>0</v>
      </c>
      <c r="F106" s="869">
        <f>'様式D-3_S96'!$AZ$5</f>
        <v>0</v>
      </c>
      <c r="G106" s="880">
        <f>'様式D-3_S96'!$BA$5</f>
        <v>0</v>
      </c>
      <c r="H106" s="881">
        <f>'様式D-3_S96'!$BB$5</f>
        <v>0</v>
      </c>
      <c r="I106" s="869">
        <f>'様式D-3_S96'!$BC$5</f>
        <v>1</v>
      </c>
      <c r="J106" s="869">
        <f>'様式D-3_S96'!$BD$5</f>
        <v>0</v>
      </c>
      <c r="K106" s="880">
        <f>'様式D-3_S96'!$BE$5</f>
        <v>0</v>
      </c>
      <c r="L106" s="881">
        <f>'様式D-3_S96'!$BF$5</f>
        <v>0</v>
      </c>
      <c r="M106" s="869">
        <f>'様式D-3_S96'!$BG$5</f>
        <v>0</v>
      </c>
      <c r="N106" s="869">
        <f>'様式D-3_S96'!$BH$5</f>
        <v>0</v>
      </c>
      <c r="O106" s="880">
        <f>'様式D-3_S96'!$BI$5</f>
        <v>0</v>
      </c>
      <c r="P106" s="881">
        <f>'様式D-3_S96'!$BJ$5</f>
        <v>0</v>
      </c>
      <c r="Q106" s="869">
        <f>'様式D-3_S96'!$BK$5</f>
        <v>0</v>
      </c>
      <c r="R106" s="880">
        <f>'様式D-3_S96'!$BL$5</f>
        <v>0</v>
      </c>
      <c r="S106" s="881">
        <f>'様式D-3_S96'!$BM$5</f>
        <v>0</v>
      </c>
      <c r="T106" s="869">
        <f>'様式D-3_S96'!$BN$5</f>
        <v>1</v>
      </c>
      <c r="U106" s="880">
        <f>'様式D-3_S96'!$BO$5</f>
        <v>0</v>
      </c>
      <c r="V106" s="881">
        <f>'様式D-3_S96'!$BP$5</f>
        <v>0</v>
      </c>
      <c r="W106" s="869">
        <f>'様式D-3_S96'!$BQ$5</f>
        <v>0</v>
      </c>
      <c r="X106" s="870">
        <f>'様式D-3_S96'!$BR$5</f>
        <v>0</v>
      </c>
      <c r="Y106" s="871" t="str">
        <f>'様式D-3_S96'!$BS$5</f>
        <v>Ⅰ</v>
      </c>
      <c r="Z106" s="872" t="str">
        <f>'様式D-3_S96'!$BT$5</f>
        <v>Ⅲ</v>
      </c>
      <c r="AA106" s="872" t="str">
        <f>'様式D-3_S96'!$BU$5</f>
        <v>Ⅰ</v>
      </c>
      <c r="AB106" s="871" t="str">
        <f>'様式D-3_S96'!$BV$5</f>
        <v>Ⅲ</v>
      </c>
      <c r="AC106" s="873" t="str">
        <f>'様式D-3_S96'!$BW$5</f>
        <v/>
      </c>
      <c r="AD106" s="874" t="str">
        <f>'様式D-3_S96'!$BX$5</f>
        <v/>
      </c>
      <c r="AE106" s="874" t="str">
        <f>'様式D-3_S96'!$BY$5</f>
        <v/>
      </c>
      <c r="AF106" s="875" t="str">
        <f>'様式D-3_S96'!$BZ$5</f>
        <v/>
      </c>
      <c r="AG106" s="879">
        <f>'様式D-3_S96'!$CA$5</f>
        <v>0</v>
      </c>
      <c r="AH106" s="876">
        <f>'様式D-3_S96'!$CB$5</f>
        <v>0.06</v>
      </c>
      <c r="AI106" s="876">
        <f>'様式D-3_S96'!$CC$5</f>
        <v>0</v>
      </c>
      <c r="AJ106" s="876">
        <f>'様式D-3_S96'!$CD$5</f>
        <v>0</v>
      </c>
      <c r="AK106" s="876">
        <f>'様式D-3_S96'!$CE$5</f>
        <v>0</v>
      </c>
      <c r="AL106" s="876">
        <f>'様式D-3_S96'!$CF$5</f>
        <v>0</v>
      </c>
      <c r="AM106" s="876">
        <f>'様式D-3_S96'!$CG$5</f>
        <v>0</v>
      </c>
      <c r="AN106" s="877">
        <f>'様式D-3_S96'!$CH$5</f>
        <v>0</v>
      </c>
      <c r="AO106" s="3"/>
      <c r="AP106" s="3"/>
      <c r="AQ106" s="3"/>
      <c r="AR106" s="3"/>
      <c r="AS106" s="3"/>
      <c r="AT106" s="878">
        <f t="shared" si="0"/>
        <v>3</v>
      </c>
      <c r="AU106" s="3"/>
    </row>
    <row r="107" spans="2:47" x14ac:dyDescent="0.2">
      <c r="B107" s="866">
        <f>'様式D-3_S97'!$AV$5</f>
        <v>97</v>
      </c>
      <c r="C107" s="867">
        <f>'様式D-3_S97'!$AW$5</f>
        <v>10.46</v>
      </c>
      <c r="D107" s="868">
        <f>'様式D-3_S97'!$AX$5</f>
        <v>0</v>
      </c>
      <c r="E107" s="869">
        <f>'様式D-3_S97'!$AY$5</f>
        <v>0</v>
      </c>
      <c r="F107" s="869">
        <f>'様式D-3_S97'!$AZ$5</f>
        <v>0</v>
      </c>
      <c r="G107" s="880">
        <f>'様式D-3_S97'!$BA$5</f>
        <v>0</v>
      </c>
      <c r="H107" s="881">
        <f>'様式D-3_S97'!$BB$5</f>
        <v>0</v>
      </c>
      <c r="I107" s="869">
        <f>'様式D-3_S97'!$BC$5</f>
        <v>2</v>
      </c>
      <c r="J107" s="869">
        <f>'様式D-3_S97'!$BD$5</f>
        <v>0</v>
      </c>
      <c r="K107" s="880">
        <f>'様式D-3_S97'!$BE$5</f>
        <v>1</v>
      </c>
      <c r="L107" s="881">
        <f>'様式D-3_S97'!$BF$5</f>
        <v>0</v>
      </c>
      <c r="M107" s="869">
        <f>'様式D-3_S97'!$BG$5</f>
        <v>0</v>
      </c>
      <c r="N107" s="869">
        <f>'様式D-3_S97'!$BH$5</f>
        <v>0</v>
      </c>
      <c r="O107" s="880">
        <f>'様式D-3_S97'!$BI$5</f>
        <v>0</v>
      </c>
      <c r="P107" s="881">
        <f>'様式D-3_S97'!$BJ$5</f>
        <v>0</v>
      </c>
      <c r="Q107" s="869">
        <f>'様式D-3_S97'!$BK$5</f>
        <v>0</v>
      </c>
      <c r="R107" s="880">
        <f>'様式D-3_S97'!$BL$5</f>
        <v>0</v>
      </c>
      <c r="S107" s="881">
        <f>'様式D-3_S97'!$BM$5</f>
        <v>0</v>
      </c>
      <c r="T107" s="869">
        <f>'様式D-3_S97'!$BN$5</f>
        <v>2</v>
      </c>
      <c r="U107" s="880">
        <f>'様式D-3_S97'!$BO$5</f>
        <v>1</v>
      </c>
      <c r="V107" s="881">
        <f>'様式D-3_S97'!$BP$5</f>
        <v>0</v>
      </c>
      <c r="W107" s="869">
        <f>'様式D-3_S97'!$BQ$5</f>
        <v>0</v>
      </c>
      <c r="X107" s="870">
        <f>'様式D-3_S97'!$BR$5</f>
        <v>0</v>
      </c>
      <c r="Y107" s="871" t="str">
        <f>'様式D-3_S97'!$BS$5</f>
        <v>Ⅰ</v>
      </c>
      <c r="Z107" s="872" t="str">
        <f>'様式D-3_S97'!$BT$5</f>
        <v>Ⅲ</v>
      </c>
      <c r="AA107" s="872" t="str">
        <f>'様式D-3_S97'!$BU$5</f>
        <v>Ⅰ</v>
      </c>
      <c r="AB107" s="871" t="str">
        <f>'様式D-3_S97'!$BV$5</f>
        <v>Ⅲ</v>
      </c>
      <c r="AC107" s="873" t="str">
        <f>'様式D-3_S97'!$BW$5</f>
        <v/>
      </c>
      <c r="AD107" s="874" t="str">
        <f>'様式D-3_S97'!$BX$5</f>
        <v/>
      </c>
      <c r="AE107" s="874" t="str">
        <f>'様式D-3_S97'!$BY$5</f>
        <v/>
      </c>
      <c r="AF107" s="875" t="str">
        <f>'様式D-3_S97'!$BZ$5</f>
        <v/>
      </c>
      <c r="AG107" s="879">
        <f>'様式D-3_S97'!$CA$5</f>
        <v>0</v>
      </c>
      <c r="AH107" s="876">
        <f>'様式D-3_S97'!$CB$5</f>
        <v>0.11000000000000001</v>
      </c>
      <c r="AI107" s="876">
        <f>'様式D-3_S97'!$CC$5</f>
        <v>0</v>
      </c>
      <c r="AJ107" s="876">
        <f>'様式D-3_S97'!$CD$5</f>
        <v>2.94</v>
      </c>
      <c r="AK107" s="876">
        <f>'様式D-3_S97'!$CE$5</f>
        <v>0</v>
      </c>
      <c r="AL107" s="876">
        <f>'様式D-3_S97'!$CF$5</f>
        <v>0</v>
      </c>
      <c r="AM107" s="876">
        <f>'様式D-3_S97'!$CG$5</f>
        <v>0</v>
      </c>
      <c r="AN107" s="877">
        <f>'様式D-3_S97'!$CH$5</f>
        <v>0</v>
      </c>
      <c r="AO107" s="3"/>
      <c r="AP107" s="3"/>
      <c r="AQ107" s="3"/>
      <c r="AR107" s="3"/>
      <c r="AS107" s="3"/>
      <c r="AT107" s="878">
        <f t="shared" si="0"/>
        <v>3</v>
      </c>
      <c r="AU107" s="3"/>
    </row>
    <row r="108" spans="2:47" x14ac:dyDescent="0.2">
      <c r="B108" s="866">
        <f>'様式D-3_S98'!$AV$5</f>
        <v>98</v>
      </c>
      <c r="C108" s="867">
        <f>'様式D-3_S98'!$AW$5</f>
        <v>10.45</v>
      </c>
      <c r="D108" s="868">
        <f>'様式D-3_S98'!$AX$5</f>
        <v>0</v>
      </c>
      <c r="E108" s="869">
        <f>'様式D-3_S98'!$AY$5</f>
        <v>0</v>
      </c>
      <c r="F108" s="869">
        <f>'様式D-3_S98'!$AZ$5</f>
        <v>0</v>
      </c>
      <c r="G108" s="880">
        <f>'様式D-3_S98'!$BA$5</f>
        <v>0</v>
      </c>
      <c r="H108" s="881">
        <f>'様式D-3_S98'!$BB$5</f>
        <v>0</v>
      </c>
      <c r="I108" s="869">
        <f>'様式D-3_S98'!$BC$5</f>
        <v>0</v>
      </c>
      <c r="J108" s="869">
        <f>'様式D-3_S98'!$BD$5</f>
        <v>0</v>
      </c>
      <c r="K108" s="880">
        <f>'様式D-3_S98'!$BE$5</f>
        <v>0</v>
      </c>
      <c r="L108" s="881">
        <f>'様式D-3_S98'!$BF$5</f>
        <v>0</v>
      </c>
      <c r="M108" s="869">
        <f>'様式D-3_S98'!$BG$5</f>
        <v>0</v>
      </c>
      <c r="N108" s="869">
        <f>'様式D-3_S98'!$BH$5</f>
        <v>0</v>
      </c>
      <c r="O108" s="880">
        <f>'様式D-3_S98'!$BI$5</f>
        <v>0</v>
      </c>
      <c r="P108" s="881">
        <f>'様式D-3_S98'!$BJ$5</f>
        <v>0</v>
      </c>
      <c r="Q108" s="869">
        <f>'様式D-3_S98'!$BK$5</f>
        <v>0</v>
      </c>
      <c r="R108" s="880">
        <f>'様式D-3_S98'!$BL$5</f>
        <v>0</v>
      </c>
      <c r="S108" s="881">
        <f>'様式D-3_S98'!$BM$5</f>
        <v>0</v>
      </c>
      <c r="T108" s="869">
        <f>'様式D-3_S98'!$BN$5</f>
        <v>0</v>
      </c>
      <c r="U108" s="880">
        <f>'様式D-3_S98'!$BO$5</f>
        <v>0</v>
      </c>
      <c r="V108" s="881">
        <f>'様式D-3_S98'!$BP$5</f>
        <v>0</v>
      </c>
      <c r="W108" s="869">
        <f>'様式D-3_S98'!$BQ$5</f>
        <v>0</v>
      </c>
      <c r="X108" s="870">
        <f>'様式D-3_S98'!$BR$5</f>
        <v>0</v>
      </c>
      <c r="Y108" s="871" t="str">
        <f>'様式D-3_S98'!$BS$5</f>
        <v>Ⅰ</v>
      </c>
      <c r="Z108" s="872" t="str">
        <f>'様式D-3_S98'!$BT$5</f>
        <v>Ⅰ</v>
      </c>
      <c r="AA108" s="872" t="str">
        <f>'様式D-3_S98'!$BU$5</f>
        <v>Ⅰ</v>
      </c>
      <c r="AB108" s="871" t="str">
        <f>'様式D-3_S98'!$BV$5</f>
        <v>Ⅰ</v>
      </c>
      <c r="AC108" s="873" t="str">
        <f>'様式D-3_S98'!$BW$5</f>
        <v/>
      </c>
      <c r="AD108" s="874" t="str">
        <f>'様式D-3_S98'!$BX$5</f>
        <v/>
      </c>
      <c r="AE108" s="874" t="str">
        <f>'様式D-3_S98'!$BY$5</f>
        <v/>
      </c>
      <c r="AF108" s="875" t="str">
        <f>'様式D-3_S98'!$BZ$5</f>
        <v/>
      </c>
      <c r="AG108" s="879">
        <f>'様式D-3_S98'!$CA$5</f>
        <v>0</v>
      </c>
      <c r="AH108" s="876">
        <f>'様式D-3_S98'!$CB$5</f>
        <v>0</v>
      </c>
      <c r="AI108" s="876">
        <f>'様式D-3_S98'!$CC$5</f>
        <v>0</v>
      </c>
      <c r="AJ108" s="876">
        <f>'様式D-3_S98'!$CD$5</f>
        <v>0</v>
      </c>
      <c r="AK108" s="876">
        <f>'様式D-3_S98'!$CE$5</f>
        <v>0</v>
      </c>
      <c r="AL108" s="876">
        <f>'様式D-3_S98'!$CF$5</f>
        <v>0</v>
      </c>
      <c r="AM108" s="876">
        <f>'様式D-3_S98'!$CG$5</f>
        <v>0</v>
      </c>
      <c r="AN108" s="877">
        <f>'様式D-3_S98'!$CH$5</f>
        <v>0</v>
      </c>
      <c r="AO108" s="3"/>
      <c r="AP108" s="3"/>
      <c r="AQ108" s="3"/>
      <c r="AR108" s="3"/>
      <c r="AS108" s="3"/>
      <c r="AT108" s="878">
        <f t="shared" si="0"/>
        <v>1</v>
      </c>
      <c r="AU108" s="3"/>
    </row>
    <row r="109" spans="2:47" x14ac:dyDescent="0.2">
      <c r="B109" s="866">
        <f>'様式D-3_S99'!$AV$5</f>
        <v>99</v>
      </c>
      <c r="C109" s="867">
        <f>'様式D-3_S99'!$AW$5</f>
        <v>10.45</v>
      </c>
      <c r="D109" s="868">
        <f>'様式D-3_S99'!$AX$5</f>
        <v>0</v>
      </c>
      <c r="E109" s="869">
        <f>'様式D-3_S99'!$AY$5</f>
        <v>0</v>
      </c>
      <c r="F109" s="869">
        <f>'様式D-3_S99'!$AZ$5</f>
        <v>0</v>
      </c>
      <c r="G109" s="880">
        <f>'様式D-3_S99'!$BA$5</f>
        <v>0</v>
      </c>
      <c r="H109" s="881">
        <f>'様式D-3_S99'!$BB$5</f>
        <v>0</v>
      </c>
      <c r="I109" s="869">
        <f>'様式D-3_S99'!$BC$5</f>
        <v>0</v>
      </c>
      <c r="J109" s="869">
        <f>'様式D-3_S99'!$BD$5</f>
        <v>0</v>
      </c>
      <c r="K109" s="880">
        <f>'様式D-3_S99'!$BE$5</f>
        <v>2</v>
      </c>
      <c r="L109" s="881">
        <f>'様式D-3_S99'!$BF$5</f>
        <v>0</v>
      </c>
      <c r="M109" s="869">
        <f>'様式D-3_S99'!$BG$5</f>
        <v>0</v>
      </c>
      <c r="N109" s="869">
        <f>'様式D-3_S99'!$BH$5</f>
        <v>0</v>
      </c>
      <c r="O109" s="880">
        <f>'様式D-3_S99'!$BI$5</f>
        <v>0</v>
      </c>
      <c r="P109" s="881">
        <f>'様式D-3_S99'!$BJ$5</f>
        <v>0</v>
      </c>
      <c r="Q109" s="869">
        <f>'様式D-3_S99'!$BK$5</f>
        <v>0</v>
      </c>
      <c r="R109" s="880">
        <f>'様式D-3_S99'!$BL$5</f>
        <v>0</v>
      </c>
      <c r="S109" s="881">
        <f>'様式D-3_S99'!$BM$5</f>
        <v>0</v>
      </c>
      <c r="T109" s="869">
        <f>'様式D-3_S99'!$BN$5</f>
        <v>0</v>
      </c>
      <c r="U109" s="880">
        <f>'様式D-3_S99'!$BO$5</f>
        <v>2</v>
      </c>
      <c r="V109" s="881">
        <f>'様式D-3_S99'!$BP$5</f>
        <v>0</v>
      </c>
      <c r="W109" s="869">
        <f>'様式D-3_S99'!$BQ$5</f>
        <v>0</v>
      </c>
      <c r="X109" s="870">
        <f>'様式D-3_S99'!$BR$5</f>
        <v>0</v>
      </c>
      <c r="Y109" s="871" t="str">
        <f>'様式D-3_S99'!$BS$5</f>
        <v>Ⅰ</v>
      </c>
      <c r="Z109" s="872" t="str">
        <f>'様式D-3_S99'!$BT$5</f>
        <v>Ⅱ</v>
      </c>
      <c r="AA109" s="872" t="str">
        <f>'様式D-3_S99'!$BU$5</f>
        <v>Ⅰ</v>
      </c>
      <c r="AB109" s="871" t="str">
        <f>'様式D-3_S99'!$BV$5</f>
        <v>Ⅱ</v>
      </c>
      <c r="AC109" s="873" t="str">
        <f>'様式D-3_S99'!$BW$5</f>
        <v/>
      </c>
      <c r="AD109" s="874" t="str">
        <f>'様式D-3_S99'!$BX$5</f>
        <v/>
      </c>
      <c r="AE109" s="874" t="str">
        <f>'様式D-3_S99'!$BY$5</f>
        <v/>
      </c>
      <c r="AF109" s="875" t="str">
        <f>'様式D-3_S99'!$BZ$5</f>
        <v/>
      </c>
      <c r="AG109" s="879">
        <f>'様式D-3_S99'!$CA$5</f>
        <v>0</v>
      </c>
      <c r="AH109" s="876">
        <f>'様式D-3_S99'!$CB$5</f>
        <v>0</v>
      </c>
      <c r="AI109" s="876">
        <f>'様式D-3_S99'!$CC$5</f>
        <v>0</v>
      </c>
      <c r="AJ109" s="876">
        <f>'様式D-3_S99'!$CD$5</f>
        <v>0.02</v>
      </c>
      <c r="AK109" s="876">
        <f>'様式D-3_S99'!$CE$5</f>
        <v>0</v>
      </c>
      <c r="AL109" s="876">
        <f>'様式D-3_S99'!$CF$5</f>
        <v>0</v>
      </c>
      <c r="AM109" s="876">
        <f>'様式D-3_S99'!$CG$5</f>
        <v>0</v>
      </c>
      <c r="AN109" s="877">
        <f>'様式D-3_S99'!$CH$5</f>
        <v>0</v>
      </c>
      <c r="AO109" s="3"/>
      <c r="AP109" s="3"/>
      <c r="AQ109" s="3"/>
      <c r="AR109" s="3"/>
      <c r="AS109" s="3"/>
      <c r="AT109" s="878">
        <f t="shared" si="0"/>
        <v>2</v>
      </c>
      <c r="AU109" s="3"/>
    </row>
    <row r="110" spans="2:47" x14ac:dyDescent="0.2">
      <c r="B110" s="866">
        <f>'様式D-3_S100'!$AV$5</f>
        <v>100</v>
      </c>
      <c r="C110" s="867">
        <f>'様式D-3_S100'!$AW$5</f>
        <v>10.43</v>
      </c>
      <c r="D110" s="868">
        <f>'様式D-3_S100'!$AX$5</f>
        <v>0</v>
      </c>
      <c r="E110" s="869">
        <f>'様式D-3_S100'!$AY$5</f>
        <v>0</v>
      </c>
      <c r="F110" s="869">
        <f>'様式D-3_S100'!$AZ$5</f>
        <v>0</v>
      </c>
      <c r="G110" s="880">
        <f>'様式D-3_S100'!$BA$5</f>
        <v>0</v>
      </c>
      <c r="H110" s="881">
        <f>'様式D-3_S100'!$BB$5</f>
        <v>0</v>
      </c>
      <c r="I110" s="869">
        <f>'様式D-3_S100'!$BC$5</f>
        <v>0</v>
      </c>
      <c r="J110" s="869">
        <f>'様式D-3_S100'!$BD$5</f>
        <v>1</v>
      </c>
      <c r="K110" s="880">
        <f>'様式D-3_S100'!$BE$5</f>
        <v>1</v>
      </c>
      <c r="L110" s="881">
        <f>'様式D-3_S100'!$BF$5</f>
        <v>0</v>
      </c>
      <c r="M110" s="869">
        <f>'様式D-3_S100'!$BG$5</f>
        <v>0</v>
      </c>
      <c r="N110" s="869">
        <f>'様式D-3_S100'!$BH$5</f>
        <v>0</v>
      </c>
      <c r="O110" s="880">
        <f>'様式D-3_S100'!$BI$5</f>
        <v>0</v>
      </c>
      <c r="P110" s="881">
        <f>'様式D-3_S100'!$BJ$5</f>
        <v>0</v>
      </c>
      <c r="Q110" s="869">
        <f>'様式D-3_S100'!$BK$5</f>
        <v>0</v>
      </c>
      <c r="R110" s="880">
        <f>'様式D-3_S100'!$BL$5</f>
        <v>0</v>
      </c>
      <c r="S110" s="881">
        <f>'様式D-3_S100'!$BM$5</f>
        <v>0</v>
      </c>
      <c r="T110" s="869">
        <f>'様式D-3_S100'!$BN$5</f>
        <v>0</v>
      </c>
      <c r="U110" s="880">
        <f>'様式D-3_S100'!$BO$5</f>
        <v>2</v>
      </c>
      <c r="V110" s="881">
        <f>'様式D-3_S100'!$BP$5</f>
        <v>0</v>
      </c>
      <c r="W110" s="869">
        <f>'様式D-3_S100'!$BQ$5</f>
        <v>0</v>
      </c>
      <c r="X110" s="870">
        <f>'様式D-3_S100'!$BR$5</f>
        <v>0</v>
      </c>
      <c r="Y110" s="871" t="str">
        <f>'様式D-3_S100'!$BS$5</f>
        <v>Ⅰ</v>
      </c>
      <c r="Z110" s="872" t="str">
        <f>'様式D-3_S100'!$BT$5</f>
        <v>Ⅱ</v>
      </c>
      <c r="AA110" s="872" t="str">
        <f>'様式D-3_S100'!$BU$5</f>
        <v>Ⅰ</v>
      </c>
      <c r="AB110" s="871" t="str">
        <f>'様式D-3_S100'!$BV$5</f>
        <v>Ⅱ</v>
      </c>
      <c r="AC110" s="873" t="str">
        <f>'様式D-3_S100'!$BW$5</f>
        <v/>
      </c>
      <c r="AD110" s="874" t="str">
        <f>'様式D-3_S100'!$BX$5</f>
        <v/>
      </c>
      <c r="AE110" s="874" t="str">
        <f>'様式D-3_S100'!$BY$5</f>
        <v/>
      </c>
      <c r="AF110" s="875" t="str">
        <f>'様式D-3_S100'!$BZ$5</f>
        <v/>
      </c>
      <c r="AG110" s="879">
        <f>'様式D-3_S100'!$CA$5</f>
        <v>0</v>
      </c>
      <c r="AH110" s="876">
        <f>'様式D-3_S100'!$CB$5</f>
        <v>0</v>
      </c>
      <c r="AI110" s="876">
        <f>'様式D-3_S100'!$CC$5</f>
        <v>0.04</v>
      </c>
      <c r="AJ110" s="876">
        <f>'様式D-3_S100'!$CD$5</f>
        <v>0.16</v>
      </c>
      <c r="AK110" s="876">
        <f>'様式D-3_S100'!$CE$5</f>
        <v>0</v>
      </c>
      <c r="AL110" s="876">
        <f>'様式D-3_S100'!$CF$5</f>
        <v>0</v>
      </c>
      <c r="AM110" s="876">
        <f>'様式D-3_S100'!$CG$5</f>
        <v>0</v>
      </c>
      <c r="AN110" s="877">
        <f>'様式D-3_S100'!$CH$5</f>
        <v>0</v>
      </c>
      <c r="AO110" s="3"/>
      <c r="AP110" s="3"/>
      <c r="AQ110" s="3"/>
      <c r="AR110" s="3"/>
      <c r="AS110" s="3"/>
      <c r="AT110" s="878">
        <f t="shared" si="0"/>
        <v>2</v>
      </c>
      <c r="AU110" s="3"/>
    </row>
    <row r="111" spans="2:47" x14ac:dyDescent="0.2">
      <c r="B111" s="866">
        <f>'様式D-3_S101'!$AV$5</f>
        <v>101</v>
      </c>
      <c r="C111" s="867">
        <f>'様式D-3_S101'!$AW$5</f>
        <v>10.45</v>
      </c>
      <c r="D111" s="868">
        <f>'様式D-3_S101'!$AX$5</f>
        <v>0</v>
      </c>
      <c r="E111" s="869">
        <f>'様式D-3_S101'!$AY$5</f>
        <v>0</v>
      </c>
      <c r="F111" s="869">
        <f>'様式D-3_S101'!$AZ$5</f>
        <v>0</v>
      </c>
      <c r="G111" s="880">
        <f>'様式D-3_S101'!$BA$5</f>
        <v>0</v>
      </c>
      <c r="H111" s="881">
        <f>'様式D-3_S101'!$BB$5</f>
        <v>0</v>
      </c>
      <c r="I111" s="869">
        <f>'様式D-3_S101'!$BC$5</f>
        <v>0</v>
      </c>
      <c r="J111" s="869">
        <f>'様式D-3_S101'!$BD$5</f>
        <v>0</v>
      </c>
      <c r="K111" s="880">
        <f>'様式D-3_S101'!$BE$5</f>
        <v>1</v>
      </c>
      <c r="L111" s="881">
        <f>'様式D-3_S101'!$BF$5</f>
        <v>0</v>
      </c>
      <c r="M111" s="869">
        <f>'様式D-3_S101'!$BG$5</f>
        <v>0</v>
      </c>
      <c r="N111" s="869">
        <f>'様式D-3_S101'!$BH$5</f>
        <v>0</v>
      </c>
      <c r="O111" s="880">
        <f>'様式D-3_S101'!$BI$5</f>
        <v>0</v>
      </c>
      <c r="P111" s="881">
        <f>'様式D-3_S101'!$BJ$5</f>
        <v>0</v>
      </c>
      <c r="Q111" s="869">
        <f>'様式D-3_S101'!$BK$5</f>
        <v>0</v>
      </c>
      <c r="R111" s="880">
        <f>'様式D-3_S101'!$BL$5</f>
        <v>0</v>
      </c>
      <c r="S111" s="881">
        <f>'様式D-3_S101'!$BM$5</f>
        <v>0</v>
      </c>
      <c r="T111" s="869">
        <f>'様式D-3_S101'!$BN$5</f>
        <v>0</v>
      </c>
      <c r="U111" s="880">
        <f>'様式D-3_S101'!$BO$5</f>
        <v>1</v>
      </c>
      <c r="V111" s="881">
        <f>'様式D-3_S101'!$BP$5</f>
        <v>0</v>
      </c>
      <c r="W111" s="869">
        <f>'様式D-3_S101'!$BQ$5</f>
        <v>0</v>
      </c>
      <c r="X111" s="870">
        <f>'様式D-3_S101'!$BR$5</f>
        <v>0</v>
      </c>
      <c r="Y111" s="871" t="str">
        <f>'様式D-3_S101'!$BS$5</f>
        <v>Ⅰ</v>
      </c>
      <c r="Z111" s="872" t="str">
        <f>'様式D-3_S101'!$BT$5</f>
        <v>Ⅱ</v>
      </c>
      <c r="AA111" s="872" t="str">
        <f>'様式D-3_S101'!$BU$5</f>
        <v>Ⅰ</v>
      </c>
      <c r="AB111" s="871" t="str">
        <f>'様式D-3_S101'!$BV$5</f>
        <v>Ⅱ</v>
      </c>
      <c r="AC111" s="873" t="str">
        <f>'様式D-3_S101'!$BW$5</f>
        <v/>
      </c>
      <c r="AD111" s="874" t="str">
        <f>'様式D-3_S101'!$BX$5</f>
        <v/>
      </c>
      <c r="AE111" s="874" t="str">
        <f>'様式D-3_S101'!$BY$5</f>
        <v/>
      </c>
      <c r="AF111" s="875" t="str">
        <f>'様式D-3_S101'!$BZ$5</f>
        <v/>
      </c>
      <c r="AG111" s="879">
        <f>'様式D-3_S101'!$CA$5</f>
        <v>0</v>
      </c>
      <c r="AH111" s="876">
        <f>'様式D-3_S101'!$CB$5</f>
        <v>0</v>
      </c>
      <c r="AI111" s="876">
        <f>'様式D-3_S101'!$CC$5</f>
        <v>0</v>
      </c>
      <c r="AJ111" s="876">
        <f>'様式D-3_S101'!$CD$5</f>
        <v>0.04</v>
      </c>
      <c r="AK111" s="876">
        <f>'様式D-3_S101'!$CE$5</f>
        <v>0</v>
      </c>
      <c r="AL111" s="876">
        <f>'様式D-3_S101'!$CF$5</f>
        <v>0</v>
      </c>
      <c r="AM111" s="876">
        <f>'様式D-3_S101'!$CG$5</f>
        <v>0</v>
      </c>
      <c r="AN111" s="877">
        <f>'様式D-3_S101'!$CH$5</f>
        <v>0</v>
      </c>
      <c r="AO111" s="3"/>
      <c r="AP111" s="3"/>
      <c r="AQ111" s="3"/>
      <c r="AR111" s="3"/>
      <c r="AS111" s="3"/>
      <c r="AT111" s="878">
        <f t="shared" si="0"/>
        <v>2</v>
      </c>
      <c r="AU111" s="3"/>
    </row>
    <row r="112" spans="2:47" x14ac:dyDescent="0.2">
      <c r="B112" s="866">
        <f>'様式D-3_S102'!$AV$5</f>
        <v>102</v>
      </c>
      <c r="C112" s="867">
        <f>'様式D-3_S102'!$AW$5</f>
        <v>10.41</v>
      </c>
      <c r="D112" s="868">
        <f>'様式D-3_S102'!$AX$5</f>
        <v>0</v>
      </c>
      <c r="E112" s="869">
        <f>'様式D-3_S102'!$AY$5</f>
        <v>0</v>
      </c>
      <c r="F112" s="869">
        <f>'様式D-3_S102'!$AZ$5</f>
        <v>0</v>
      </c>
      <c r="G112" s="880">
        <f>'様式D-3_S102'!$BA$5</f>
        <v>0</v>
      </c>
      <c r="H112" s="881">
        <f>'様式D-3_S102'!$BB$5</f>
        <v>0</v>
      </c>
      <c r="I112" s="869">
        <f>'様式D-3_S102'!$BC$5</f>
        <v>0</v>
      </c>
      <c r="J112" s="869">
        <f>'様式D-3_S102'!$BD$5</f>
        <v>0</v>
      </c>
      <c r="K112" s="880">
        <f>'様式D-3_S102'!$BE$5</f>
        <v>0</v>
      </c>
      <c r="L112" s="881">
        <f>'様式D-3_S102'!$BF$5</f>
        <v>0</v>
      </c>
      <c r="M112" s="869">
        <f>'様式D-3_S102'!$BG$5</f>
        <v>0</v>
      </c>
      <c r="N112" s="869">
        <f>'様式D-3_S102'!$BH$5</f>
        <v>0</v>
      </c>
      <c r="O112" s="880">
        <f>'様式D-3_S102'!$BI$5</f>
        <v>0</v>
      </c>
      <c r="P112" s="881">
        <f>'様式D-3_S102'!$BJ$5</f>
        <v>0</v>
      </c>
      <c r="Q112" s="869">
        <f>'様式D-3_S102'!$BK$5</f>
        <v>0</v>
      </c>
      <c r="R112" s="880">
        <f>'様式D-3_S102'!$BL$5</f>
        <v>0</v>
      </c>
      <c r="S112" s="881">
        <f>'様式D-3_S102'!$BM$5</f>
        <v>0</v>
      </c>
      <c r="T112" s="869">
        <f>'様式D-3_S102'!$BN$5</f>
        <v>0</v>
      </c>
      <c r="U112" s="880">
        <f>'様式D-3_S102'!$BO$5</f>
        <v>0</v>
      </c>
      <c r="V112" s="881">
        <f>'様式D-3_S102'!$BP$5</f>
        <v>0</v>
      </c>
      <c r="W112" s="869">
        <f>'様式D-3_S102'!$BQ$5</f>
        <v>0</v>
      </c>
      <c r="X112" s="870">
        <f>'様式D-3_S102'!$BR$5</f>
        <v>0</v>
      </c>
      <c r="Y112" s="871" t="str">
        <f>'様式D-3_S102'!$BS$5</f>
        <v>Ⅰ</v>
      </c>
      <c r="Z112" s="872" t="str">
        <f>'様式D-3_S102'!$BT$5</f>
        <v>Ⅰ</v>
      </c>
      <c r="AA112" s="872" t="str">
        <f>'様式D-3_S102'!$BU$5</f>
        <v>Ⅰ</v>
      </c>
      <c r="AB112" s="871" t="str">
        <f>'様式D-3_S102'!$BV$5</f>
        <v>Ⅰ</v>
      </c>
      <c r="AC112" s="873" t="str">
        <f>'様式D-3_S102'!$BW$5</f>
        <v/>
      </c>
      <c r="AD112" s="874" t="str">
        <f>'様式D-3_S102'!$BX$5</f>
        <v/>
      </c>
      <c r="AE112" s="874" t="str">
        <f>'様式D-3_S102'!$BY$5</f>
        <v/>
      </c>
      <c r="AF112" s="875" t="str">
        <f>'様式D-3_S102'!$BZ$5</f>
        <v/>
      </c>
      <c r="AG112" s="879">
        <f>'様式D-3_S102'!$CA$5</f>
        <v>0</v>
      </c>
      <c r="AH112" s="876">
        <f>'様式D-3_S102'!$CB$5</f>
        <v>0</v>
      </c>
      <c r="AI112" s="876">
        <f>'様式D-3_S102'!$CC$5</f>
        <v>0</v>
      </c>
      <c r="AJ112" s="876">
        <f>'様式D-3_S102'!$CD$5</f>
        <v>0</v>
      </c>
      <c r="AK112" s="876">
        <f>'様式D-3_S102'!$CE$5</f>
        <v>0</v>
      </c>
      <c r="AL112" s="876">
        <f>'様式D-3_S102'!$CF$5</f>
        <v>0</v>
      </c>
      <c r="AM112" s="876">
        <f>'様式D-3_S102'!$CG$5</f>
        <v>0</v>
      </c>
      <c r="AN112" s="877">
        <f>'様式D-3_S102'!$CH$5</f>
        <v>0</v>
      </c>
      <c r="AO112" s="3"/>
      <c r="AP112" s="3"/>
      <c r="AQ112" s="3"/>
      <c r="AR112" s="3"/>
      <c r="AS112" s="3"/>
      <c r="AT112" s="878">
        <f t="shared" si="0"/>
        <v>1</v>
      </c>
      <c r="AU112" s="3"/>
    </row>
    <row r="113" spans="2:47" x14ac:dyDescent="0.2">
      <c r="B113" s="866">
        <f>'様式D-3_S103'!$AV$5</f>
        <v>103</v>
      </c>
      <c r="C113" s="867">
        <f>'様式D-3_S103'!$AW$5</f>
        <v>10.46</v>
      </c>
      <c r="D113" s="868">
        <f>'様式D-3_S103'!$AX$5</f>
        <v>0</v>
      </c>
      <c r="E113" s="869">
        <f>'様式D-3_S103'!$AY$5</f>
        <v>0</v>
      </c>
      <c r="F113" s="869">
        <f>'様式D-3_S103'!$AZ$5</f>
        <v>0</v>
      </c>
      <c r="G113" s="880">
        <f>'様式D-3_S103'!$BA$5</f>
        <v>0</v>
      </c>
      <c r="H113" s="881">
        <f>'様式D-3_S103'!$BB$5</f>
        <v>0</v>
      </c>
      <c r="I113" s="869">
        <f>'様式D-3_S103'!$BC$5</f>
        <v>0</v>
      </c>
      <c r="J113" s="869">
        <f>'様式D-3_S103'!$BD$5</f>
        <v>0</v>
      </c>
      <c r="K113" s="880">
        <f>'様式D-3_S103'!$BE$5</f>
        <v>1</v>
      </c>
      <c r="L113" s="881">
        <f>'様式D-3_S103'!$BF$5</f>
        <v>0</v>
      </c>
      <c r="M113" s="869">
        <f>'様式D-3_S103'!$BG$5</f>
        <v>0</v>
      </c>
      <c r="N113" s="869">
        <f>'様式D-3_S103'!$BH$5</f>
        <v>0</v>
      </c>
      <c r="O113" s="880">
        <f>'様式D-3_S103'!$BI$5</f>
        <v>0</v>
      </c>
      <c r="P113" s="881">
        <f>'様式D-3_S103'!$BJ$5</f>
        <v>0</v>
      </c>
      <c r="Q113" s="869">
        <f>'様式D-3_S103'!$BK$5</f>
        <v>0</v>
      </c>
      <c r="R113" s="880">
        <f>'様式D-3_S103'!$BL$5</f>
        <v>0</v>
      </c>
      <c r="S113" s="881">
        <f>'様式D-3_S103'!$BM$5</f>
        <v>0</v>
      </c>
      <c r="T113" s="869">
        <f>'様式D-3_S103'!$BN$5</f>
        <v>0</v>
      </c>
      <c r="U113" s="880">
        <f>'様式D-3_S103'!$BO$5</f>
        <v>1</v>
      </c>
      <c r="V113" s="881">
        <f>'様式D-3_S103'!$BP$5</f>
        <v>0</v>
      </c>
      <c r="W113" s="869">
        <f>'様式D-3_S103'!$BQ$5</f>
        <v>0</v>
      </c>
      <c r="X113" s="870">
        <f>'様式D-3_S103'!$BR$5</f>
        <v>0</v>
      </c>
      <c r="Y113" s="871" t="str">
        <f>'様式D-3_S103'!$BS$5</f>
        <v>Ⅰ</v>
      </c>
      <c r="Z113" s="872" t="str">
        <f>'様式D-3_S103'!$BT$5</f>
        <v>Ⅱ</v>
      </c>
      <c r="AA113" s="872" t="str">
        <f>'様式D-3_S103'!$BU$5</f>
        <v>Ⅰ</v>
      </c>
      <c r="AB113" s="871" t="str">
        <f>'様式D-3_S103'!$BV$5</f>
        <v>Ⅱ</v>
      </c>
      <c r="AC113" s="873" t="str">
        <f>'様式D-3_S103'!$BW$5</f>
        <v/>
      </c>
      <c r="AD113" s="874" t="str">
        <f>'様式D-3_S103'!$BX$5</f>
        <v/>
      </c>
      <c r="AE113" s="874" t="str">
        <f>'様式D-3_S103'!$BY$5</f>
        <v/>
      </c>
      <c r="AF113" s="875" t="str">
        <f>'様式D-3_S103'!$BZ$5</f>
        <v/>
      </c>
      <c r="AG113" s="879">
        <f>'様式D-3_S103'!$CA$5</f>
        <v>0</v>
      </c>
      <c r="AH113" s="876">
        <f>'様式D-3_S103'!$CB$5</f>
        <v>0</v>
      </c>
      <c r="AI113" s="876">
        <f>'様式D-3_S103'!$CC$5</f>
        <v>0</v>
      </c>
      <c r="AJ113" s="876">
        <f>'様式D-3_S103'!$CD$5</f>
        <v>3.18</v>
      </c>
      <c r="AK113" s="876">
        <f>'様式D-3_S103'!$CE$5</f>
        <v>0</v>
      </c>
      <c r="AL113" s="876">
        <f>'様式D-3_S103'!$CF$5</f>
        <v>0</v>
      </c>
      <c r="AM113" s="876">
        <f>'様式D-3_S103'!$CG$5</f>
        <v>0</v>
      </c>
      <c r="AN113" s="877">
        <f>'様式D-3_S103'!$CH$5</f>
        <v>0</v>
      </c>
      <c r="AO113" s="3"/>
      <c r="AP113" s="3"/>
      <c r="AQ113" s="3"/>
      <c r="AR113" s="3"/>
      <c r="AS113" s="3"/>
      <c r="AT113" s="878">
        <f t="shared" si="0"/>
        <v>2</v>
      </c>
      <c r="AU113" s="3"/>
    </row>
    <row r="114" spans="2:47" x14ac:dyDescent="0.2">
      <c r="B114" s="866">
        <f>'様式D-3_S104'!$AV$5</f>
        <v>104</v>
      </c>
      <c r="C114" s="867">
        <f>'様式D-3_S104'!$AW$5</f>
        <v>10.48</v>
      </c>
      <c r="D114" s="868">
        <f>'様式D-3_S104'!$AX$5</f>
        <v>0</v>
      </c>
      <c r="E114" s="869">
        <f>'様式D-3_S104'!$AY$5</f>
        <v>0</v>
      </c>
      <c r="F114" s="869">
        <f>'様式D-3_S104'!$AZ$5</f>
        <v>0</v>
      </c>
      <c r="G114" s="880">
        <f>'様式D-3_S104'!$BA$5</f>
        <v>0</v>
      </c>
      <c r="H114" s="881">
        <f>'様式D-3_S104'!$BB$5</f>
        <v>0</v>
      </c>
      <c r="I114" s="869">
        <f>'様式D-3_S104'!$BC$5</f>
        <v>0</v>
      </c>
      <c r="J114" s="869">
        <f>'様式D-3_S104'!$BD$5</f>
        <v>0</v>
      </c>
      <c r="K114" s="880">
        <f>'様式D-3_S104'!$BE$5</f>
        <v>0</v>
      </c>
      <c r="L114" s="881">
        <f>'様式D-3_S104'!$BF$5</f>
        <v>0</v>
      </c>
      <c r="M114" s="869">
        <f>'様式D-3_S104'!$BG$5</f>
        <v>0</v>
      </c>
      <c r="N114" s="869">
        <f>'様式D-3_S104'!$BH$5</f>
        <v>0</v>
      </c>
      <c r="O114" s="880">
        <f>'様式D-3_S104'!$BI$5</f>
        <v>0</v>
      </c>
      <c r="P114" s="881">
        <f>'様式D-3_S104'!$BJ$5</f>
        <v>0</v>
      </c>
      <c r="Q114" s="869">
        <f>'様式D-3_S104'!$BK$5</f>
        <v>0</v>
      </c>
      <c r="R114" s="880">
        <f>'様式D-3_S104'!$BL$5</f>
        <v>0</v>
      </c>
      <c r="S114" s="881">
        <f>'様式D-3_S104'!$BM$5</f>
        <v>0</v>
      </c>
      <c r="T114" s="869">
        <f>'様式D-3_S104'!$BN$5</f>
        <v>0</v>
      </c>
      <c r="U114" s="880">
        <f>'様式D-3_S104'!$BO$5</f>
        <v>0</v>
      </c>
      <c r="V114" s="881">
        <f>'様式D-3_S104'!$BP$5</f>
        <v>0</v>
      </c>
      <c r="W114" s="869">
        <f>'様式D-3_S104'!$BQ$5</f>
        <v>0</v>
      </c>
      <c r="X114" s="870">
        <f>'様式D-3_S104'!$BR$5</f>
        <v>0</v>
      </c>
      <c r="Y114" s="871" t="str">
        <f>'様式D-3_S104'!$BS$5</f>
        <v>Ⅰ</v>
      </c>
      <c r="Z114" s="872" t="str">
        <f>'様式D-3_S104'!$BT$5</f>
        <v>Ⅰ</v>
      </c>
      <c r="AA114" s="872" t="str">
        <f>'様式D-3_S104'!$BU$5</f>
        <v>Ⅰ</v>
      </c>
      <c r="AB114" s="871" t="str">
        <f>'様式D-3_S104'!$BV$5</f>
        <v>Ⅰ</v>
      </c>
      <c r="AC114" s="873" t="str">
        <f>'様式D-3_S104'!$BW$5</f>
        <v/>
      </c>
      <c r="AD114" s="874" t="str">
        <f>'様式D-3_S104'!$BX$5</f>
        <v/>
      </c>
      <c r="AE114" s="874" t="str">
        <f>'様式D-3_S104'!$BY$5</f>
        <v/>
      </c>
      <c r="AF114" s="875" t="str">
        <f>'様式D-3_S104'!$BZ$5</f>
        <v/>
      </c>
      <c r="AG114" s="879">
        <f>'様式D-3_S104'!$CA$5</f>
        <v>0</v>
      </c>
      <c r="AH114" s="876">
        <f>'様式D-3_S104'!$CB$5</f>
        <v>0</v>
      </c>
      <c r="AI114" s="876">
        <f>'様式D-3_S104'!$CC$5</f>
        <v>0</v>
      </c>
      <c r="AJ114" s="876">
        <f>'様式D-3_S104'!$CD$5</f>
        <v>0</v>
      </c>
      <c r="AK114" s="876">
        <f>'様式D-3_S104'!$CE$5</f>
        <v>0</v>
      </c>
      <c r="AL114" s="876">
        <f>'様式D-3_S104'!$CF$5</f>
        <v>0</v>
      </c>
      <c r="AM114" s="876">
        <f>'様式D-3_S104'!$CG$5</f>
        <v>0</v>
      </c>
      <c r="AN114" s="877">
        <f>'様式D-3_S104'!$CH$5</f>
        <v>0</v>
      </c>
      <c r="AO114" s="3"/>
      <c r="AP114" s="3"/>
      <c r="AQ114" s="3"/>
      <c r="AR114" s="3"/>
      <c r="AS114" s="3"/>
      <c r="AT114" s="878">
        <f t="shared" si="0"/>
        <v>1</v>
      </c>
      <c r="AU114" s="3"/>
    </row>
    <row r="115" spans="2:47" x14ac:dyDescent="0.2">
      <c r="B115" s="866">
        <f>'様式D-3_S105'!$AV$5</f>
        <v>105</v>
      </c>
      <c r="C115" s="867">
        <f>'様式D-3_S105'!$AW$5</f>
        <v>10.44</v>
      </c>
      <c r="D115" s="868">
        <f>'様式D-3_S105'!$AX$5</f>
        <v>0</v>
      </c>
      <c r="E115" s="869">
        <f>'様式D-3_S105'!$AY$5</f>
        <v>0</v>
      </c>
      <c r="F115" s="869">
        <f>'様式D-3_S105'!$AZ$5</f>
        <v>0</v>
      </c>
      <c r="G115" s="880">
        <f>'様式D-3_S105'!$BA$5</f>
        <v>0</v>
      </c>
      <c r="H115" s="881">
        <f>'様式D-3_S105'!$BB$5</f>
        <v>0</v>
      </c>
      <c r="I115" s="869">
        <f>'様式D-3_S105'!$BC$5</f>
        <v>0</v>
      </c>
      <c r="J115" s="869">
        <f>'様式D-3_S105'!$BD$5</f>
        <v>0</v>
      </c>
      <c r="K115" s="880">
        <f>'様式D-3_S105'!$BE$5</f>
        <v>1</v>
      </c>
      <c r="L115" s="881">
        <f>'様式D-3_S105'!$BF$5</f>
        <v>0</v>
      </c>
      <c r="M115" s="869">
        <f>'様式D-3_S105'!$BG$5</f>
        <v>0</v>
      </c>
      <c r="N115" s="869">
        <f>'様式D-3_S105'!$BH$5</f>
        <v>0</v>
      </c>
      <c r="O115" s="880">
        <f>'様式D-3_S105'!$BI$5</f>
        <v>0</v>
      </c>
      <c r="P115" s="881">
        <f>'様式D-3_S105'!$BJ$5</f>
        <v>0</v>
      </c>
      <c r="Q115" s="869">
        <f>'様式D-3_S105'!$BK$5</f>
        <v>0</v>
      </c>
      <c r="R115" s="880">
        <f>'様式D-3_S105'!$BL$5</f>
        <v>0</v>
      </c>
      <c r="S115" s="881">
        <f>'様式D-3_S105'!$BM$5</f>
        <v>0</v>
      </c>
      <c r="T115" s="869">
        <f>'様式D-3_S105'!$BN$5</f>
        <v>0</v>
      </c>
      <c r="U115" s="880">
        <f>'様式D-3_S105'!$BO$5</f>
        <v>1</v>
      </c>
      <c r="V115" s="881">
        <f>'様式D-3_S105'!$BP$5</f>
        <v>0</v>
      </c>
      <c r="W115" s="869">
        <f>'様式D-3_S105'!$BQ$5</f>
        <v>0</v>
      </c>
      <c r="X115" s="870">
        <f>'様式D-3_S105'!$BR$5</f>
        <v>0</v>
      </c>
      <c r="Y115" s="871" t="str">
        <f>'様式D-3_S105'!$BS$5</f>
        <v>Ⅰ</v>
      </c>
      <c r="Z115" s="872" t="str">
        <f>'様式D-3_S105'!$BT$5</f>
        <v>Ⅱ</v>
      </c>
      <c r="AA115" s="872" t="str">
        <f>'様式D-3_S105'!$BU$5</f>
        <v>Ⅰ</v>
      </c>
      <c r="AB115" s="871" t="str">
        <f>'様式D-3_S105'!$BV$5</f>
        <v>Ⅱ</v>
      </c>
      <c r="AC115" s="873" t="str">
        <f>'様式D-3_S105'!$BW$5</f>
        <v/>
      </c>
      <c r="AD115" s="874" t="str">
        <f>'様式D-3_S105'!$BX$5</f>
        <v/>
      </c>
      <c r="AE115" s="874" t="str">
        <f>'様式D-3_S105'!$BY$5</f>
        <v/>
      </c>
      <c r="AF115" s="875" t="str">
        <f>'様式D-3_S105'!$BZ$5</f>
        <v/>
      </c>
      <c r="AG115" s="879">
        <f>'様式D-3_S105'!$CA$5</f>
        <v>0</v>
      </c>
      <c r="AH115" s="876">
        <f>'様式D-3_S105'!$CB$5</f>
        <v>0</v>
      </c>
      <c r="AI115" s="876">
        <f>'様式D-3_S105'!$CC$5</f>
        <v>0</v>
      </c>
      <c r="AJ115" s="876">
        <f>'様式D-3_S105'!$CD$5</f>
        <v>0.02</v>
      </c>
      <c r="AK115" s="876">
        <f>'様式D-3_S105'!$CE$5</f>
        <v>0</v>
      </c>
      <c r="AL115" s="876">
        <f>'様式D-3_S105'!$CF$5</f>
        <v>0</v>
      </c>
      <c r="AM115" s="876">
        <f>'様式D-3_S105'!$CG$5</f>
        <v>0</v>
      </c>
      <c r="AN115" s="877">
        <f>'様式D-3_S105'!$CH$5</f>
        <v>0</v>
      </c>
      <c r="AO115" s="3"/>
      <c r="AP115" s="3"/>
      <c r="AQ115" s="3"/>
      <c r="AR115" s="3"/>
      <c r="AS115" s="3"/>
      <c r="AT115" s="878">
        <f t="shared" si="0"/>
        <v>2</v>
      </c>
      <c r="AU115" s="3"/>
    </row>
    <row r="116" spans="2:47" x14ac:dyDescent="0.2">
      <c r="B116" s="866">
        <f>'様式D-3_S106'!$AV$5</f>
        <v>106</v>
      </c>
      <c r="C116" s="867">
        <f>'様式D-3_S106'!$AW$5</f>
        <v>10.42</v>
      </c>
      <c r="D116" s="868">
        <f>'様式D-3_S106'!$AX$5</f>
        <v>0</v>
      </c>
      <c r="E116" s="869">
        <f>'様式D-3_S106'!$AY$5</f>
        <v>0</v>
      </c>
      <c r="F116" s="869">
        <f>'様式D-3_S106'!$AZ$5</f>
        <v>0</v>
      </c>
      <c r="G116" s="880">
        <f>'様式D-3_S106'!$BA$5</f>
        <v>0</v>
      </c>
      <c r="H116" s="881">
        <f>'様式D-3_S106'!$BB$5</f>
        <v>0</v>
      </c>
      <c r="I116" s="869">
        <f>'様式D-3_S106'!$BC$5</f>
        <v>0</v>
      </c>
      <c r="J116" s="869">
        <f>'様式D-3_S106'!$BD$5</f>
        <v>0</v>
      </c>
      <c r="K116" s="880">
        <f>'様式D-3_S106'!$BE$5</f>
        <v>0</v>
      </c>
      <c r="L116" s="881">
        <f>'様式D-3_S106'!$BF$5</f>
        <v>0</v>
      </c>
      <c r="M116" s="869">
        <f>'様式D-3_S106'!$BG$5</f>
        <v>0</v>
      </c>
      <c r="N116" s="869">
        <f>'様式D-3_S106'!$BH$5</f>
        <v>0</v>
      </c>
      <c r="O116" s="880">
        <f>'様式D-3_S106'!$BI$5</f>
        <v>0</v>
      </c>
      <c r="P116" s="881">
        <f>'様式D-3_S106'!$BJ$5</f>
        <v>0</v>
      </c>
      <c r="Q116" s="869">
        <f>'様式D-3_S106'!$BK$5</f>
        <v>0</v>
      </c>
      <c r="R116" s="880">
        <f>'様式D-3_S106'!$BL$5</f>
        <v>0</v>
      </c>
      <c r="S116" s="881">
        <f>'様式D-3_S106'!$BM$5</f>
        <v>0</v>
      </c>
      <c r="T116" s="869">
        <f>'様式D-3_S106'!$BN$5</f>
        <v>0</v>
      </c>
      <c r="U116" s="880">
        <f>'様式D-3_S106'!$BO$5</f>
        <v>0</v>
      </c>
      <c r="V116" s="881">
        <f>'様式D-3_S106'!$BP$5</f>
        <v>0</v>
      </c>
      <c r="W116" s="869">
        <f>'様式D-3_S106'!$BQ$5</f>
        <v>0</v>
      </c>
      <c r="X116" s="870">
        <f>'様式D-3_S106'!$BR$5</f>
        <v>0</v>
      </c>
      <c r="Y116" s="871" t="str">
        <f>'様式D-3_S106'!$BS$5</f>
        <v>Ⅰ</v>
      </c>
      <c r="Z116" s="872" t="str">
        <f>'様式D-3_S106'!$BT$5</f>
        <v>Ⅰ</v>
      </c>
      <c r="AA116" s="872" t="str">
        <f>'様式D-3_S106'!$BU$5</f>
        <v>Ⅰ</v>
      </c>
      <c r="AB116" s="871" t="str">
        <f>'様式D-3_S106'!$BV$5</f>
        <v>Ⅰ</v>
      </c>
      <c r="AC116" s="873" t="str">
        <f>'様式D-3_S106'!$BW$5</f>
        <v/>
      </c>
      <c r="AD116" s="874" t="str">
        <f>'様式D-3_S106'!$BX$5</f>
        <v/>
      </c>
      <c r="AE116" s="874" t="str">
        <f>'様式D-3_S106'!$BY$5</f>
        <v/>
      </c>
      <c r="AF116" s="875" t="str">
        <f>'様式D-3_S106'!$BZ$5</f>
        <v/>
      </c>
      <c r="AG116" s="879">
        <f>'様式D-3_S106'!$CA$5</f>
        <v>0</v>
      </c>
      <c r="AH116" s="876">
        <f>'様式D-3_S106'!$CB$5</f>
        <v>0</v>
      </c>
      <c r="AI116" s="876">
        <f>'様式D-3_S106'!$CC$5</f>
        <v>0</v>
      </c>
      <c r="AJ116" s="876">
        <f>'様式D-3_S106'!$CD$5</f>
        <v>0</v>
      </c>
      <c r="AK116" s="876">
        <f>'様式D-3_S106'!$CE$5</f>
        <v>0</v>
      </c>
      <c r="AL116" s="876">
        <f>'様式D-3_S106'!$CF$5</f>
        <v>0</v>
      </c>
      <c r="AM116" s="876">
        <f>'様式D-3_S106'!$CG$5</f>
        <v>0</v>
      </c>
      <c r="AN116" s="877">
        <f>'様式D-3_S106'!$CH$5</f>
        <v>0</v>
      </c>
      <c r="AO116" s="3"/>
      <c r="AP116" s="3"/>
      <c r="AQ116" s="3"/>
      <c r="AR116" s="3"/>
      <c r="AS116" s="3"/>
      <c r="AT116" s="878">
        <f t="shared" si="0"/>
        <v>1</v>
      </c>
      <c r="AU116" s="3"/>
    </row>
    <row r="117" spans="2:47" x14ac:dyDescent="0.2">
      <c r="B117" s="866">
        <f>'様式D-3_S107'!$AV$5</f>
        <v>107</v>
      </c>
      <c r="C117" s="867">
        <f>'様式D-3_S107'!$AW$5</f>
        <v>10.47</v>
      </c>
      <c r="D117" s="868">
        <f>'様式D-3_S107'!$AX$5</f>
        <v>0</v>
      </c>
      <c r="E117" s="869">
        <f>'様式D-3_S107'!$AY$5</f>
        <v>0</v>
      </c>
      <c r="F117" s="869">
        <f>'様式D-3_S107'!$AZ$5</f>
        <v>0</v>
      </c>
      <c r="G117" s="880">
        <f>'様式D-3_S107'!$BA$5</f>
        <v>0</v>
      </c>
      <c r="H117" s="881">
        <f>'様式D-3_S107'!$BB$5</f>
        <v>0</v>
      </c>
      <c r="I117" s="869">
        <f>'様式D-3_S107'!$BC$5</f>
        <v>0</v>
      </c>
      <c r="J117" s="869">
        <f>'様式D-3_S107'!$BD$5</f>
        <v>0</v>
      </c>
      <c r="K117" s="880">
        <f>'様式D-3_S107'!$BE$5</f>
        <v>2</v>
      </c>
      <c r="L117" s="881">
        <f>'様式D-3_S107'!$BF$5</f>
        <v>0</v>
      </c>
      <c r="M117" s="869">
        <f>'様式D-3_S107'!$BG$5</f>
        <v>0</v>
      </c>
      <c r="N117" s="869">
        <f>'様式D-3_S107'!$BH$5</f>
        <v>0</v>
      </c>
      <c r="O117" s="880">
        <f>'様式D-3_S107'!$BI$5</f>
        <v>0</v>
      </c>
      <c r="P117" s="881">
        <f>'様式D-3_S107'!$BJ$5</f>
        <v>0</v>
      </c>
      <c r="Q117" s="869">
        <f>'様式D-3_S107'!$BK$5</f>
        <v>0</v>
      </c>
      <c r="R117" s="880">
        <f>'様式D-3_S107'!$BL$5</f>
        <v>0</v>
      </c>
      <c r="S117" s="881">
        <f>'様式D-3_S107'!$BM$5</f>
        <v>0</v>
      </c>
      <c r="T117" s="869">
        <f>'様式D-3_S107'!$BN$5</f>
        <v>0</v>
      </c>
      <c r="U117" s="880">
        <f>'様式D-3_S107'!$BO$5</f>
        <v>2</v>
      </c>
      <c r="V117" s="881">
        <f>'様式D-3_S107'!$BP$5</f>
        <v>0</v>
      </c>
      <c r="W117" s="869">
        <f>'様式D-3_S107'!$BQ$5</f>
        <v>0</v>
      </c>
      <c r="X117" s="870">
        <f>'様式D-3_S107'!$BR$5</f>
        <v>0</v>
      </c>
      <c r="Y117" s="871" t="str">
        <f>'様式D-3_S107'!$BS$5</f>
        <v>Ⅰ</v>
      </c>
      <c r="Z117" s="872" t="str">
        <f>'様式D-3_S107'!$BT$5</f>
        <v>Ⅱ</v>
      </c>
      <c r="AA117" s="872" t="str">
        <f>'様式D-3_S107'!$BU$5</f>
        <v>Ⅰ</v>
      </c>
      <c r="AB117" s="871" t="str">
        <f>'様式D-3_S107'!$BV$5</f>
        <v>Ⅱ</v>
      </c>
      <c r="AC117" s="873" t="str">
        <f>'様式D-3_S107'!$BW$5</f>
        <v/>
      </c>
      <c r="AD117" s="874" t="str">
        <f>'様式D-3_S107'!$BX$5</f>
        <v/>
      </c>
      <c r="AE117" s="874" t="str">
        <f>'様式D-3_S107'!$BY$5</f>
        <v/>
      </c>
      <c r="AF117" s="875" t="str">
        <f>'様式D-3_S107'!$BZ$5</f>
        <v/>
      </c>
      <c r="AG117" s="879">
        <f>'様式D-3_S107'!$CA$5</f>
        <v>0</v>
      </c>
      <c r="AH117" s="876">
        <f>'様式D-3_S107'!$CB$5</f>
        <v>0</v>
      </c>
      <c r="AI117" s="876">
        <f>'様式D-3_S107'!$CC$5</f>
        <v>0</v>
      </c>
      <c r="AJ117" s="876">
        <f>'様式D-3_S107'!$CD$5</f>
        <v>0.02</v>
      </c>
      <c r="AK117" s="876">
        <f>'様式D-3_S107'!$CE$5</f>
        <v>0</v>
      </c>
      <c r="AL117" s="876">
        <f>'様式D-3_S107'!$CF$5</f>
        <v>0</v>
      </c>
      <c r="AM117" s="876">
        <f>'様式D-3_S107'!$CG$5</f>
        <v>0</v>
      </c>
      <c r="AN117" s="877">
        <f>'様式D-3_S107'!$CH$5</f>
        <v>0</v>
      </c>
      <c r="AO117" s="3"/>
      <c r="AP117" s="3"/>
      <c r="AQ117" s="3"/>
      <c r="AR117" s="3"/>
      <c r="AS117" s="3"/>
      <c r="AT117" s="878">
        <f t="shared" si="0"/>
        <v>2</v>
      </c>
      <c r="AU117" s="3"/>
    </row>
    <row r="118" spans="2:47" x14ac:dyDescent="0.2">
      <c r="B118" s="866">
        <f>'様式D-3_S108'!$AV$5</f>
        <v>108</v>
      </c>
      <c r="C118" s="867">
        <f>'様式D-3_S108'!$AW$5</f>
        <v>10.42</v>
      </c>
      <c r="D118" s="868">
        <f>'様式D-3_S108'!$AX$5</f>
        <v>0</v>
      </c>
      <c r="E118" s="869">
        <f>'様式D-3_S108'!$AY$5</f>
        <v>0</v>
      </c>
      <c r="F118" s="869">
        <f>'様式D-3_S108'!$AZ$5</f>
        <v>0</v>
      </c>
      <c r="G118" s="880">
        <f>'様式D-3_S108'!$BA$5</f>
        <v>0</v>
      </c>
      <c r="H118" s="881">
        <f>'様式D-3_S108'!$BB$5</f>
        <v>0</v>
      </c>
      <c r="I118" s="869">
        <f>'様式D-3_S108'!$BC$5</f>
        <v>1</v>
      </c>
      <c r="J118" s="869">
        <f>'様式D-3_S108'!$BD$5</f>
        <v>0</v>
      </c>
      <c r="K118" s="880">
        <f>'様式D-3_S108'!$BE$5</f>
        <v>1</v>
      </c>
      <c r="L118" s="881">
        <f>'様式D-3_S108'!$BF$5</f>
        <v>0</v>
      </c>
      <c r="M118" s="869">
        <f>'様式D-3_S108'!$BG$5</f>
        <v>0</v>
      </c>
      <c r="N118" s="869">
        <f>'様式D-3_S108'!$BH$5</f>
        <v>0</v>
      </c>
      <c r="O118" s="880">
        <f>'様式D-3_S108'!$BI$5</f>
        <v>0</v>
      </c>
      <c r="P118" s="881">
        <f>'様式D-3_S108'!$BJ$5</f>
        <v>0</v>
      </c>
      <c r="Q118" s="869">
        <f>'様式D-3_S108'!$BK$5</f>
        <v>0</v>
      </c>
      <c r="R118" s="880">
        <f>'様式D-3_S108'!$BL$5</f>
        <v>0</v>
      </c>
      <c r="S118" s="881">
        <f>'様式D-3_S108'!$BM$5</f>
        <v>0</v>
      </c>
      <c r="T118" s="869">
        <f>'様式D-3_S108'!$BN$5</f>
        <v>1</v>
      </c>
      <c r="U118" s="880">
        <f>'様式D-3_S108'!$BO$5</f>
        <v>1</v>
      </c>
      <c r="V118" s="881">
        <f>'様式D-3_S108'!$BP$5</f>
        <v>0</v>
      </c>
      <c r="W118" s="869">
        <f>'様式D-3_S108'!$BQ$5</f>
        <v>0</v>
      </c>
      <c r="X118" s="870">
        <f>'様式D-3_S108'!$BR$5</f>
        <v>0</v>
      </c>
      <c r="Y118" s="871" t="str">
        <f>'様式D-3_S108'!$BS$5</f>
        <v>Ⅰ</v>
      </c>
      <c r="Z118" s="872" t="str">
        <f>'様式D-3_S108'!$BT$5</f>
        <v>Ⅲ</v>
      </c>
      <c r="AA118" s="872" t="str">
        <f>'様式D-3_S108'!$BU$5</f>
        <v>Ⅰ</v>
      </c>
      <c r="AB118" s="871" t="str">
        <f>'様式D-3_S108'!$BV$5</f>
        <v>Ⅲ</v>
      </c>
      <c r="AC118" s="873" t="str">
        <f>'様式D-3_S108'!$BW$5</f>
        <v/>
      </c>
      <c r="AD118" s="874" t="str">
        <f>'様式D-3_S108'!$BX$5</f>
        <v/>
      </c>
      <c r="AE118" s="874" t="str">
        <f>'様式D-3_S108'!$BY$5</f>
        <v/>
      </c>
      <c r="AF118" s="875" t="str">
        <f>'様式D-3_S108'!$BZ$5</f>
        <v/>
      </c>
      <c r="AG118" s="879">
        <f>'様式D-3_S108'!$CA$5</f>
        <v>0</v>
      </c>
      <c r="AH118" s="876">
        <f>'様式D-3_S108'!$CB$5</f>
        <v>0.05</v>
      </c>
      <c r="AI118" s="876">
        <f>'様式D-3_S108'!$CC$5</f>
        <v>0</v>
      </c>
      <c r="AJ118" s="876">
        <f>'様式D-3_S108'!$CD$5</f>
        <v>2.21</v>
      </c>
      <c r="AK118" s="876">
        <f>'様式D-3_S108'!$CE$5</f>
        <v>0</v>
      </c>
      <c r="AL118" s="876">
        <f>'様式D-3_S108'!$CF$5</f>
        <v>0</v>
      </c>
      <c r="AM118" s="876">
        <f>'様式D-3_S108'!$CG$5</f>
        <v>0</v>
      </c>
      <c r="AN118" s="877">
        <f>'様式D-3_S108'!$CH$5</f>
        <v>0</v>
      </c>
      <c r="AO118" s="3"/>
      <c r="AP118" s="3"/>
      <c r="AQ118" s="3"/>
      <c r="AR118" s="3"/>
      <c r="AS118" s="3"/>
      <c r="AT118" s="878">
        <f t="shared" si="0"/>
        <v>3</v>
      </c>
      <c r="AU118" s="3"/>
    </row>
    <row r="119" spans="2:47" x14ac:dyDescent="0.2">
      <c r="B119" s="866">
        <f>'様式D-3_S109'!$AV$5</f>
        <v>109</v>
      </c>
      <c r="C119" s="867">
        <f>'様式D-3_S109'!$AW$5</f>
        <v>10.49</v>
      </c>
      <c r="D119" s="868">
        <f>'様式D-3_S109'!$AX$5</f>
        <v>0</v>
      </c>
      <c r="E119" s="869">
        <f>'様式D-3_S109'!$AY$5</f>
        <v>0</v>
      </c>
      <c r="F119" s="869">
        <f>'様式D-3_S109'!$AZ$5</f>
        <v>0</v>
      </c>
      <c r="G119" s="880">
        <f>'様式D-3_S109'!$BA$5</f>
        <v>0</v>
      </c>
      <c r="H119" s="881">
        <f>'様式D-3_S109'!$BB$5</f>
        <v>0</v>
      </c>
      <c r="I119" s="869">
        <f>'様式D-3_S109'!$BC$5</f>
        <v>0</v>
      </c>
      <c r="J119" s="869">
        <f>'様式D-3_S109'!$BD$5</f>
        <v>0</v>
      </c>
      <c r="K119" s="880">
        <f>'様式D-3_S109'!$BE$5</f>
        <v>0</v>
      </c>
      <c r="L119" s="881">
        <f>'様式D-3_S109'!$BF$5</f>
        <v>0</v>
      </c>
      <c r="M119" s="869">
        <f>'様式D-3_S109'!$BG$5</f>
        <v>0</v>
      </c>
      <c r="N119" s="869">
        <f>'様式D-3_S109'!$BH$5</f>
        <v>0</v>
      </c>
      <c r="O119" s="880">
        <f>'様式D-3_S109'!$BI$5</f>
        <v>0</v>
      </c>
      <c r="P119" s="881">
        <f>'様式D-3_S109'!$BJ$5</f>
        <v>0</v>
      </c>
      <c r="Q119" s="869">
        <f>'様式D-3_S109'!$BK$5</f>
        <v>0</v>
      </c>
      <c r="R119" s="880">
        <f>'様式D-3_S109'!$BL$5</f>
        <v>0</v>
      </c>
      <c r="S119" s="881">
        <f>'様式D-3_S109'!$BM$5</f>
        <v>0</v>
      </c>
      <c r="T119" s="869">
        <f>'様式D-3_S109'!$BN$5</f>
        <v>0</v>
      </c>
      <c r="U119" s="880">
        <f>'様式D-3_S109'!$BO$5</f>
        <v>0</v>
      </c>
      <c r="V119" s="881">
        <f>'様式D-3_S109'!$BP$5</f>
        <v>0</v>
      </c>
      <c r="W119" s="869">
        <f>'様式D-3_S109'!$BQ$5</f>
        <v>0</v>
      </c>
      <c r="X119" s="870">
        <f>'様式D-3_S109'!$BR$5</f>
        <v>0</v>
      </c>
      <c r="Y119" s="871" t="str">
        <f>'様式D-3_S109'!$BS$5</f>
        <v>Ⅰ</v>
      </c>
      <c r="Z119" s="872" t="str">
        <f>'様式D-3_S109'!$BT$5</f>
        <v>Ⅰ</v>
      </c>
      <c r="AA119" s="872" t="str">
        <f>'様式D-3_S109'!$BU$5</f>
        <v>Ⅰ</v>
      </c>
      <c r="AB119" s="871" t="str">
        <f>'様式D-3_S109'!$BV$5</f>
        <v>Ⅰ</v>
      </c>
      <c r="AC119" s="873" t="str">
        <f>'様式D-3_S109'!$BW$5</f>
        <v/>
      </c>
      <c r="AD119" s="874" t="str">
        <f>'様式D-3_S109'!$BX$5</f>
        <v/>
      </c>
      <c r="AE119" s="874" t="str">
        <f>'様式D-3_S109'!$BY$5</f>
        <v/>
      </c>
      <c r="AF119" s="875" t="str">
        <f>'様式D-3_S109'!$BZ$5</f>
        <v/>
      </c>
      <c r="AG119" s="879">
        <f>'様式D-3_S109'!$CA$5</f>
        <v>0</v>
      </c>
      <c r="AH119" s="876">
        <f>'様式D-3_S109'!$CB$5</f>
        <v>0</v>
      </c>
      <c r="AI119" s="876">
        <f>'様式D-3_S109'!$CC$5</f>
        <v>0</v>
      </c>
      <c r="AJ119" s="876">
        <f>'様式D-3_S109'!$CD$5</f>
        <v>0</v>
      </c>
      <c r="AK119" s="876">
        <f>'様式D-3_S109'!$CE$5</f>
        <v>0</v>
      </c>
      <c r="AL119" s="876">
        <f>'様式D-3_S109'!$CF$5</f>
        <v>0</v>
      </c>
      <c r="AM119" s="876">
        <f>'様式D-3_S109'!$CG$5</f>
        <v>0</v>
      </c>
      <c r="AN119" s="877">
        <f>'様式D-3_S109'!$CH$5</f>
        <v>0</v>
      </c>
      <c r="AO119" s="3"/>
      <c r="AP119" s="3"/>
      <c r="AQ119" s="3"/>
      <c r="AR119" s="3"/>
      <c r="AS119" s="3"/>
      <c r="AT119" s="878">
        <f t="shared" si="0"/>
        <v>1</v>
      </c>
      <c r="AU119" s="3"/>
    </row>
    <row r="120" spans="2:47" x14ac:dyDescent="0.2">
      <c r="B120" s="866">
        <f>'様式D-3_S110'!$AV$5</f>
        <v>110</v>
      </c>
      <c r="C120" s="867">
        <f>'様式D-3_S110'!$AW$5</f>
        <v>10.49</v>
      </c>
      <c r="D120" s="868">
        <f>'様式D-3_S110'!$AX$5</f>
        <v>0</v>
      </c>
      <c r="E120" s="869">
        <f>'様式D-3_S110'!$AY$5</f>
        <v>0</v>
      </c>
      <c r="F120" s="869">
        <f>'様式D-3_S110'!$AZ$5</f>
        <v>0</v>
      </c>
      <c r="G120" s="880">
        <f>'様式D-3_S110'!$BA$5</f>
        <v>0</v>
      </c>
      <c r="H120" s="881">
        <f>'様式D-3_S110'!$BB$5</f>
        <v>0</v>
      </c>
      <c r="I120" s="869">
        <f>'様式D-3_S110'!$BC$5</f>
        <v>0</v>
      </c>
      <c r="J120" s="869">
        <f>'様式D-3_S110'!$BD$5</f>
        <v>0</v>
      </c>
      <c r="K120" s="880">
        <f>'様式D-3_S110'!$BE$5</f>
        <v>4</v>
      </c>
      <c r="L120" s="881">
        <f>'様式D-3_S110'!$BF$5</f>
        <v>0</v>
      </c>
      <c r="M120" s="869">
        <f>'様式D-3_S110'!$BG$5</f>
        <v>0</v>
      </c>
      <c r="N120" s="869">
        <f>'様式D-3_S110'!$BH$5</f>
        <v>0</v>
      </c>
      <c r="O120" s="880">
        <f>'様式D-3_S110'!$BI$5</f>
        <v>0</v>
      </c>
      <c r="P120" s="881">
        <f>'様式D-3_S110'!$BJ$5</f>
        <v>0</v>
      </c>
      <c r="Q120" s="869">
        <f>'様式D-3_S110'!$BK$5</f>
        <v>0</v>
      </c>
      <c r="R120" s="880">
        <f>'様式D-3_S110'!$BL$5</f>
        <v>0</v>
      </c>
      <c r="S120" s="881">
        <f>'様式D-3_S110'!$BM$5</f>
        <v>0</v>
      </c>
      <c r="T120" s="869">
        <f>'様式D-3_S110'!$BN$5</f>
        <v>0</v>
      </c>
      <c r="U120" s="880">
        <f>'様式D-3_S110'!$BO$5</f>
        <v>4</v>
      </c>
      <c r="V120" s="881">
        <f>'様式D-3_S110'!$BP$5</f>
        <v>0</v>
      </c>
      <c r="W120" s="869">
        <f>'様式D-3_S110'!$BQ$5</f>
        <v>0</v>
      </c>
      <c r="X120" s="870">
        <f>'様式D-3_S110'!$BR$5</f>
        <v>0</v>
      </c>
      <c r="Y120" s="871" t="str">
        <f>'様式D-3_S110'!$BS$5</f>
        <v>Ⅰ</v>
      </c>
      <c r="Z120" s="872" t="str">
        <f>'様式D-3_S110'!$BT$5</f>
        <v>Ⅱ</v>
      </c>
      <c r="AA120" s="872" t="str">
        <f>'様式D-3_S110'!$BU$5</f>
        <v>Ⅰ</v>
      </c>
      <c r="AB120" s="871" t="str">
        <f>'様式D-3_S110'!$BV$5</f>
        <v>Ⅱ</v>
      </c>
      <c r="AC120" s="873" t="str">
        <f>'様式D-3_S110'!$BW$5</f>
        <v/>
      </c>
      <c r="AD120" s="874" t="str">
        <f>'様式D-3_S110'!$BX$5</f>
        <v/>
      </c>
      <c r="AE120" s="874" t="str">
        <f>'様式D-3_S110'!$BY$5</f>
        <v/>
      </c>
      <c r="AF120" s="875" t="str">
        <f>'様式D-3_S110'!$BZ$5</f>
        <v/>
      </c>
      <c r="AG120" s="879">
        <f>'様式D-3_S110'!$CA$5</f>
        <v>0</v>
      </c>
      <c r="AH120" s="876">
        <f>'様式D-3_S110'!$CB$5</f>
        <v>0</v>
      </c>
      <c r="AI120" s="876">
        <f>'様式D-3_S110'!$CC$5</f>
        <v>0</v>
      </c>
      <c r="AJ120" s="876">
        <f>'様式D-3_S110'!$CD$5</f>
        <v>0.13999999999999999</v>
      </c>
      <c r="AK120" s="876">
        <f>'様式D-3_S110'!$CE$5</f>
        <v>0</v>
      </c>
      <c r="AL120" s="876">
        <f>'様式D-3_S110'!$CF$5</f>
        <v>0</v>
      </c>
      <c r="AM120" s="876">
        <f>'様式D-3_S110'!$CG$5</f>
        <v>0</v>
      </c>
      <c r="AN120" s="877">
        <f>'様式D-3_S110'!$CH$5</f>
        <v>0</v>
      </c>
      <c r="AO120" s="3"/>
      <c r="AP120" s="3"/>
      <c r="AQ120" s="3"/>
      <c r="AR120" s="3"/>
      <c r="AS120" s="3"/>
      <c r="AT120" s="878">
        <f t="shared" si="0"/>
        <v>2</v>
      </c>
      <c r="AU120" s="3"/>
    </row>
    <row r="121" spans="2:47" x14ac:dyDescent="0.2">
      <c r="B121" s="866">
        <f>'様式D-3_S111'!$AV$5</f>
        <v>111</v>
      </c>
      <c r="C121" s="867">
        <f>'様式D-3_S111'!$AW$5</f>
        <v>10.43</v>
      </c>
      <c r="D121" s="868">
        <f>'様式D-3_S111'!$AX$5</f>
        <v>0</v>
      </c>
      <c r="E121" s="869">
        <f>'様式D-3_S111'!$AY$5</f>
        <v>0</v>
      </c>
      <c r="F121" s="869">
        <f>'様式D-3_S111'!$AZ$5</f>
        <v>0</v>
      </c>
      <c r="G121" s="880">
        <f>'様式D-3_S111'!$BA$5</f>
        <v>0</v>
      </c>
      <c r="H121" s="881">
        <f>'様式D-3_S111'!$BB$5</f>
        <v>0</v>
      </c>
      <c r="I121" s="869">
        <f>'様式D-3_S111'!$BC$5</f>
        <v>0</v>
      </c>
      <c r="J121" s="869">
        <f>'様式D-3_S111'!$BD$5</f>
        <v>0</v>
      </c>
      <c r="K121" s="880">
        <f>'様式D-3_S111'!$BE$5</f>
        <v>1</v>
      </c>
      <c r="L121" s="881">
        <f>'様式D-3_S111'!$BF$5</f>
        <v>0</v>
      </c>
      <c r="M121" s="869">
        <f>'様式D-3_S111'!$BG$5</f>
        <v>0</v>
      </c>
      <c r="N121" s="869">
        <f>'様式D-3_S111'!$BH$5</f>
        <v>0</v>
      </c>
      <c r="O121" s="880">
        <f>'様式D-3_S111'!$BI$5</f>
        <v>0</v>
      </c>
      <c r="P121" s="881">
        <f>'様式D-3_S111'!$BJ$5</f>
        <v>0</v>
      </c>
      <c r="Q121" s="869">
        <f>'様式D-3_S111'!$BK$5</f>
        <v>0</v>
      </c>
      <c r="R121" s="880">
        <f>'様式D-3_S111'!$BL$5</f>
        <v>0</v>
      </c>
      <c r="S121" s="881">
        <f>'様式D-3_S111'!$BM$5</f>
        <v>0</v>
      </c>
      <c r="T121" s="869">
        <f>'様式D-3_S111'!$BN$5</f>
        <v>0</v>
      </c>
      <c r="U121" s="880">
        <f>'様式D-3_S111'!$BO$5</f>
        <v>1</v>
      </c>
      <c r="V121" s="881">
        <f>'様式D-3_S111'!$BP$5</f>
        <v>0</v>
      </c>
      <c r="W121" s="869">
        <f>'様式D-3_S111'!$BQ$5</f>
        <v>0</v>
      </c>
      <c r="X121" s="870">
        <f>'様式D-3_S111'!$BR$5</f>
        <v>0</v>
      </c>
      <c r="Y121" s="871" t="str">
        <f>'様式D-3_S111'!$BS$5</f>
        <v>Ⅰ</v>
      </c>
      <c r="Z121" s="872" t="str">
        <f>'様式D-3_S111'!$BT$5</f>
        <v>Ⅱ</v>
      </c>
      <c r="AA121" s="872" t="str">
        <f>'様式D-3_S111'!$BU$5</f>
        <v>Ⅰ</v>
      </c>
      <c r="AB121" s="871" t="str">
        <f>'様式D-3_S111'!$BV$5</f>
        <v>Ⅱ</v>
      </c>
      <c r="AC121" s="873" t="str">
        <f>'様式D-3_S111'!$BW$5</f>
        <v/>
      </c>
      <c r="AD121" s="874" t="str">
        <f>'様式D-3_S111'!$BX$5</f>
        <v/>
      </c>
      <c r="AE121" s="874" t="str">
        <f>'様式D-3_S111'!$BY$5</f>
        <v/>
      </c>
      <c r="AF121" s="875" t="str">
        <f>'様式D-3_S111'!$BZ$5</f>
        <v/>
      </c>
      <c r="AG121" s="879">
        <f>'様式D-3_S111'!$CA$5</f>
        <v>0</v>
      </c>
      <c r="AH121" s="876">
        <f>'様式D-3_S111'!$CB$5</f>
        <v>0</v>
      </c>
      <c r="AI121" s="876">
        <f>'様式D-3_S111'!$CC$5</f>
        <v>0</v>
      </c>
      <c r="AJ121" s="876">
        <f>'様式D-3_S111'!$CD$5</f>
        <v>10.7</v>
      </c>
      <c r="AK121" s="876">
        <f>'様式D-3_S111'!$CE$5</f>
        <v>0</v>
      </c>
      <c r="AL121" s="876">
        <f>'様式D-3_S111'!$CF$5</f>
        <v>0</v>
      </c>
      <c r="AM121" s="876">
        <f>'様式D-3_S111'!$CG$5</f>
        <v>0</v>
      </c>
      <c r="AN121" s="877">
        <f>'様式D-3_S111'!$CH$5</f>
        <v>0</v>
      </c>
      <c r="AO121" s="3"/>
      <c r="AP121" s="3"/>
      <c r="AQ121" s="3"/>
      <c r="AR121" s="3"/>
      <c r="AS121" s="3"/>
      <c r="AT121" s="878">
        <f t="shared" si="0"/>
        <v>2</v>
      </c>
      <c r="AU121" s="3"/>
    </row>
    <row r="122" spans="2:47" x14ac:dyDescent="0.2">
      <c r="B122" s="866">
        <f>'様式D-3_S112'!$AV$5</f>
        <v>112</v>
      </c>
      <c r="C122" s="867">
        <f>'様式D-3_S112'!$AW$5</f>
        <v>10.45</v>
      </c>
      <c r="D122" s="868">
        <f>'様式D-3_S112'!$AX$5</f>
        <v>0</v>
      </c>
      <c r="E122" s="869">
        <f>'様式D-3_S112'!$AY$5</f>
        <v>0</v>
      </c>
      <c r="F122" s="869">
        <f>'様式D-3_S112'!$AZ$5</f>
        <v>0</v>
      </c>
      <c r="G122" s="880">
        <f>'様式D-3_S112'!$BA$5</f>
        <v>0</v>
      </c>
      <c r="H122" s="881">
        <f>'様式D-3_S112'!$BB$5</f>
        <v>0</v>
      </c>
      <c r="I122" s="869">
        <f>'様式D-3_S112'!$BC$5</f>
        <v>0</v>
      </c>
      <c r="J122" s="869">
        <f>'様式D-3_S112'!$BD$5</f>
        <v>1</v>
      </c>
      <c r="K122" s="880">
        <f>'様式D-3_S112'!$BE$5</f>
        <v>4</v>
      </c>
      <c r="L122" s="881">
        <f>'様式D-3_S112'!$BF$5</f>
        <v>0</v>
      </c>
      <c r="M122" s="869">
        <f>'様式D-3_S112'!$BG$5</f>
        <v>0</v>
      </c>
      <c r="N122" s="869">
        <f>'様式D-3_S112'!$BH$5</f>
        <v>0</v>
      </c>
      <c r="O122" s="880">
        <f>'様式D-3_S112'!$BI$5</f>
        <v>0</v>
      </c>
      <c r="P122" s="881">
        <f>'様式D-3_S112'!$BJ$5</f>
        <v>0</v>
      </c>
      <c r="Q122" s="869">
        <f>'様式D-3_S112'!$BK$5</f>
        <v>0</v>
      </c>
      <c r="R122" s="880">
        <f>'様式D-3_S112'!$BL$5</f>
        <v>0</v>
      </c>
      <c r="S122" s="881">
        <f>'様式D-3_S112'!$BM$5</f>
        <v>0</v>
      </c>
      <c r="T122" s="869">
        <f>'様式D-3_S112'!$BN$5</f>
        <v>0</v>
      </c>
      <c r="U122" s="880">
        <f>'様式D-3_S112'!$BO$5</f>
        <v>5</v>
      </c>
      <c r="V122" s="881">
        <f>'様式D-3_S112'!$BP$5</f>
        <v>0</v>
      </c>
      <c r="W122" s="869">
        <f>'様式D-3_S112'!$BQ$5</f>
        <v>0</v>
      </c>
      <c r="X122" s="870">
        <f>'様式D-3_S112'!$BR$5</f>
        <v>0</v>
      </c>
      <c r="Y122" s="871" t="str">
        <f>'様式D-3_S112'!$BS$5</f>
        <v>Ⅰ</v>
      </c>
      <c r="Z122" s="872" t="str">
        <f>'様式D-3_S112'!$BT$5</f>
        <v>Ⅱ</v>
      </c>
      <c r="AA122" s="872" t="str">
        <f>'様式D-3_S112'!$BU$5</f>
        <v>Ⅰ</v>
      </c>
      <c r="AB122" s="871" t="str">
        <f>'様式D-3_S112'!$BV$5</f>
        <v>Ⅱ</v>
      </c>
      <c r="AC122" s="873" t="str">
        <f>'様式D-3_S112'!$BW$5</f>
        <v/>
      </c>
      <c r="AD122" s="874" t="str">
        <f>'様式D-3_S112'!$BX$5</f>
        <v/>
      </c>
      <c r="AE122" s="874" t="str">
        <f>'様式D-3_S112'!$BY$5</f>
        <v/>
      </c>
      <c r="AF122" s="875" t="str">
        <f>'様式D-3_S112'!$BZ$5</f>
        <v/>
      </c>
      <c r="AG122" s="879">
        <f>'様式D-3_S112'!$CA$5</f>
        <v>0</v>
      </c>
      <c r="AH122" s="876">
        <f>'様式D-3_S112'!$CB$5</f>
        <v>0</v>
      </c>
      <c r="AI122" s="876">
        <f>'様式D-3_S112'!$CC$5</f>
        <v>7.0000000000000007E-2</v>
      </c>
      <c r="AJ122" s="876">
        <f>'様式D-3_S112'!$CD$5</f>
        <v>0.04</v>
      </c>
      <c r="AK122" s="876">
        <f>'様式D-3_S112'!$CE$5</f>
        <v>0</v>
      </c>
      <c r="AL122" s="876">
        <f>'様式D-3_S112'!$CF$5</f>
        <v>0</v>
      </c>
      <c r="AM122" s="876">
        <f>'様式D-3_S112'!$CG$5</f>
        <v>0</v>
      </c>
      <c r="AN122" s="877">
        <f>'様式D-3_S112'!$CH$5</f>
        <v>0</v>
      </c>
      <c r="AO122" s="3"/>
      <c r="AP122" s="3"/>
      <c r="AQ122" s="3"/>
      <c r="AR122" s="3"/>
      <c r="AS122" s="3"/>
      <c r="AT122" s="878">
        <f t="shared" si="0"/>
        <v>2</v>
      </c>
      <c r="AU122" s="3"/>
    </row>
    <row r="123" spans="2:47" x14ac:dyDescent="0.2">
      <c r="B123" s="866">
        <f>'様式D-3_S113'!$AV$5</f>
        <v>113</v>
      </c>
      <c r="C123" s="867">
        <f>'様式D-3_S113'!$AW$5</f>
        <v>10.47</v>
      </c>
      <c r="D123" s="868">
        <f>'様式D-3_S113'!$AX$5</f>
        <v>0</v>
      </c>
      <c r="E123" s="869">
        <f>'様式D-3_S113'!$AY$5</f>
        <v>0</v>
      </c>
      <c r="F123" s="869">
        <f>'様式D-3_S113'!$AZ$5</f>
        <v>0</v>
      </c>
      <c r="G123" s="880">
        <f>'様式D-3_S113'!$BA$5</f>
        <v>0</v>
      </c>
      <c r="H123" s="881">
        <f>'様式D-3_S113'!$BB$5</f>
        <v>0</v>
      </c>
      <c r="I123" s="869">
        <f>'様式D-3_S113'!$BC$5</f>
        <v>0</v>
      </c>
      <c r="J123" s="869">
        <f>'様式D-3_S113'!$BD$5</f>
        <v>0</v>
      </c>
      <c r="K123" s="880">
        <f>'様式D-3_S113'!$BE$5</f>
        <v>1</v>
      </c>
      <c r="L123" s="881">
        <f>'様式D-3_S113'!$BF$5</f>
        <v>0</v>
      </c>
      <c r="M123" s="869">
        <f>'様式D-3_S113'!$BG$5</f>
        <v>0</v>
      </c>
      <c r="N123" s="869">
        <f>'様式D-3_S113'!$BH$5</f>
        <v>0</v>
      </c>
      <c r="O123" s="880">
        <f>'様式D-3_S113'!$BI$5</f>
        <v>0</v>
      </c>
      <c r="P123" s="881">
        <f>'様式D-3_S113'!$BJ$5</f>
        <v>0</v>
      </c>
      <c r="Q123" s="869">
        <f>'様式D-3_S113'!$BK$5</f>
        <v>0</v>
      </c>
      <c r="R123" s="880">
        <f>'様式D-3_S113'!$BL$5</f>
        <v>0</v>
      </c>
      <c r="S123" s="881">
        <f>'様式D-3_S113'!$BM$5</f>
        <v>0</v>
      </c>
      <c r="T123" s="869">
        <f>'様式D-3_S113'!$BN$5</f>
        <v>0</v>
      </c>
      <c r="U123" s="880">
        <f>'様式D-3_S113'!$BO$5</f>
        <v>1</v>
      </c>
      <c r="V123" s="881">
        <f>'様式D-3_S113'!$BP$5</f>
        <v>0</v>
      </c>
      <c r="W123" s="869">
        <f>'様式D-3_S113'!$BQ$5</f>
        <v>0</v>
      </c>
      <c r="X123" s="870">
        <f>'様式D-3_S113'!$BR$5</f>
        <v>0</v>
      </c>
      <c r="Y123" s="871" t="str">
        <f>'様式D-3_S113'!$BS$5</f>
        <v>Ⅰ</v>
      </c>
      <c r="Z123" s="872" t="str">
        <f>'様式D-3_S113'!$BT$5</f>
        <v>Ⅱ</v>
      </c>
      <c r="AA123" s="872" t="str">
        <f>'様式D-3_S113'!$BU$5</f>
        <v>Ⅰ</v>
      </c>
      <c r="AB123" s="871" t="str">
        <f>'様式D-3_S113'!$BV$5</f>
        <v>Ⅱ</v>
      </c>
      <c r="AC123" s="873" t="str">
        <f>'様式D-3_S113'!$BW$5</f>
        <v/>
      </c>
      <c r="AD123" s="874" t="str">
        <f>'様式D-3_S113'!$BX$5</f>
        <v/>
      </c>
      <c r="AE123" s="874" t="str">
        <f>'様式D-3_S113'!$BY$5</f>
        <v/>
      </c>
      <c r="AF123" s="875" t="str">
        <f>'様式D-3_S113'!$BZ$5</f>
        <v/>
      </c>
      <c r="AG123" s="879">
        <f>'様式D-3_S113'!$CA$5</f>
        <v>0</v>
      </c>
      <c r="AH123" s="876">
        <f>'様式D-3_S113'!$CB$5</f>
        <v>0</v>
      </c>
      <c r="AI123" s="876">
        <f>'様式D-3_S113'!$CC$5</f>
        <v>0</v>
      </c>
      <c r="AJ123" s="876">
        <f>'様式D-3_S113'!$CD$5</f>
        <v>0.12</v>
      </c>
      <c r="AK123" s="876">
        <f>'様式D-3_S113'!$CE$5</f>
        <v>0</v>
      </c>
      <c r="AL123" s="876">
        <f>'様式D-3_S113'!$CF$5</f>
        <v>0</v>
      </c>
      <c r="AM123" s="876">
        <f>'様式D-3_S113'!$CG$5</f>
        <v>0</v>
      </c>
      <c r="AN123" s="877">
        <f>'様式D-3_S113'!$CH$5</f>
        <v>0</v>
      </c>
      <c r="AO123" s="3"/>
      <c r="AP123" s="3"/>
      <c r="AQ123" s="3"/>
      <c r="AR123" s="3"/>
      <c r="AS123" s="3"/>
      <c r="AT123" s="878">
        <f t="shared" si="0"/>
        <v>2</v>
      </c>
      <c r="AU123" s="3"/>
    </row>
    <row r="124" spans="2:47" x14ac:dyDescent="0.2">
      <c r="B124" s="866">
        <f>'様式D-3_S114'!$AV$5</f>
        <v>114</v>
      </c>
      <c r="C124" s="867">
        <f>'様式D-3_S114'!$AW$5</f>
        <v>10.52</v>
      </c>
      <c r="D124" s="868">
        <f>'様式D-3_S114'!$AX$5</f>
        <v>0</v>
      </c>
      <c r="E124" s="869">
        <f>'様式D-3_S114'!$AY$5</f>
        <v>0</v>
      </c>
      <c r="F124" s="869">
        <f>'様式D-3_S114'!$AZ$5</f>
        <v>0</v>
      </c>
      <c r="G124" s="880">
        <f>'様式D-3_S114'!$BA$5</f>
        <v>0</v>
      </c>
      <c r="H124" s="881">
        <f>'様式D-3_S114'!$BB$5</f>
        <v>0</v>
      </c>
      <c r="I124" s="869">
        <f>'様式D-3_S114'!$BC$5</f>
        <v>0</v>
      </c>
      <c r="J124" s="869">
        <f>'様式D-3_S114'!$BD$5</f>
        <v>1</v>
      </c>
      <c r="K124" s="880">
        <f>'様式D-3_S114'!$BE$5</f>
        <v>2</v>
      </c>
      <c r="L124" s="881">
        <f>'様式D-3_S114'!$BF$5</f>
        <v>0</v>
      </c>
      <c r="M124" s="869">
        <f>'様式D-3_S114'!$BG$5</f>
        <v>0</v>
      </c>
      <c r="N124" s="869">
        <f>'様式D-3_S114'!$BH$5</f>
        <v>0</v>
      </c>
      <c r="O124" s="880">
        <f>'様式D-3_S114'!$BI$5</f>
        <v>0</v>
      </c>
      <c r="P124" s="881">
        <f>'様式D-3_S114'!$BJ$5</f>
        <v>0</v>
      </c>
      <c r="Q124" s="869">
        <f>'様式D-3_S114'!$BK$5</f>
        <v>0</v>
      </c>
      <c r="R124" s="880">
        <f>'様式D-3_S114'!$BL$5</f>
        <v>0</v>
      </c>
      <c r="S124" s="881">
        <f>'様式D-3_S114'!$BM$5</f>
        <v>0</v>
      </c>
      <c r="T124" s="869">
        <f>'様式D-3_S114'!$BN$5</f>
        <v>0</v>
      </c>
      <c r="U124" s="880">
        <f>'様式D-3_S114'!$BO$5</f>
        <v>3</v>
      </c>
      <c r="V124" s="881">
        <f>'様式D-3_S114'!$BP$5</f>
        <v>0</v>
      </c>
      <c r="W124" s="869">
        <f>'様式D-3_S114'!$BQ$5</f>
        <v>0</v>
      </c>
      <c r="X124" s="870">
        <f>'様式D-3_S114'!$BR$5</f>
        <v>0</v>
      </c>
      <c r="Y124" s="871" t="str">
        <f>'様式D-3_S114'!$BS$5</f>
        <v>Ⅰ</v>
      </c>
      <c r="Z124" s="872" t="str">
        <f>'様式D-3_S114'!$BT$5</f>
        <v>Ⅱ</v>
      </c>
      <c r="AA124" s="872" t="str">
        <f>'様式D-3_S114'!$BU$5</f>
        <v>Ⅰ</v>
      </c>
      <c r="AB124" s="871" t="str">
        <f>'様式D-3_S114'!$BV$5</f>
        <v>Ⅱ</v>
      </c>
      <c r="AC124" s="873" t="str">
        <f>'様式D-3_S114'!$BW$5</f>
        <v/>
      </c>
      <c r="AD124" s="874" t="str">
        <f>'様式D-3_S114'!$BX$5</f>
        <v/>
      </c>
      <c r="AE124" s="874" t="str">
        <f>'様式D-3_S114'!$BY$5</f>
        <v/>
      </c>
      <c r="AF124" s="875" t="str">
        <f>'様式D-3_S114'!$BZ$5</f>
        <v/>
      </c>
      <c r="AG124" s="879">
        <f>'様式D-3_S114'!$CA$5</f>
        <v>0</v>
      </c>
      <c r="AH124" s="876">
        <f>'様式D-3_S114'!$CB$5</f>
        <v>0</v>
      </c>
      <c r="AI124" s="876">
        <f>'様式D-3_S114'!$CC$5</f>
        <v>0.09</v>
      </c>
      <c r="AJ124" s="876">
        <f>'様式D-3_S114'!$CD$5</f>
        <v>0.03</v>
      </c>
      <c r="AK124" s="876">
        <f>'様式D-3_S114'!$CE$5</f>
        <v>0</v>
      </c>
      <c r="AL124" s="876">
        <f>'様式D-3_S114'!$CF$5</f>
        <v>0</v>
      </c>
      <c r="AM124" s="876">
        <f>'様式D-3_S114'!$CG$5</f>
        <v>0</v>
      </c>
      <c r="AN124" s="877">
        <f>'様式D-3_S114'!$CH$5</f>
        <v>0</v>
      </c>
      <c r="AO124" s="3"/>
      <c r="AP124" s="3"/>
      <c r="AQ124" s="3"/>
      <c r="AR124" s="3"/>
      <c r="AS124" s="3"/>
      <c r="AT124" s="878">
        <f t="shared" si="0"/>
        <v>2</v>
      </c>
      <c r="AU124" s="3"/>
    </row>
    <row r="125" spans="2:47" x14ac:dyDescent="0.2">
      <c r="B125" s="866">
        <f>'様式D-3_S115'!$AV$5</f>
        <v>115</v>
      </c>
      <c r="C125" s="867">
        <f>'様式D-3_S115'!$AW$5</f>
        <v>10.4</v>
      </c>
      <c r="D125" s="868">
        <f>'様式D-3_S115'!$AX$5</f>
        <v>0</v>
      </c>
      <c r="E125" s="869">
        <f>'様式D-3_S115'!$AY$5</f>
        <v>0</v>
      </c>
      <c r="F125" s="869">
        <f>'様式D-3_S115'!$AZ$5</f>
        <v>0</v>
      </c>
      <c r="G125" s="880">
        <f>'様式D-3_S115'!$BA$5</f>
        <v>0</v>
      </c>
      <c r="H125" s="881">
        <f>'様式D-3_S115'!$BB$5</f>
        <v>0</v>
      </c>
      <c r="I125" s="869">
        <f>'様式D-3_S115'!$BC$5</f>
        <v>0</v>
      </c>
      <c r="J125" s="869">
        <f>'様式D-3_S115'!$BD$5</f>
        <v>0</v>
      </c>
      <c r="K125" s="880">
        <f>'様式D-3_S115'!$BE$5</f>
        <v>2</v>
      </c>
      <c r="L125" s="881">
        <f>'様式D-3_S115'!$BF$5</f>
        <v>0</v>
      </c>
      <c r="M125" s="869">
        <f>'様式D-3_S115'!$BG$5</f>
        <v>0</v>
      </c>
      <c r="N125" s="869">
        <f>'様式D-3_S115'!$BH$5</f>
        <v>0</v>
      </c>
      <c r="O125" s="880">
        <f>'様式D-3_S115'!$BI$5</f>
        <v>0</v>
      </c>
      <c r="P125" s="881">
        <f>'様式D-3_S115'!$BJ$5</f>
        <v>0</v>
      </c>
      <c r="Q125" s="869">
        <f>'様式D-3_S115'!$BK$5</f>
        <v>0</v>
      </c>
      <c r="R125" s="880">
        <f>'様式D-3_S115'!$BL$5</f>
        <v>0</v>
      </c>
      <c r="S125" s="881">
        <f>'様式D-3_S115'!$BM$5</f>
        <v>0</v>
      </c>
      <c r="T125" s="869">
        <f>'様式D-3_S115'!$BN$5</f>
        <v>0</v>
      </c>
      <c r="U125" s="880">
        <f>'様式D-3_S115'!$BO$5</f>
        <v>2</v>
      </c>
      <c r="V125" s="881">
        <f>'様式D-3_S115'!$BP$5</f>
        <v>0</v>
      </c>
      <c r="W125" s="869">
        <f>'様式D-3_S115'!$BQ$5</f>
        <v>0</v>
      </c>
      <c r="X125" s="870">
        <f>'様式D-3_S115'!$BR$5</f>
        <v>0</v>
      </c>
      <c r="Y125" s="871" t="str">
        <f>'様式D-3_S115'!$BS$5</f>
        <v>Ⅰ</v>
      </c>
      <c r="Z125" s="872" t="str">
        <f>'様式D-3_S115'!$BT$5</f>
        <v>Ⅱ</v>
      </c>
      <c r="AA125" s="872" t="str">
        <f>'様式D-3_S115'!$BU$5</f>
        <v>Ⅰ</v>
      </c>
      <c r="AB125" s="871" t="str">
        <f>'様式D-3_S115'!$BV$5</f>
        <v>Ⅱ</v>
      </c>
      <c r="AC125" s="873" t="str">
        <f>'様式D-3_S115'!$BW$5</f>
        <v/>
      </c>
      <c r="AD125" s="874" t="str">
        <f>'様式D-3_S115'!$BX$5</f>
        <v/>
      </c>
      <c r="AE125" s="874" t="str">
        <f>'様式D-3_S115'!$BY$5</f>
        <v/>
      </c>
      <c r="AF125" s="875" t="str">
        <f>'様式D-3_S115'!$BZ$5</f>
        <v/>
      </c>
      <c r="AG125" s="879">
        <f>'様式D-3_S115'!$CA$5</f>
        <v>0</v>
      </c>
      <c r="AH125" s="876">
        <f>'様式D-3_S115'!$CB$5</f>
        <v>0</v>
      </c>
      <c r="AI125" s="876">
        <f>'様式D-3_S115'!$CC$5</f>
        <v>0</v>
      </c>
      <c r="AJ125" s="876">
        <f>'様式D-3_S115'!$CD$5</f>
        <v>0.08</v>
      </c>
      <c r="AK125" s="876">
        <f>'様式D-3_S115'!$CE$5</f>
        <v>0</v>
      </c>
      <c r="AL125" s="876">
        <f>'様式D-3_S115'!$CF$5</f>
        <v>0</v>
      </c>
      <c r="AM125" s="876">
        <f>'様式D-3_S115'!$CG$5</f>
        <v>0</v>
      </c>
      <c r="AN125" s="877">
        <f>'様式D-3_S115'!$CH$5</f>
        <v>0</v>
      </c>
      <c r="AO125" s="3"/>
      <c r="AP125" s="3"/>
      <c r="AQ125" s="3"/>
      <c r="AR125" s="3"/>
      <c r="AS125" s="3"/>
      <c r="AT125" s="878">
        <f t="shared" si="0"/>
        <v>2</v>
      </c>
      <c r="AU125" s="3"/>
    </row>
    <row r="126" spans="2:47" x14ac:dyDescent="0.2">
      <c r="B126" s="866">
        <f>'様式D-3_S116'!$AV$5</f>
        <v>116</v>
      </c>
      <c r="C126" s="867">
        <f>'様式D-3_S116'!$AW$5</f>
        <v>10.46</v>
      </c>
      <c r="D126" s="868">
        <f>'様式D-3_S116'!$AX$5</f>
        <v>0</v>
      </c>
      <c r="E126" s="869">
        <f>'様式D-3_S116'!$AY$5</f>
        <v>0</v>
      </c>
      <c r="F126" s="869">
        <f>'様式D-3_S116'!$AZ$5</f>
        <v>0</v>
      </c>
      <c r="G126" s="880">
        <f>'様式D-3_S116'!$BA$5</f>
        <v>0</v>
      </c>
      <c r="H126" s="881">
        <f>'様式D-3_S116'!$BB$5</f>
        <v>0</v>
      </c>
      <c r="I126" s="869">
        <f>'様式D-3_S116'!$BC$5</f>
        <v>0</v>
      </c>
      <c r="J126" s="869">
        <f>'様式D-3_S116'!$BD$5</f>
        <v>0</v>
      </c>
      <c r="K126" s="880">
        <f>'様式D-3_S116'!$BE$5</f>
        <v>1</v>
      </c>
      <c r="L126" s="881">
        <f>'様式D-3_S116'!$BF$5</f>
        <v>0</v>
      </c>
      <c r="M126" s="869">
        <f>'様式D-3_S116'!$BG$5</f>
        <v>0</v>
      </c>
      <c r="N126" s="869">
        <f>'様式D-3_S116'!$BH$5</f>
        <v>0</v>
      </c>
      <c r="O126" s="880">
        <f>'様式D-3_S116'!$BI$5</f>
        <v>0</v>
      </c>
      <c r="P126" s="881">
        <f>'様式D-3_S116'!$BJ$5</f>
        <v>0</v>
      </c>
      <c r="Q126" s="869">
        <f>'様式D-3_S116'!$BK$5</f>
        <v>0</v>
      </c>
      <c r="R126" s="880">
        <f>'様式D-3_S116'!$BL$5</f>
        <v>0</v>
      </c>
      <c r="S126" s="881">
        <f>'様式D-3_S116'!$BM$5</f>
        <v>0</v>
      </c>
      <c r="T126" s="869">
        <f>'様式D-3_S116'!$BN$5</f>
        <v>0</v>
      </c>
      <c r="U126" s="880">
        <f>'様式D-3_S116'!$BO$5</f>
        <v>1</v>
      </c>
      <c r="V126" s="881">
        <f>'様式D-3_S116'!$BP$5</f>
        <v>0</v>
      </c>
      <c r="W126" s="869">
        <f>'様式D-3_S116'!$BQ$5</f>
        <v>0</v>
      </c>
      <c r="X126" s="870">
        <f>'様式D-3_S116'!$BR$5</f>
        <v>0</v>
      </c>
      <c r="Y126" s="871" t="str">
        <f>'様式D-3_S116'!$BS$5</f>
        <v>Ⅰ</v>
      </c>
      <c r="Z126" s="872" t="str">
        <f>'様式D-3_S116'!$BT$5</f>
        <v>Ⅱ</v>
      </c>
      <c r="AA126" s="872" t="str">
        <f>'様式D-3_S116'!$BU$5</f>
        <v>Ⅰ</v>
      </c>
      <c r="AB126" s="871" t="str">
        <f>'様式D-3_S116'!$BV$5</f>
        <v>Ⅱ</v>
      </c>
      <c r="AC126" s="873" t="str">
        <f>'様式D-3_S116'!$BW$5</f>
        <v/>
      </c>
      <c r="AD126" s="874" t="str">
        <f>'様式D-3_S116'!$BX$5</f>
        <v/>
      </c>
      <c r="AE126" s="874" t="str">
        <f>'様式D-3_S116'!$BY$5</f>
        <v/>
      </c>
      <c r="AF126" s="875" t="str">
        <f>'様式D-3_S116'!$BZ$5</f>
        <v/>
      </c>
      <c r="AG126" s="879">
        <f>'様式D-3_S116'!$CA$5</f>
        <v>0</v>
      </c>
      <c r="AH126" s="876">
        <f>'様式D-3_S116'!$CB$5</f>
        <v>0</v>
      </c>
      <c r="AI126" s="876">
        <f>'様式D-3_S116'!$CC$5</f>
        <v>0</v>
      </c>
      <c r="AJ126" s="876">
        <f>'様式D-3_S116'!$CD$5</f>
        <v>0.01</v>
      </c>
      <c r="AK126" s="876">
        <f>'様式D-3_S116'!$CE$5</f>
        <v>0</v>
      </c>
      <c r="AL126" s="876">
        <f>'様式D-3_S116'!$CF$5</f>
        <v>0</v>
      </c>
      <c r="AM126" s="876">
        <f>'様式D-3_S116'!$CG$5</f>
        <v>0</v>
      </c>
      <c r="AN126" s="877">
        <f>'様式D-3_S116'!$CH$5</f>
        <v>0</v>
      </c>
      <c r="AO126" s="3"/>
      <c r="AP126" s="3"/>
      <c r="AQ126" s="3"/>
      <c r="AR126" s="3"/>
      <c r="AS126" s="3"/>
      <c r="AT126" s="878">
        <f t="shared" si="0"/>
        <v>2</v>
      </c>
      <c r="AU126" s="3"/>
    </row>
    <row r="127" spans="2:47" x14ac:dyDescent="0.2">
      <c r="B127" s="882">
        <f>'様式D-3_S117'!$AV$5</f>
        <v>117</v>
      </c>
      <c r="C127" s="867">
        <f>'様式D-3_S117'!$AW$5</f>
        <v>8.8000000000000007</v>
      </c>
      <c r="D127" s="883">
        <f>'様式D-3_S117'!$AX$5</f>
        <v>0</v>
      </c>
      <c r="E127" s="884">
        <f>'様式D-3_S117'!$AY$5</f>
        <v>0</v>
      </c>
      <c r="F127" s="884">
        <f>'様式D-3_S117'!$AZ$5</f>
        <v>0</v>
      </c>
      <c r="G127" s="885">
        <f>'様式D-3_S117'!$BA$5</f>
        <v>0</v>
      </c>
      <c r="H127" s="886">
        <f>'様式D-3_S117'!$BB$5</f>
        <v>0</v>
      </c>
      <c r="I127" s="884">
        <f>'様式D-3_S117'!$BC$5</f>
        <v>0</v>
      </c>
      <c r="J127" s="884">
        <f>'様式D-3_S117'!$BD$5</f>
        <v>0</v>
      </c>
      <c r="K127" s="885">
        <f>'様式D-3_S117'!$BE$5</f>
        <v>1</v>
      </c>
      <c r="L127" s="886">
        <f>'様式D-3_S117'!$BF$5</f>
        <v>0</v>
      </c>
      <c r="M127" s="884">
        <f>'様式D-3_S117'!$BG$5</f>
        <v>0</v>
      </c>
      <c r="N127" s="884">
        <f>'様式D-3_S117'!$BH$5</f>
        <v>0</v>
      </c>
      <c r="O127" s="885">
        <f>'様式D-3_S117'!$BI$5</f>
        <v>0</v>
      </c>
      <c r="P127" s="886">
        <f>'様式D-3_S117'!$BJ$5</f>
        <v>0</v>
      </c>
      <c r="Q127" s="884">
        <f>'様式D-3_S117'!$BK$5</f>
        <v>0</v>
      </c>
      <c r="R127" s="885">
        <f>'様式D-3_S117'!$BL$5</f>
        <v>0</v>
      </c>
      <c r="S127" s="886">
        <f>'様式D-3_S117'!$BM$5</f>
        <v>0</v>
      </c>
      <c r="T127" s="884">
        <f>'様式D-3_S117'!$BN$5</f>
        <v>0</v>
      </c>
      <c r="U127" s="885">
        <f>'様式D-3_S117'!$BO$5</f>
        <v>1</v>
      </c>
      <c r="V127" s="886">
        <f>'様式D-3_S117'!$BP$5</f>
        <v>0</v>
      </c>
      <c r="W127" s="884">
        <f>'様式D-3_S117'!$BQ$5</f>
        <v>0</v>
      </c>
      <c r="X127" s="887">
        <f>'様式D-3_S117'!$BR$5</f>
        <v>0</v>
      </c>
      <c r="Y127" s="888" t="str">
        <f>'様式D-3_S117'!$BS$5</f>
        <v>Ⅰ</v>
      </c>
      <c r="Z127" s="889" t="str">
        <f>'様式D-3_S117'!$BT$5</f>
        <v>Ⅱ</v>
      </c>
      <c r="AA127" s="889" t="str">
        <f>'様式D-3_S117'!$BU$5</f>
        <v>Ⅰ</v>
      </c>
      <c r="AB127" s="888" t="str">
        <f>'様式D-3_S117'!$BV$5</f>
        <v>Ⅱ</v>
      </c>
      <c r="AC127" s="890" t="str">
        <f>'様式D-3_S117'!$BW$5</f>
        <v/>
      </c>
      <c r="AD127" s="891" t="str">
        <f>'様式D-3_S117'!$BX$5</f>
        <v/>
      </c>
      <c r="AE127" s="891" t="str">
        <f>'様式D-3_S117'!$BY$5</f>
        <v/>
      </c>
      <c r="AF127" s="892" t="str">
        <f>'様式D-3_S117'!$BZ$5</f>
        <v/>
      </c>
      <c r="AG127" s="893">
        <f>'様式D-3_S117'!$CA$5</f>
        <v>0</v>
      </c>
      <c r="AH127" s="894">
        <f>'様式D-3_S117'!$CB$5</f>
        <v>0</v>
      </c>
      <c r="AI127" s="894">
        <f>'様式D-3_S117'!$CC$5</f>
        <v>0</v>
      </c>
      <c r="AJ127" s="894">
        <f>'様式D-3_S117'!$CD$5</f>
        <v>0.01</v>
      </c>
      <c r="AK127" s="894">
        <f>'様式D-3_S117'!$CE$5</f>
        <v>0</v>
      </c>
      <c r="AL127" s="894">
        <f>'様式D-3_S117'!$CF$5</f>
        <v>0</v>
      </c>
      <c r="AM127" s="894">
        <f>'様式D-3_S117'!$CG$5</f>
        <v>0</v>
      </c>
      <c r="AN127" s="895">
        <f>'様式D-3_S117'!$CH$5</f>
        <v>0</v>
      </c>
      <c r="AO127" s="3"/>
      <c r="AP127" s="3"/>
      <c r="AQ127" s="3"/>
      <c r="AR127" s="3"/>
      <c r="AS127" s="3"/>
      <c r="AT127" s="878">
        <f t="shared" si="0"/>
        <v>2</v>
      </c>
      <c r="AU127" s="3"/>
    </row>
    <row r="128" spans="2:47" ht="12.6" thickBot="1" x14ac:dyDescent="0.25">
      <c r="B128" s="882" t="str">
        <f>'様式D-3_PE'!$AV$5</f>
        <v>PE</v>
      </c>
      <c r="C128" s="867">
        <f>'様式D-3_PE'!$AW$5</f>
        <v>0</v>
      </c>
      <c r="D128" s="883">
        <f>'様式D-3_PE'!$AX$5</f>
        <v>0</v>
      </c>
      <c r="E128" s="884">
        <f>'様式D-3_PE'!$AY$5</f>
        <v>0</v>
      </c>
      <c r="F128" s="884">
        <f>'様式D-3_PE'!$AZ$5</f>
        <v>0</v>
      </c>
      <c r="G128" s="885">
        <f>'様式D-3_PE'!$BA$5</f>
        <v>0</v>
      </c>
      <c r="H128" s="886">
        <f>'様式D-3_PE'!$BB$5</f>
        <v>0</v>
      </c>
      <c r="I128" s="884">
        <f>'様式D-3_PE'!$BC$5</f>
        <v>0</v>
      </c>
      <c r="J128" s="884">
        <f>'様式D-3_PE'!$BD$5</f>
        <v>0</v>
      </c>
      <c r="K128" s="885">
        <f>'様式D-3_PE'!$BE$5</f>
        <v>2</v>
      </c>
      <c r="L128" s="886">
        <f>'様式D-3_PE'!$BF$5</f>
        <v>0</v>
      </c>
      <c r="M128" s="884">
        <f>'様式D-3_PE'!$BG$5</f>
        <v>0</v>
      </c>
      <c r="N128" s="884">
        <f>'様式D-3_PE'!$BH$5</f>
        <v>0</v>
      </c>
      <c r="O128" s="885">
        <f>'様式D-3_PE'!$BI$5</f>
        <v>0</v>
      </c>
      <c r="P128" s="886">
        <f>'様式D-3_PE'!$BJ$5</f>
        <v>0</v>
      </c>
      <c r="Q128" s="884">
        <f>'様式D-3_PE'!$BK$5</f>
        <v>0</v>
      </c>
      <c r="R128" s="885">
        <f>'様式D-3_PE'!$BL$5</f>
        <v>0</v>
      </c>
      <c r="S128" s="886">
        <f>'様式D-3_PE'!$BM$5</f>
        <v>0</v>
      </c>
      <c r="T128" s="884">
        <f>'様式D-3_PE'!$BN$5</f>
        <v>0</v>
      </c>
      <c r="U128" s="885">
        <f>'様式D-3_PE'!$BO$5</f>
        <v>2</v>
      </c>
      <c r="V128" s="886">
        <f>'様式D-3_PE'!$BP$5</f>
        <v>0</v>
      </c>
      <c r="W128" s="884">
        <f>'様式D-3_PE'!$BQ$5</f>
        <v>0</v>
      </c>
      <c r="X128" s="887">
        <f>'様式D-3_PE'!$BR$5</f>
        <v>0</v>
      </c>
      <c r="Y128" s="888" t="str">
        <f>'様式D-3_PE'!$BS$5</f>
        <v>Ⅰ</v>
      </c>
      <c r="Z128" s="889" t="str">
        <f>'様式D-3_PE'!$BT$5</f>
        <v>Ⅱ</v>
      </c>
      <c r="AA128" s="889" t="str">
        <f>'様式D-3_PE'!$BU$5</f>
        <v>Ⅰ</v>
      </c>
      <c r="AB128" s="888" t="str">
        <f>'様式D-3_PE'!$BV$5</f>
        <v>Ⅱ</v>
      </c>
      <c r="AC128" s="890" t="str">
        <f>'様式D-3_PE'!$BW$5</f>
        <v/>
      </c>
      <c r="AD128" s="891" t="str">
        <f>'様式D-3_PE'!$BX$5</f>
        <v/>
      </c>
      <c r="AE128" s="891" t="str">
        <f>'様式D-3_PE'!$BY$5</f>
        <v/>
      </c>
      <c r="AF128" s="892" t="str">
        <f>'様式D-3_PE'!$BZ$5</f>
        <v/>
      </c>
      <c r="AG128" s="893">
        <f>'様式D-3_PE'!$CA$5</f>
        <v>0</v>
      </c>
      <c r="AH128" s="894">
        <f>'様式D-3_PE'!$CB$5</f>
        <v>0</v>
      </c>
      <c r="AI128" s="894">
        <f>'様式D-3_PE'!$CC$5</f>
        <v>0</v>
      </c>
      <c r="AJ128" s="894">
        <f>'様式D-3_PE'!$CD$5</f>
        <v>0.09</v>
      </c>
      <c r="AK128" s="894">
        <f>'様式D-3_PE'!$CE$5</f>
        <v>0</v>
      </c>
      <c r="AL128" s="894">
        <f>'様式D-3_PE'!$CF$5</f>
        <v>0</v>
      </c>
      <c r="AM128" s="894">
        <f>'様式D-3_PE'!$CG$5</f>
        <v>0</v>
      </c>
      <c r="AN128" s="895">
        <f>'様式D-3_PE'!$CH$5</f>
        <v>0</v>
      </c>
      <c r="AO128" s="3"/>
      <c r="AP128" s="3"/>
      <c r="AQ128" s="3"/>
      <c r="AR128" s="3"/>
      <c r="AS128" s="3"/>
      <c r="AT128" s="878">
        <f t="shared" ref="AT128" si="1">IF(AB128="Ⅳ",4,IF(AB128="Ⅲ",3,IF(AB128="Ⅱ",2,1)))</f>
        <v>2</v>
      </c>
      <c r="AU128" s="3"/>
    </row>
    <row r="129" spans="2:47" ht="15" customHeight="1" thickTop="1" thickBot="1" x14ac:dyDescent="0.25">
      <c r="B129" s="896" t="s">
        <v>986</v>
      </c>
      <c r="C129" s="897"/>
      <c r="D129" s="898">
        <f t="shared" ref="D129:X129" si="2">SUM(D10:D128)</f>
        <v>0</v>
      </c>
      <c r="E129" s="899">
        <f t="shared" si="2"/>
        <v>0</v>
      </c>
      <c r="F129" s="899">
        <f t="shared" si="2"/>
        <v>14</v>
      </c>
      <c r="G129" s="900">
        <f t="shared" si="2"/>
        <v>15</v>
      </c>
      <c r="H129" s="901">
        <f t="shared" si="2"/>
        <v>0</v>
      </c>
      <c r="I129" s="899">
        <f t="shared" si="2"/>
        <v>6</v>
      </c>
      <c r="J129" s="899">
        <f t="shared" si="2"/>
        <v>35</v>
      </c>
      <c r="K129" s="900">
        <f t="shared" si="2"/>
        <v>120</v>
      </c>
      <c r="L129" s="901">
        <f t="shared" si="2"/>
        <v>0</v>
      </c>
      <c r="M129" s="899">
        <f t="shared" si="2"/>
        <v>0</v>
      </c>
      <c r="N129" s="899">
        <f t="shared" si="2"/>
        <v>0</v>
      </c>
      <c r="O129" s="900">
        <f t="shared" si="2"/>
        <v>26</v>
      </c>
      <c r="P129" s="901">
        <f t="shared" si="2"/>
        <v>0</v>
      </c>
      <c r="Q129" s="899">
        <f t="shared" si="2"/>
        <v>0</v>
      </c>
      <c r="R129" s="900">
        <f t="shared" si="2"/>
        <v>22</v>
      </c>
      <c r="S129" s="901">
        <f t="shared" si="2"/>
        <v>0</v>
      </c>
      <c r="T129" s="899">
        <f t="shared" si="2"/>
        <v>6</v>
      </c>
      <c r="U129" s="900">
        <f t="shared" si="2"/>
        <v>155</v>
      </c>
      <c r="V129" s="901">
        <f t="shared" si="2"/>
        <v>0</v>
      </c>
      <c r="W129" s="899">
        <f t="shared" si="2"/>
        <v>0</v>
      </c>
      <c r="X129" s="902">
        <f t="shared" si="2"/>
        <v>26</v>
      </c>
      <c r="Y129" s="903"/>
      <c r="Z129" s="904"/>
      <c r="AA129" s="904"/>
      <c r="AB129" s="903"/>
      <c r="AC129" s="905">
        <f t="shared" ref="AC129:AM129" si="3">SUM(AC10:AC128)</f>
        <v>0</v>
      </c>
      <c r="AD129" s="906">
        <f t="shared" si="3"/>
        <v>125.53999999999999</v>
      </c>
      <c r="AE129" s="906">
        <f t="shared" si="3"/>
        <v>125.53999999999999</v>
      </c>
      <c r="AF129" s="907">
        <f t="shared" si="3"/>
        <v>104.71000000000001</v>
      </c>
      <c r="AG129" s="908">
        <f t="shared" si="3"/>
        <v>0</v>
      </c>
      <c r="AH129" s="909">
        <f t="shared" si="3"/>
        <v>0.33</v>
      </c>
      <c r="AI129" s="909">
        <f t="shared" si="3"/>
        <v>2.2000000000000002</v>
      </c>
      <c r="AJ129" s="909">
        <f t="shared" si="3"/>
        <v>63.97999999999999</v>
      </c>
      <c r="AK129" s="909">
        <f t="shared" si="3"/>
        <v>0</v>
      </c>
      <c r="AL129" s="909">
        <f t="shared" si="3"/>
        <v>0</v>
      </c>
      <c r="AM129" s="909">
        <f t="shared" si="3"/>
        <v>0</v>
      </c>
      <c r="AN129" s="910">
        <f>SUM(AN10:AN128)</f>
        <v>167.85000000000002</v>
      </c>
      <c r="AO129" s="3"/>
      <c r="AP129" s="3"/>
      <c r="AQ129" s="3"/>
      <c r="AR129" s="3"/>
      <c r="AS129" s="3"/>
      <c r="AT129" s="911">
        <f>MAX(AT10:AT128)</f>
        <v>3</v>
      </c>
      <c r="AU129" s="3" t="s">
        <v>987</v>
      </c>
    </row>
    <row r="130" spans="2:47" x14ac:dyDescent="0.2">
      <c r="D130" s="802" t="s">
        <v>988</v>
      </c>
      <c r="E130" s="801"/>
      <c r="F130" s="802"/>
      <c r="G130" s="802"/>
      <c r="H130" s="802"/>
      <c r="I130" s="802"/>
      <c r="J130" s="802"/>
      <c r="K130" s="802"/>
      <c r="L130" s="802"/>
      <c r="M130" s="802"/>
      <c r="N130" s="802"/>
      <c r="O130" s="802"/>
      <c r="P130" s="802"/>
      <c r="Q130" s="802"/>
      <c r="R130" s="802"/>
      <c r="S130" s="802"/>
      <c r="T130" s="802"/>
      <c r="U130" s="802"/>
      <c r="V130" s="802"/>
      <c r="W130" s="802"/>
      <c r="X130" s="802"/>
      <c r="Y130" s="802"/>
      <c r="Z130" s="802"/>
      <c r="AA130" s="802"/>
      <c r="AB130" s="802"/>
      <c r="AC130" s="802"/>
      <c r="AD130" s="802"/>
      <c r="AE130" s="802"/>
      <c r="AF130" s="802"/>
      <c r="AG130" s="802"/>
      <c r="AH130" s="802"/>
      <c r="AI130" s="802"/>
      <c r="AJ130" s="802"/>
      <c r="AK130" s="802"/>
      <c r="AL130" s="802"/>
      <c r="AM130" s="802"/>
      <c r="AN130" s="802"/>
    </row>
    <row r="131" spans="2:47" x14ac:dyDescent="0.2">
      <c r="D131" s="802" t="s">
        <v>989</v>
      </c>
      <c r="E131" s="801"/>
      <c r="F131" s="802"/>
      <c r="G131" s="802"/>
      <c r="H131" s="802"/>
      <c r="I131" s="802"/>
      <c r="J131" s="802"/>
      <c r="K131" s="802"/>
      <c r="L131" s="802"/>
      <c r="M131" s="802"/>
      <c r="N131" s="802"/>
      <c r="O131" s="802"/>
      <c r="P131" s="802"/>
      <c r="Q131" s="802"/>
      <c r="R131" s="802"/>
      <c r="S131" s="802"/>
      <c r="T131" s="802"/>
      <c r="U131" s="802"/>
      <c r="V131" s="802"/>
      <c r="W131" s="802"/>
      <c r="X131" s="802"/>
      <c r="Y131" s="802"/>
      <c r="Z131" s="802"/>
      <c r="AA131" s="802"/>
      <c r="AB131" s="802"/>
      <c r="AC131" s="802"/>
      <c r="AD131" s="802"/>
      <c r="AE131" s="802"/>
      <c r="AF131" s="802"/>
      <c r="AG131" s="802"/>
      <c r="AH131" s="802"/>
      <c r="AI131" s="802"/>
      <c r="AJ131" s="802"/>
      <c r="AK131" s="802"/>
      <c r="AL131" s="802"/>
      <c r="AM131" s="802"/>
      <c r="AN131" s="802"/>
    </row>
    <row r="132" spans="2:47" x14ac:dyDescent="0.2">
      <c r="D132" s="802" t="s">
        <v>990</v>
      </c>
      <c r="E132" s="801"/>
      <c r="F132" s="802"/>
      <c r="G132" s="802"/>
      <c r="H132" s="802"/>
      <c r="I132" s="802"/>
      <c r="J132" s="802"/>
      <c r="K132" s="802"/>
      <c r="L132" s="802"/>
      <c r="M132" s="802"/>
      <c r="N132" s="802"/>
      <c r="O132" s="802"/>
      <c r="P132" s="802"/>
      <c r="Q132" s="802"/>
      <c r="R132" s="802"/>
      <c r="S132" s="802"/>
      <c r="T132" s="802"/>
      <c r="U132" s="802"/>
      <c r="V132" s="802"/>
      <c r="W132" s="802"/>
      <c r="X132" s="802"/>
      <c r="Y132" s="802"/>
      <c r="Z132" s="802"/>
      <c r="AA132" s="802"/>
      <c r="AB132" s="802"/>
      <c r="AC132" s="802"/>
      <c r="AD132" s="802"/>
      <c r="AE132" s="802"/>
      <c r="AF132" s="802"/>
      <c r="AG132" s="802"/>
      <c r="AH132" s="802"/>
      <c r="AI132" s="802"/>
      <c r="AJ132" s="802"/>
      <c r="AK132" s="802"/>
      <c r="AL132" s="802"/>
      <c r="AM132" s="802"/>
      <c r="AN132" s="802"/>
    </row>
    <row r="133" spans="2:47" x14ac:dyDescent="0.2">
      <c r="D133" s="802" t="s">
        <v>991</v>
      </c>
      <c r="E133" s="801"/>
      <c r="F133" s="802"/>
      <c r="G133" s="802"/>
      <c r="H133" s="802"/>
      <c r="I133" s="802"/>
      <c r="J133" s="802"/>
      <c r="K133" s="802"/>
      <c r="L133" s="802"/>
      <c r="M133" s="802"/>
      <c r="N133" s="802"/>
      <c r="O133" s="802"/>
      <c r="P133" s="802"/>
      <c r="Q133" s="802"/>
      <c r="R133" s="802"/>
      <c r="S133" s="802"/>
      <c r="T133" s="802"/>
      <c r="U133" s="802"/>
      <c r="V133" s="802"/>
      <c r="W133" s="802"/>
      <c r="X133" s="802"/>
      <c r="Y133" s="802"/>
      <c r="Z133" s="802"/>
      <c r="AA133" s="802"/>
      <c r="AB133" s="802"/>
      <c r="AC133" s="802"/>
      <c r="AD133" s="802"/>
      <c r="AE133" s="802"/>
      <c r="AF133" s="802"/>
      <c r="AG133" s="802"/>
      <c r="AH133" s="802"/>
      <c r="AI133" s="802"/>
      <c r="AJ133" s="802"/>
      <c r="AK133" s="802"/>
      <c r="AL133" s="802"/>
      <c r="AM133" s="802"/>
      <c r="AN133" s="802"/>
    </row>
    <row r="134" spans="2:47" x14ac:dyDescent="0.2">
      <c r="D134" s="802" t="s">
        <v>992</v>
      </c>
      <c r="E134" s="801"/>
      <c r="F134" s="802"/>
      <c r="G134" s="802"/>
      <c r="H134" s="802"/>
      <c r="I134" s="802"/>
      <c r="J134" s="802"/>
      <c r="K134" s="802"/>
      <c r="L134" s="802"/>
      <c r="M134" s="802"/>
      <c r="N134" s="802"/>
      <c r="O134" s="802"/>
      <c r="P134" s="802"/>
      <c r="Q134" s="802"/>
      <c r="R134" s="802"/>
      <c r="S134" s="802"/>
      <c r="T134" s="802"/>
      <c r="U134" s="802"/>
      <c r="V134" s="802"/>
      <c r="W134" s="802"/>
      <c r="X134" s="802"/>
      <c r="Y134" s="802"/>
      <c r="Z134" s="802"/>
      <c r="AA134" s="802"/>
      <c r="AB134" s="802"/>
      <c r="AC134" s="802"/>
      <c r="AD134" s="802"/>
      <c r="AE134" s="802"/>
      <c r="AF134" s="802"/>
      <c r="AG134" s="802"/>
      <c r="AH134" s="802"/>
      <c r="AI134" s="802"/>
      <c r="AJ134" s="802"/>
      <c r="AK134" s="802"/>
      <c r="AL134" s="802"/>
      <c r="AM134" s="802"/>
      <c r="AN134" s="802"/>
    </row>
    <row r="135" spans="2:47" x14ac:dyDescent="0.2">
      <c r="D135" s="802" t="s">
        <v>993</v>
      </c>
      <c r="E135" s="801"/>
      <c r="F135" s="802"/>
      <c r="G135" s="802"/>
      <c r="H135" s="802"/>
      <c r="I135" s="802"/>
      <c r="J135" s="802"/>
      <c r="K135" s="802"/>
      <c r="L135" s="802"/>
      <c r="M135" s="802"/>
      <c r="N135" s="802"/>
      <c r="O135" s="802"/>
      <c r="P135" s="802"/>
      <c r="Q135" s="802"/>
      <c r="R135" s="802"/>
      <c r="S135" s="802"/>
      <c r="T135" s="802"/>
      <c r="U135" s="802"/>
      <c r="V135" s="802"/>
      <c r="W135" s="802"/>
      <c r="X135" s="802"/>
      <c r="Y135" s="802"/>
      <c r="Z135" s="802"/>
      <c r="AA135" s="802"/>
      <c r="AB135" s="802"/>
      <c r="AC135" s="802"/>
      <c r="AD135" s="802"/>
      <c r="AE135" s="802"/>
      <c r="AF135" s="802"/>
      <c r="AG135" s="802"/>
      <c r="AH135" s="802"/>
      <c r="AI135" s="802"/>
      <c r="AJ135" s="802"/>
      <c r="AK135" s="802"/>
      <c r="AL135" s="802"/>
      <c r="AM135" s="802"/>
      <c r="AN135" s="802"/>
    </row>
  </sheetData>
  <mergeCells count="42">
    <mergeCell ref="AK8:AN8"/>
    <mergeCell ref="B129:C129"/>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9"/>
  <conditionalFormatting sqref="E2:T3">
    <cfRule type="cellIs" dxfId="0" priority="1" operator="equal">
      <formula>0</formula>
    </cfRule>
  </conditionalFormatting>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2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N80"/>
  <sheetViews>
    <sheetView view="pageBreakPreview" zoomScale="80" zoomScaleNormal="85" zoomScaleSheetLayoutView="80" workbookViewId="0"/>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19.44140625" bestFit="1" customWidth="1"/>
  </cols>
  <sheetData>
    <row r="3" spans="2:14" ht="13.8" thickBot="1" x14ac:dyDescent="0.25"/>
    <row r="4" spans="2:14" ht="13.8" thickBot="1" x14ac:dyDescent="0.25">
      <c r="B4" s="311" t="s">
        <v>270</v>
      </c>
      <c r="C4" s="312"/>
      <c r="D4" s="312"/>
      <c r="E4" s="313"/>
    </row>
    <row r="5" spans="2:14" ht="13.8" thickBot="1" x14ac:dyDescent="0.25">
      <c r="B5" s="46" t="s">
        <v>253</v>
      </c>
      <c r="C5" s="46" t="s">
        <v>254</v>
      </c>
      <c r="D5" s="46" t="s">
        <v>267</v>
      </c>
      <c r="E5" s="46" t="s">
        <v>268</v>
      </c>
    </row>
    <row r="6" spans="2:14" ht="13.8" thickTop="1" x14ac:dyDescent="0.2">
      <c r="B6" s="58" t="s">
        <v>255</v>
      </c>
      <c r="C6" s="58" t="s">
        <v>262</v>
      </c>
      <c r="D6" s="58" t="s">
        <v>145</v>
      </c>
      <c r="E6" s="58" t="s">
        <v>145</v>
      </c>
    </row>
    <row r="7" spans="2:14" x14ac:dyDescent="0.2">
      <c r="B7" s="59" t="s">
        <v>256</v>
      </c>
      <c r="C7" s="59" t="s">
        <v>263</v>
      </c>
      <c r="D7" s="59" t="s">
        <v>269</v>
      </c>
      <c r="E7" s="59" t="s">
        <v>269</v>
      </c>
    </row>
    <row r="8" spans="2:14" x14ac:dyDescent="0.2">
      <c r="B8" s="60" t="s">
        <v>257</v>
      </c>
      <c r="C8" s="60" t="s">
        <v>264</v>
      </c>
      <c r="D8" s="61"/>
      <c r="E8" s="61"/>
    </row>
    <row r="9" spans="2:14" x14ac:dyDescent="0.2">
      <c r="B9" s="60" t="s">
        <v>258</v>
      </c>
      <c r="C9" s="60" t="s">
        <v>265</v>
      </c>
      <c r="D9" s="61"/>
      <c r="E9" s="61"/>
    </row>
    <row r="10" spans="2:14" x14ac:dyDescent="0.2">
      <c r="B10" s="60" t="s">
        <v>260</v>
      </c>
      <c r="C10" s="60" t="s">
        <v>149</v>
      </c>
      <c r="D10" s="61"/>
      <c r="E10" s="61"/>
    </row>
    <row r="11" spans="2:14" x14ac:dyDescent="0.2">
      <c r="B11" s="61" t="s">
        <v>259</v>
      </c>
      <c r="C11" s="61"/>
      <c r="D11" s="61"/>
      <c r="E11" s="61"/>
    </row>
    <row r="12" spans="2:14" x14ac:dyDescent="0.2">
      <c r="B12" s="61" t="s">
        <v>261</v>
      </c>
      <c r="C12" s="18"/>
    </row>
    <row r="13" spans="2:14" ht="13.8" thickBot="1" x14ac:dyDescent="0.25"/>
    <row r="14" spans="2:14" ht="13.8" thickBot="1" x14ac:dyDescent="0.25">
      <c r="B14" s="305" t="s">
        <v>278</v>
      </c>
      <c r="C14" s="306"/>
      <c r="D14" s="306"/>
      <c r="E14" s="306"/>
      <c r="F14" s="306"/>
      <c r="G14" s="306"/>
      <c r="H14" s="306"/>
      <c r="I14" s="306"/>
      <c r="J14" s="307"/>
      <c r="L14" t="s">
        <v>209</v>
      </c>
    </row>
    <row r="15" spans="2:14" ht="13.8" thickBot="1" x14ac:dyDescent="0.25">
      <c r="B15" s="46" t="s">
        <v>139</v>
      </c>
      <c r="C15" t="s">
        <v>227</v>
      </c>
      <c r="D15" s="46" t="s">
        <v>228</v>
      </c>
      <c r="E15" s="46" t="s">
        <v>229</v>
      </c>
      <c r="F15" s="46" t="s">
        <v>230</v>
      </c>
      <c r="G15" s="46" t="s">
        <v>231</v>
      </c>
      <c r="H15" s="46" t="s">
        <v>232</v>
      </c>
      <c r="I15" s="46" t="s">
        <v>233</v>
      </c>
      <c r="J15" s="46" t="s">
        <v>234</v>
      </c>
      <c r="L15" t="s">
        <v>210</v>
      </c>
      <c r="M15" t="s">
        <v>217</v>
      </c>
      <c r="N15" t="s">
        <v>210</v>
      </c>
    </row>
    <row r="16" spans="2:14" ht="13.8" thickTop="1" x14ac:dyDescent="0.2">
      <c r="B16" s="45" t="s">
        <v>281</v>
      </c>
      <c r="C16" s="55" t="s">
        <v>242</v>
      </c>
      <c r="D16" s="53" t="s">
        <v>153</v>
      </c>
      <c r="E16" s="53" t="s">
        <v>146</v>
      </c>
      <c r="F16" s="53" t="s">
        <v>154</v>
      </c>
      <c r="G16" s="53" t="s">
        <v>154</v>
      </c>
      <c r="H16" s="53" t="s">
        <v>170</v>
      </c>
      <c r="I16" s="48" t="s">
        <v>175</v>
      </c>
      <c r="J16" s="48" t="s">
        <v>173</v>
      </c>
      <c r="L16" t="s">
        <v>211</v>
      </c>
      <c r="M16" t="s">
        <v>211</v>
      </c>
      <c r="N16" t="s">
        <v>286</v>
      </c>
    </row>
    <row r="17" spans="2:14" x14ac:dyDescent="0.2">
      <c r="B17" s="47" t="s">
        <v>140</v>
      </c>
      <c r="C17" s="56" t="s">
        <v>243</v>
      </c>
      <c r="D17" s="49" t="s">
        <v>143</v>
      </c>
      <c r="E17" s="49" t="s">
        <v>147</v>
      </c>
      <c r="F17" s="49" t="s">
        <v>155</v>
      </c>
      <c r="G17" s="49" t="s">
        <v>159</v>
      </c>
      <c r="H17" s="49" t="s">
        <v>171</v>
      </c>
      <c r="I17" s="49" t="s">
        <v>176</v>
      </c>
      <c r="J17" s="49" t="s">
        <v>172</v>
      </c>
      <c r="L17" t="s">
        <v>213</v>
      </c>
      <c r="M17" t="s">
        <v>212</v>
      </c>
      <c r="N17" t="s">
        <v>287</v>
      </c>
    </row>
    <row r="18" spans="2:14" x14ac:dyDescent="0.2">
      <c r="B18" s="47" t="s">
        <v>141</v>
      </c>
      <c r="C18" s="56" t="s">
        <v>244</v>
      </c>
      <c r="D18" s="49" t="s">
        <v>144</v>
      </c>
      <c r="E18" s="49" t="s">
        <v>279</v>
      </c>
      <c r="F18" s="49" t="s">
        <v>156</v>
      </c>
      <c r="G18" s="49" t="s">
        <v>157</v>
      </c>
      <c r="H18" s="49"/>
      <c r="I18" s="49" t="s">
        <v>171</v>
      </c>
      <c r="J18" s="49" t="s">
        <v>174</v>
      </c>
      <c r="L18" t="s">
        <v>214</v>
      </c>
      <c r="M18" t="s">
        <v>215</v>
      </c>
      <c r="N18" t="s">
        <v>288</v>
      </c>
    </row>
    <row r="19" spans="2:14" x14ac:dyDescent="0.2">
      <c r="B19" s="47" t="s">
        <v>142</v>
      </c>
      <c r="C19" s="56" t="s">
        <v>245</v>
      </c>
      <c r="D19" s="49"/>
      <c r="E19" s="49" t="s">
        <v>283</v>
      </c>
      <c r="F19" s="49" t="s">
        <v>157</v>
      </c>
      <c r="G19" s="49" t="s">
        <v>158</v>
      </c>
      <c r="H19" s="49"/>
      <c r="I19" s="49"/>
      <c r="J19" s="49"/>
      <c r="L19" t="s">
        <v>215</v>
      </c>
      <c r="M19" t="s">
        <v>216</v>
      </c>
      <c r="N19" t="s">
        <v>289</v>
      </c>
    </row>
    <row r="20" spans="2:14" x14ac:dyDescent="0.2">
      <c r="B20" s="50" t="s">
        <v>149</v>
      </c>
      <c r="C20" s="56" t="s">
        <v>240</v>
      </c>
      <c r="D20" s="49"/>
      <c r="E20" s="49" t="s">
        <v>148</v>
      </c>
      <c r="F20" s="49" t="s">
        <v>158</v>
      </c>
      <c r="G20" s="49" t="s">
        <v>273</v>
      </c>
      <c r="H20" s="49"/>
      <c r="I20" s="49"/>
      <c r="J20" s="49"/>
      <c r="L20" t="s">
        <v>216</v>
      </c>
      <c r="N20" t="s">
        <v>290</v>
      </c>
    </row>
    <row r="21" spans="2:14" x14ac:dyDescent="0.2">
      <c r="B21" s="50"/>
      <c r="C21" s="56" t="s">
        <v>241</v>
      </c>
      <c r="D21" s="49"/>
      <c r="E21" s="49" t="s">
        <v>272</v>
      </c>
      <c r="F21" s="49" t="s">
        <v>273</v>
      </c>
      <c r="G21" s="49"/>
      <c r="H21" s="49"/>
      <c r="I21" s="49"/>
      <c r="J21" s="49"/>
      <c r="N21" t="s">
        <v>291</v>
      </c>
    </row>
    <row r="22" spans="2:14" x14ac:dyDescent="0.2">
      <c r="C22" s="56" t="s">
        <v>246</v>
      </c>
      <c r="D22" s="49"/>
      <c r="E22" s="49" t="s">
        <v>149</v>
      </c>
      <c r="F22" s="49"/>
      <c r="G22" s="49"/>
      <c r="H22" s="49"/>
      <c r="I22" s="49"/>
      <c r="J22" s="49"/>
      <c r="L22" t="s">
        <v>218</v>
      </c>
    </row>
    <row r="23" spans="2:14" x14ac:dyDescent="0.2">
      <c r="C23" s="56" t="s">
        <v>247</v>
      </c>
      <c r="D23" s="49"/>
      <c r="E23" s="49"/>
      <c r="F23" s="49"/>
      <c r="G23" s="49"/>
      <c r="H23" s="49"/>
      <c r="I23" s="49"/>
      <c r="J23" s="49"/>
    </row>
    <row r="24" spans="2:14" x14ac:dyDescent="0.2">
      <c r="C24" s="56" t="s">
        <v>248</v>
      </c>
      <c r="D24" s="49"/>
      <c r="E24" s="49"/>
      <c r="F24" s="49"/>
      <c r="G24" s="49"/>
      <c r="H24" s="49"/>
      <c r="I24" s="49"/>
      <c r="J24" s="49"/>
    </row>
    <row r="25" spans="2:14" x14ac:dyDescent="0.2">
      <c r="C25" s="56" t="s">
        <v>249</v>
      </c>
      <c r="D25" s="49"/>
      <c r="E25" s="49" t="s">
        <v>147</v>
      </c>
      <c r="F25" s="49"/>
      <c r="G25" s="49"/>
      <c r="H25" s="49"/>
      <c r="I25" s="49"/>
      <c r="J25" s="49"/>
    </row>
    <row r="26" spans="2:14" x14ac:dyDescent="0.2">
      <c r="C26" s="56" t="s">
        <v>250</v>
      </c>
      <c r="D26" s="49"/>
      <c r="E26" s="65" t="s">
        <v>279</v>
      </c>
      <c r="F26" s="49"/>
      <c r="G26" s="49"/>
      <c r="H26" s="49"/>
      <c r="I26" s="49"/>
      <c r="J26" s="49"/>
    </row>
    <row r="27" spans="2:14" x14ac:dyDescent="0.2">
      <c r="C27" s="56" t="s">
        <v>251</v>
      </c>
      <c r="D27" s="49"/>
      <c r="E27" s="49" t="s">
        <v>160</v>
      </c>
      <c r="F27" s="49"/>
      <c r="G27" s="49"/>
      <c r="H27" s="49"/>
      <c r="I27" s="49"/>
      <c r="J27" s="49"/>
    </row>
    <row r="28" spans="2:14" x14ac:dyDescent="0.2">
      <c r="C28" s="54" t="s">
        <v>252</v>
      </c>
      <c r="D28" s="49"/>
      <c r="E28" s="65" t="s">
        <v>284</v>
      </c>
      <c r="F28" s="49"/>
      <c r="G28" s="49"/>
      <c r="H28" s="49"/>
      <c r="I28" s="49"/>
      <c r="J28" s="49"/>
    </row>
    <row r="29" spans="2:14" x14ac:dyDescent="0.2">
      <c r="C29" s="57" t="s">
        <v>149</v>
      </c>
      <c r="D29" s="49"/>
      <c r="E29" s="49" t="s">
        <v>271</v>
      </c>
      <c r="F29" s="49"/>
      <c r="G29" s="49"/>
      <c r="H29" s="49"/>
      <c r="I29" s="49"/>
      <c r="J29" s="49"/>
    </row>
    <row r="30" spans="2:14" x14ac:dyDescent="0.2">
      <c r="C30" s="49"/>
      <c r="D30" s="49"/>
      <c r="E30" s="49" t="s">
        <v>149</v>
      </c>
      <c r="F30" s="49"/>
      <c r="G30" s="49"/>
      <c r="H30" s="49"/>
      <c r="I30" s="49"/>
      <c r="J30" s="49"/>
    </row>
    <row r="31" spans="2:14" x14ac:dyDescent="0.2">
      <c r="C31" s="49" t="s">
        <v>162</v>
      </c>
      <c r="D31" s="49"/>
      <c r="E31" s="49"/>
      <c r="F31" s="49"/>
      <c r="G31" s="49"/>
      <c r="H31" s="49"/>
      <c r="I31" s="49"/>
      <c r="J31" s="49"/>
    </row>
    <row r="32" spans="2:14" x14ac:dyDescent="0.2">
      <c r="C32" s="49" t="s">
        <v>149</v>
      </c>
      <c r="D32" s="49"/>
      <c r="E32" s="49" t="s">
        <v>150</v>
      </c>
      <c r="F32" s="49"/>
      <c r="G32" s="49"/>
      <c r="H32" s="49"/>
      <c r="I32" s="49"/>
      <c r="J32" s="49"/>
    </row>
    <row r="33" spans="3:10" x14ac:dyDescent="0.2">
      <c r="C33" s="49"/>
      <c r="D33" s="49"/>
      <c r="E33" s="49" t="s">
        <v>235</v>
      </c>
      <c r="F33" s="49"/>
      <c r="G33" s="49"/>
      <c r="H33" s="49"/>
      <c r="I33" s="49"/>
      <c r="J33" s="49"/>
    </row>
    <row r="34" spans="3:10" x14ac:dyDescent="0.2">
      <c r="C34" s="49" t="s">
        <v>163</v>
      </c>
      <c r="D34" s="49"/>
      <c r="E34" s="49" t="s">
        <v>161</v>
      </c>
      <c r="F34" s="49"/>
      <c r="G34" s="49"/>
      <c r="H34" s="49"/>
      <c r="I34" s="49"/>
      <c r="J34" s="49"/>
    </row>
    <row r="35" spans="3:10" x14ac:dyDescent="0.2">
      <c r="C35" s="49" t="s">
        <v>164</v>
      </c>
      <c r="D35" s="49"/>
      <c r="E35" s="49" t="s">
        <v>151</v>
      </c>
      <c r="F35" s="49"/>
      <c r="G35" s="49"/>
      <c r="H35" s="49"/>
      <c r="I35" s="49"/>
      <c r="J35" s="49"/>
    </row>
    <row r="36" spans="3:10" x14ac:dyDescent="0.2">
      <c r="C36" s="49" t="s">
        <v>149</v>
      </c>
      <c r="D36" s="49"/>
      <c r="E36" s="49" t="s">
        <v>152</v>
      </c>
      <c r="F36" s="49"/>
      <c r="G36" s="49"/>
      <c r="H36" s="49"/>
      <c r="I36" s="49"/>
      <c r="J36" s="49"/>
    </row>
    <row r="37" spans="3:10" x14ac:dyDescent="0.2">
      <c r="C37" s="49"/>
      <c r="D37" s="49"/>
      <c r="E37" s="49" t="s">
        <v>271</v>
      </c>
      <c r="F37" s="49"/>
      <c r="G37" s="49"/>
      <c r="H37" s="49"/>
      <c r="I37" s="49"/>
      <c r="J37" s="49"/>
    </row>
    <row r="38" spans="3:10" x14ac:dyDescent="0.2">
      <c r="C38" s="49" t="s">
        <v>165</v>
      </c>
      <c r="D38" s="49"/>
      <c r="E38" s="49" t="s">
        <v>149</v>
      </c>
      <c r="F38" s="49"/>
      <c r="G38" s="49"/>
      <c r="H38" s="49"/>
      <c r="I38" s="49"/>
      <c r="J38" s="49"/>
    </row>
    <row r="39" spans="3:10" x14ac:dyDescent="0.2">
      <c r="C39" s="49" t="s">
        <v>166</v>
      </c>
      <c r="D39" s="49"/>
      <c r="E39" s="49"/>
      <c r="F39" s="49"/>
      <c r="G39" s="49"/>
      <c r="H39" s="49"/>
      <c r="I39" s="49"/>
      <c r="J39" s="49"/>
    </row>
    <row r="40" spans="3:10" x14ac:dyDescent="0.2">
      <c r="C40" s="49" t="s">
        <v>167</v>
      </c>
      <c r="D40" s="49"/>
      <c r="E40" s="49"/>
      <c r="F40" s="49"/>
      <c r="G40" s="49"/>
      <c r="H40" s="49"/>
      <c r="I40" s="49"/>
      <c r="J40" s="49"/>
    </row>
    <row r="41" spans="3:10" x14ac:dyDescent="0.2">
      <c r="C41" s="49" t="s">
        <v>169</v>
      </c>
      <c r="D41" s="49"/>
      <c r="E41" s="49"/>
      <c r="F41" s="49"/>
      <c r="G41" s="49"/>
      <c r="H41" s="49"/>
      <c r="I41" s="49"/>
      <c r="J41" s="49"/>
    </row>
    <row r="42" spans="3:10" x14ac:dyDescent="0.2">
      <c r="C42" s="49" t="s">
        <v>168</v>
      </c>
      <c r="D42" s="49"/>
      <c r="E42" s="49"/>
      <c r="F42" s="49"/>
      <c r="G42" s="49"/>
      <c r="H42" s="49"/>
      <c r="I42" s="49"/>
      <c r="J42" s="49"/>
    </row>
    <row r="43" spans="3:10" x14ac:dyDescent="0.2">
      <c r="C43" s="49" t="s">
        <v>149</v>
      </c>
      <c r="D43" s="49"/>
      <c r="E43" s="49"/>
      <c r="F43" s="49"/>
      <c r="G43" s="49"/>
      <c r="H43" s="49"/>
      <c r="I43" s="49"/>
      <c r="J43" s="49"/>
    </row>
    <row r="44" spans="3:10" x14ac:dyDescent="0.2">
      <c r="C44" s="49"/>
      <c r="D44" s="49"/>
      <c r="E44" s="49"/>
      <c r="F44" s="49"/>
      <c r="G44" s="49"/>
      <c r="H44" s="49"/>
      <c r="I44" s="49"/>
      <c r="J44" s="49"/>
    </row>
    <row r="45" spans="3:10" x14ac:dyDescent="0.2">
      <c r="C45" s="49" t="s">
        <v>149</v>
      </c>
      <c r="D45" s="49"/>
      <c r="E45" s="49"/>
      <c r="F45" s="49"/>
      <c r="G45" s="49"/>
      <c r="H45" s="49"/>
      <c r="I45" s="49"/>
      <c r="J45" s="49"/>
    </row>
    <row r="46" spans="3:10" x14ac:dyDescent="0.2">
      <c r="C46" s="49"/>
      <c r="D46" s="49"/>
      <c r="E46" s="49"/>
      <c r="F46" s="49"/>
      <c r="G46" s="49"/>
      <c r="H46" s="49"/>
      <c r="I46" s="49"/>
      <c r="J46" s="49"/>
    </row>
    <row r="48" spans="3:10" x14ac:dyDescent="0.2">
      <c r="C48" s="50"/>
      <c r="D48" s="50"/>
      <c r="E48" s="50"/>
      <c r="F48" s="50"/>
      <c r="G48" s="50"/>
    </row>
    <row r="49" spans="2:7" x14ac:dyDescent="0.2">
      <c r="B49" s="308" t="s">
        <v>280</v>
      </c>
      <c r="C49" s="309"/>
      <c r="D49" s="309"/>
      <c r="E49" s="309"/>
      <c r="F49" s="309"/>
      <c r="G49" s="310"/>
    </row>
    <row r="50" spans="2:7" ht="13.8" thickBot="1" x14ac:dyDescent="0.25">
      <c r="B50" s="51" t="s">
        <v>177</v>
      </c>
      <c r="C50" s="51" t="s">
        <v>139</v>
      </c>
      <c r="D50" s="51" t="s">
        <v>178</v>
      </c>
      <c r="E50" s="51" t="s">
        <v>179</v>
      </c>
      <c r="F50" s="52" t="s">
        <v>202</v>
      </c>
      <c r="G50" s="52" t="s">
        <v>205</v>
      </c>
    </row>
    <row r="51" spans="2:7" ht="13.8" thickTop="1" x14ac:dyDescent="0.2">
      <c r="B51" t="s">
        <v>180</v>
      </c>
      <c r="C51" t="s">
        <v>182</v>
      </c>
      <c r="D51" t="s">
        <v>195</v>
      </c>
      <c r="E51" t="s">
        <v>197</v>
      </c>
      <c r="F51" t="s">
        <v>203</v>
      </c>
      <c r="G51" t="s">
        <v>206</v>
      </c>
    </row>
    <row r="52" spans="2:7" x14ac:dyDescent="0.2">
      <c r="B52" t="s">
        <v>181</v>
      </c>
      <c r="C52" t="s">
        <v>183</v>
      </c>
      <c r="D52" t="s">
        <v>239</v>
      </c>
      <c r="E52" t="s">
        <v>198</v>
      </c>
      <c r="F52" t="s">
        <v>204</v>
      </c>
      <c r="G52" t="s">
        <v>207</v>
      </c>
    </row>
    <row r="53" spans="2:7" x14ac:dyDescent="0.2">
      <c r="B53" t="s">
        <v>237</v>
      </c>
      <c r="C53" t="s">
        <v>274</v>
      </c>
      <c r="D53" t="s">
        <v>196</v>
      </c>
      <c r="E53" t="s">
        <v>199</v>
      </c>
      <c r="G53" t="s">
        <v>208</v>
      </c>
    </row>
    <row r="54" spans="2:7" x14ac:dyDescent="0.2">
      <c r="B54" t="s">
        <v>275</v>
      </c>
      <c r="E54" t="s">
        <v>200</v>
      </c>
    </row>
    <row r="55" spans="2:7" x14ac:dyDescent="0.2">
      <c r="C55" t="s">
        <v>184</v>
      </c>
      <c r="E55" t="s">
        <v>238</v>
      </c>
    </row>
    <row r="56" spans="2:7" x14ac:dyDescent="0.2">
      <c r="C56" t="s">
        <v>185</v>
      </c>
      <c r="E56" t="s">
        <v>201</v>
      </c>
    </row>
    <row r="57" spans="2:7" x14ac:dyDescent="0.2">
      <c r="C57" t="s">
        <v>186</v>
      </c>
    </row>
    <row r="58" spans="2:7" x14ac:dyDescent="0.2">
      <c r="C58" t="s">
        <v>187</v>
      </c>
    </row>
    <row r="59" spans="2:7" x14ac:dyDescent="0.2">
      <c r="C59" t="s">
        <v>149</v>
      </c>
    </row>
    <row r="61" spans="2:7" x14ac:dyDescent="0.2">
      <c r="C61" t="s">
        <v>219</v>
      </c>
    </row>
    <row r="62" spans="2:7" x14ac:dyDescent="0.2">
      <c r="C62" t="s">
        <v>220</v>
      </c>
    </row>
    <row r="63" spans="2:7" x14ac:dyDescent="0.2">
      <c r="C63" t="s">
        <v>221</v>
      </c>
    </row>
    <row r="64" spans="2:7" x14ac:dyDescent="0.2">
      <c r="C64" t="s">
        <v>188</v>
      </c>
    </row>
    <row r="65" spans="3:3" x14ac:dyDescent="0.2">
      <c r="C65" t="s">
        <v>189</v>
      </c>
    </row>
    <row r="66" spans="3:3" x14ac:dyDescent="0.2">
      <c r="C66" t="s">
        <v>190</v>
      </c>
    </row>
    <row r="67" spans="3:3" x14ac:dyDescent="0.2">
      <c r="C67" t="s">
        <v>191</v>
      </c>
    </row>
    <row r="68" spans="3:3" x14ac:dyDescent="0.2">
      <c r="C68" t="s">
        <v>224</v>
      </c>
    </row>
    <row r="69" spans="3:3" x14ac:dyDescent="0.2">
      <c r="C69" t="s">
        <v>225</v>
      </c>
    </row>
    <row r="70" spans="3:3" x14ac:dyDescent="0.2">
      <c r="C70" t="s">
        <v>223</v>
      </c>
    </row>
    <row r="71" spans="3:3" x14ac:dyDescent="0.2">
      <c r="C71" t="s">
        <v>192</v>
      </c>
    </row>
    <row r="72" spans="3:3" x14ac:dyDescent="0.2">
      <c r="C72" t="s">
        <v>226</v>
      </c>
    </row>
    <row r="73" spans="3:3" x14ac:dyDescent="0.2">
      <c r="C73" t="s">
        <v>222</v>
      </c>
    </row>
    <row r="74" spans="3:3" x14ac:dyDescent="0.2">
      <c r="C74" t="s">
        <v>149</v>
      </c>
    </row>
    <row r="76" spans="3:3" x14ac:dyDescent="0.2">
      <c r="C76" t="s">
        <v>193</v>
      </c>
    </row>
    <row r="77" spans="3:3" x14ac:dyDescent="0.2">
      <c r="C77" t="s">
        <v>276</v>
      </c>
    </row>
    <row r="78" spans="3:3" x14ac:dyDescent="0.2">
      <c r="C78" t="s">
        <v>277</v>
      </c>
    </row>
    <row r="79" spans="3:3" x14ac:dyDescent="0.2">
      <c r="C79" t="s">
        <v>194</v>
      </c>
    </row>
    <row r="80" spans="3:3" x14ac:dyDescent="0.2">
      <c r="C80" t="s">
        <v>149</v>
      </c>
    </row>
  </sheetData>
  <mergeCells count="3">
    <mergeCell ref="B14:J14"/>
    <mergeCell ref="B49:G49"/>
    <mergeCell ref="B4:E4"/>
  </mergeCells>
  <phoneticPr fontId="9"/>
  <pageMargins left="0.7" right="0.7" top="0.75" bottom="0.75" header="0.3" footer="0.3"/>
  <pageSetup paperSize="9" scale="70" orientation="landscape" r:id="rId1"/>
  <rowBreaks count="1" manualBreakCount="1">
    <brk id="47" max="10" man="1"/>
  </rowBreaks>
  <drawing r:id="rId2"/>
  <tableParts count="11">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237</vt:i4>
      </vt:variant>
      <vt:variant>
        <vt:lpstr>名前付き一覧</vt:lpstr>
      </vt:variant>
      <vt:variant>
        <vt:i4>257</vt:i4>
      </vt:variant>
    </vt:vector>
  </HeadingPairs>
  <TitlesOfParts>
    <vt:vector size="494" baseType="lpstr">
      <vt:lpstr>様式A-1</vt:lpstr>
      <vt:lpstr>様式A-2</vt:lpstr>
      <vt:lpstr>様式A-3</vt:lpstr>
      <vt:lpstr>様式B(トンネル様式1P001)</vt:lpstr>
      <vt:lpstr>様式C-1-1</vt:lpstr>
      <vt:lpstr>様式C-1-2</vt:lpstr>
      <vt:lpstr>様式C-2</vt:lpstr>
      <vt:lpstr>様式D-1-1(トンネル様式2P001)</vt:lpstr>
      <vt:lpstr>様式D-1-1(トンネル様式2P001) (2)</vt:lpstr>
      <vt:lpstr>様式D-1-1(トンネル様式2P001) (3)</vt:lpstr>
      <vt:lpstr>様式D-1-1(トンネル様式2P001) (4)</vt:lpstr>
      <vt:lpstr>様式D-1-1(トンネル様式2P001) (5)</vt:lpstr>
      <vt:lpstr>様式D-1-1(トンネル様式2P001) (6)</vt:lpstr>
      <vt:lpstr>様式D-1-1(トンネル様式2P001) (7)</vt:lpstr>
      <vt:lpstr>様式D-1-1(トンネル様式2P001) (8)</vt:lpstr>
      <vt:lpstr>様式D-1-1(トンネル様式2P001) (9)</vt:lpstr>
      <vt:lpstr>様式D-1-1(トンネル様式2P001) (10)</vt:lpstr>
      <vt:lpstr>様式D-1-1(トンネル様式2P001) (11)</vt:lpstr>
      <vt:lpstr>様式D-1-1(トンネル様式2P001) (12)</vt:lpstr>
      <vt:lpstr>様式D-1-1(トンネル様式2P001) (13)</vt:lpstr>
      <vt:lpstr>様式D-1-1(トンネル様式2P001) (14)</vt:lpstr>
      <vt:lpstr>様式D-1-1(トンネル様式2P001) (15)</vt:lpstr>
      <vt:lpstr>様式D-1-1(トンネル様式2P001) (16)</vt:lpstr>
      <vt:lpstr>様式D-1-1(トンネル様式2P001) (17)</vt:lpstr>
      <vt:lpstr>様式D-1-1(トンネル様式2P001) (18)</vt:lpstr>
      <vt:lpstr>様式D-1-1(トンネル様式2P001) (19)</vt:lpstr>
      <vt:lpstr>様式D-1-1(トンネル様式2P001) (20)</vt:lpstr>
      <vt:lpstr>様式D-1-1(トンネル様式2P001) (21)</vt:lpstr>
      <vt:lpstr>様式D-1-1(トンネル様式2P001) (22)</vt:lpstr>
      <vt:lpstr>様式D-1-1(トンネル様式2P001) (23)</vt:lpstr>
      <vt:lpstr>様式D-1-1(トンネル様式2P001) (24)</vt:lpstr>
      <vt:lpstr>様式D-1-1(トンネル様式2P001) (25)</vt:lpstr>
      <vt:lpstr>様式D-1-1(トンネル様式2P001) (26)</vt:lpstr>
      <vt:lpstr>様式D-1-1(トンネル様式2P001) (27)</vt:lpstr>
      <vt:lpstr>様式D-1-1(トンネル様式2P001) (28)</vt:lpstr>
      <vt:lpstr>様式D-1-1(トンネル様式2P001) (29)</vt:lpstr>
      <vt:lpstr>様式D-1-1(トンネル様式2P001) (30)</vt:lpstr>
      <vt:lpstr>様式D-1-1(トンネル様式2P001) (31)</vt:lpstr>
      <vt:lpstr>様式D-1-1(トンネル様式2P001) (32)</vt:lpstr>
      <vt:lpstr>様式D-1-1(トンネル様式2P001) (33)</vt:lpstr>
      <vt:lpstr>様式D-1-1(トンネル様式2P001) (34)</vt:lpstr>
      <vt:lpstr>様式D-1-1(トンネル様式2P001) (35)</vt:lpstr>
      <vt:lpstr>様式D-1-1(トンネル様式2P001) (36)</vt:lpstr>
      <vt:lpstr>様式D-1-1(トンネル様式2P001) (37)</vt:lpstr>
      <vt:lpstr>様式D-1-1(トンネル様式2P001) (38)</vt:lpstr>
      <vt:lpstr>様式D-1-1(トンネル様式2P001) (39)</vt:lpstr>
      <vt:lpstr>様式D-1-1(トンネル様式2P001) (40)</vt:lpstr>
      <vt:lpstr>様式D-1-1(トンネル様式2P001) (41)</vt:lpstr>
      <vt:lpstr>様式D-1-1(トンネル様式2P001) (42)</vt:lpstr>
      <vt:lpstr>様式D-1-1(トンネル様式2P001) (43)</vt:lpstr>
      <vt:lpstr>様式D-1-1(トンネル様式2P001) (44)</vt:lpstr>
      <vt:lpstr>様式D-1-1(トンネル様式2P001) (45)</vt:lpstr>
      <vt:lpstr>様式D-1-1(トンネル様式2P001) (46)</vt:lpstr>
      <vt:lpstr>様式D-1-1(トンネル様式2P001) (47)</vt:lpstr>
      <vt:lpstr>様式D-1-1(トンネル様式2P001) (48)</vt:lpstr>
      <vt:lpstr>様式D-1-1(トンネル様式2P001) (49)</vt:lpstr>
      <vt:lpstr>様式D-1-1(トンネル様式2P001) (50)</vt:lpstr>
      <vt:lpstr>様式D-1-1(トンネル様式2P001) (51)</vt:lpstr>
      <vt:lpstr>様式D-1-1(トンネル様式2P001) (52)</vt:lpstr>
      <vt:lpstr>様式D-1-1(トンネル様式2P001) (53)</vt:lpstr>
      <vt:lpstr>様式D-1-1(トンネル様式2P001) (54)</vt:lpstr>
      <vt:lpstr>様式D-1-1(トンネル様式2P001) (55)</vt:lpstr>
      <vt:lpstr>様式D-1-1(トンネル様式2P001) (56)</vt:lpstr>
      <vt:lpstr>様式D-1-1(トンネル様式2P001) (57)</vt:lpstr>
      <vt:lpstr>様式D-1-1(トンネル様式2P001) (58)</vt:lpstr>
      <vt:lpstr>様式D-1-1(トンネル様式2P001) (59)</vt:lpstr>
      <vt:lpstr>様式D-1-1(トンネル様式2P001) (60)</vt:lpstr>
      <vt:lpstr>様式D-1-1(トンネル様式2P001) (61)</vt:lpstr>
      <vt:lpstr>様式D-1-1(トンネル様式2P001) (62)</vt:lpstr>
      <vt:lpstr>様式D-1-1(トンネル様式2P001) (63)</vt:lpstr>
      <vt:lpstr>様式D-1-1(トンネル様式2P001) (64)</vt:lpstr>
      <vt:lpstr>様式D-1-1(トンネル様式2P001) (65)</vt:lpstr>
      <vt:lpstr>様式D-1-1(トンネル様式2P001) (66)</vt:lpstr>
      <vt:lpstr>様式D-1-1(トンネル様式2P001) (67)</vt:lpstr>
      <vt:lpstr>様式D-1-1(トンネル様式2P001) (68)</vt:lpstr>
      <vt:lpstr>様式D-1-1(トンネル様式2P001) (69)</vt:lpstr>
      <vt:lpstr>様式D-1-1(トンネル様式2P001) (70)</vt:lpstr>
      <vt:lpstr>様式D-1-1(トンネル様式2P001) (71)</vt:lpstr>
      <vt:lpstr>様式D-1-1(トンネル様式2P001) (72)</vt:lpstr>
      <vt:lpstr>様式D-1-1(トンネル様式2P001) (73)</vt:lpstr>
      <vt:lpstr>様式D-1-1(トンネル様式2P001) (74)</vt:lpstr>
      <vt:lpstr>様式D-1-1(トンネル様式2P001) (75)</vt:lpstr>
      <vt:lpstr>様式D-1-1(トンネル様式2P001) (76)</vt:lpstr>
      <vt:lpstr>様式D-1-1(トンネル様式2P001) (77)</vt:lpstr>
      <vt:lpstr>様式D-1-1(トンネル様式2P001) (78)</vt:lpstr>
      <vt:lpstr>様式D-1-1(トンネル様式2P001) (79)</vt:lpstr>
      <vt:lpstr>様式D-1-1(トンネル様式2P001) (80)</vt:lpstr>
      <vt:lpstr>様式D-1-1(トンネル様式2P001) (81)</vt:lpstr>
      <vt:lpstr>様式D-1-1(トンネル様式2P001) (82)</vt:lpstr>
      <vt:lpstr>様式D-1-1(トンネル様式2P001) (83)</vt:lpstr>
      <vt:lpstr>様式D-1-1(トンネル様式2P001) (84)</vt:lpstr>
      <vt:lpstr>様式D-1-1(トンネル様式2P001) (85)</vt:lpstr>
      <vt:lpstr>様式D-1-1(トンネル様式2P001) (86)</vt:lpstr>
      <vt:lpstr>様式D-1-1(トンネル様式2P001) (87)</vt:lpstr>
      <vt:lpstr>様式D-1-1(トンネル様式2P001) (88)</vt:lpstr>
      <vt:lpstr>様式D-1-1(トンネル様式2P001) (89)</vt:lpstr>
      <vt:lpstr>様式D-1-1(トンネル様式2P001) (90)</vt:lpstr>
      <vt:lpstr>様式D-1-1(トンネル様式2P001) (91)</vt:lpstr>
      <vt:lpstr>様式D-1-1(トンネル様式2P001) (92)</vt:lpstr>
      <vt:lpstr>様式D-1-1(トンネル様式2P001) (93)</vt:lpstr>
      <vt:lpstr>様式D-1-1(トンネル様式2P001) (94)</vt:lpstr>
      <vt:lpstr>様式D-1-1(トンネル様式2P001) (95)</vt:lpstr>
      <vt:lpstr>様式D-1-1(トンネル様式2P001) (96)</vt:lpstr>
      <vt:lpstr>様式D-1-1(トンネル様式2P001) (97)</vt:lpstr>
      <vt:lpstr>様式D-1-1(トンネル様式2P001) (98)</vt:lpstr>
      <vt:lpstr>様式D-1-1(トンネル様式2P001) (99)</vt:lpstr>
      <vt:lpstr>様式D-1-1(トンネル様式2P001) (100)</vt:lpstr>
      <vt:lpstr>様式D-1-1(トンネル様式2P001) (101)</vt:lpstr>
      <vt:lpstr>様式D-1-1(トンネル様式2P001) (102)</vt:lpstr>
      <vt:lpstr>様式D-1-1(トンネル様式2P001) (103)</vt:lpstr>
      <vt:lpstr>様式D-1-1(トンネル様式2P001) (104)</vt:lpstr>
      <vt:lpstr>様式D-1-1(トンネル様式2P001) (105)</vt:lpstr>
      <vt:lpstr>様式D-1-1(トンネル様式2P001) (106)</vt:lpstr>
      <vt:lpstr>様式D-1-2</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様式D-3_S27</vt:lpstr>
      <vt:lpstr>様式D-3_S28</vt:lpstr>
      <vt:lpstr>様式D-3_S29</vt:lpstr>
      <vt:lpstr>様式D-3_S30</vt:lpstr>
      <vt:lpstr>様式D-3_S31</vt:lpstr>
      <vt:lpstr>様式D-3_S32</vt:lpstr>
      <vt:lpstr>様式D-3_S33</vt:lpstr>
      <vt:lpstr>様式D-3_S34</vt:lpstr>
      <vt:lpstr>様式D-3_S35</vt:lpstr>
      <vt:lpstr>様式D-3_S36</vt:lpstr>
      <vt:lpstr>様式D-3_S37</vt:lpstr>
      <vt:lpstr>様式D-3_S38</vt:lpstr>
      <vt:lpstr>様式D-3_S39</vt:lpstr>
      <vt:lpstr>様式D-3_S40</vt:lpstr>
      <vt:lpstr>様式D-3_S41</vt:lpstr>
      <vt:lpstr>様式D-3_S42</vt:lpstr>
      <vt:lpstr>様式D-3_S43</vt:lpstr>
      <vt:lpstr>様式D-3_S44</vt:lpstr>
      <vt:lpstr>様式D-3_S45</vt:lpstr>
      <vt:lpstr>様式D-3_S46</vt:lpstr>
      <vt:lpstr>様式D-3_S47</vt:lpstr>
      <vt:lpstr>様式D-3_S48</vt:lpstr>
      <vt:lpstr>様式D-3_S49</vt:lpstr>
      <vt:lpstr>様式D-3_S50</vt:lpstr>
      <vt:lpstr>様式D-3_S51</vt:lpstr>
      <vt:lpstr>様式D-3_S52</vt:lpstr>
      <vt:lpstr>様式D-3_S53</vt:lpstr>
      <vt:lpstr>様式D-3_S54</vt:lpstr>
      <vt:lpstr>様式D-3_S55</vt:lpstr>
      <vt:lpstr>様式D-3_S56</vt:lpstr>
      <vt:lpstr>様式D-3_S57</vt:lpstr>
      <vt:lpstr>様式D-3_S58</vt:lpstr>
      <vt:lpstr>様式D-3_S59</vt:lpstr>
      <vt:lpstr>様式D-3_S60</vt:lpstr>
      <vt:lpstr>様式D-3_S61</vt:lpstr>
      <vt:lpstr>様式D-3_S62</vt:lpstr>
      <vt:lpstr>様式D-3_S63</vt:lpstr>
      <vt:lpstr>様式D-3_S64</vt:lpstr>
      <vt:lpstr>様式D-3_S65</vt:lpstr>
      <vt:lpstr>様式D-3_S66</vt:lpstr>
      <vt:lpstr>様式D-3_S67</vt:lpstr>
      <vt:lpstr>様式D-3_S68</vt:lpstr>
      <vt:lpstr>様式D-3_S69</vt:lpstr>
      <vt:lpstr>様式D-3_S70</vt:lpstr>
      <vt:lpstr>様式D-3_S71</vt:lpstr>
      <vt:lpstr>様式D-3_S72</vt:lpstr>
      <vt:lpstr>様式D-3_S73</vt:lpstr>
      <vt:lpstr>様式D-3_S74</vt:lpstr>
      <vt:lpstr>様式D-3_S75</vt:lpstr>
      <vt:lpstr>様式D-3_S76</vt:lpstr>
      <vt:lpstr>様式D-3_S77</vt:lpstr>
      <vt:lpstr>様式D-3_S78</vt:lpstr>
      <vt:lpstr>様式D-3_S79</vt:lpstr>
      <vt:lpstr>様式D-3_S80</vt:lpstr>
      <vt:lpstr>様式D-3_S81</vt:lpstr>
      <vt:lpstr>様式D-3_S82</vt:lpstr>
      <vt:lpstr>様式D-3_S83</vt:lpstr>
      <vt:lpstr>様式D-3_S84</vt:lpstr>
      <vt:lpstr>様式D-3_S85</vt:lpstr>
      <vt:lpstr>様式D-3_S86</vt:lpstr>
      <vt:lpstr>様式D-3_S87</vt:lpstr>
      <vt:lpstr>様式D-3_S88</vt:lpstr>
      <vt:lpstr>様式D-3_S89</vt:lpstr>
      <vt:lpstr>様式D-3_S90</vt:lpstr>
      <vt:lpstr>様式D-3_S91</vt:lpstr>
      <vt:lpstr>様式D-3_S92</vt:lpstr>
      <vt:lpstr>様式D-3_S93</vt:lpstr>
      <vt:lpstr>様式D-3_S94</vt:lpstr>
      <vt:lpstr>様式D-3_S95</vt:lpstr>
      <vt:lpstr>様式D-3_S96</vt:lpstr>
      <vt:lpstr>様式D-3_S97</vt:lpstr>
      <vt:lpstr>様式D-3_S98</vt:lpstr>
      <vt:lpstr>様式D-3_S99</vt:lpstr>
      <vt:lpstr>様式D-3_S100</vt:lpstr>
      <vt:lpstr>様式D-3_S101</vt:lpstr>
      <vt:lpstr>様式D-3_S102</vt:lpstr>
      <vt:lpstr>様式D-3_S103</vt:lpstr>
      <vt:lpstr>様式D-3_S104</vt:lpstr>
      <vt:lpstr>様式D-3_S105</vt:lpstr>
      <vt:lpstr>様式D-3_S106</vt:lpstr>
      <vt:lpstr>様式D-3_S107</vt:lpstr>
      <vt:lpstr>様式D-3_S108</vt:lpstr>
      <vt:lpstr>様式D-3_S109</vt:lpstr>
      <vt:lpstr>様式D-3_S110</vt:lpstr>
      <vt:lpstr>様式D-3_S111</vt:lpstr>
      <vt:lpstr>様式D-3_S112</vt:lpstr>
      <vt:lpstr>様式D-3_S113</vt:lpstr>
      <vt:lpstr>様式D-3_S114</vt:lpstr>
      <vt:lpstr>様式D-3_S115</vt:lpstr>
      <vt:lpstr>様式D-3_S116</vt:lpstr>
      <vt:lpstr>様式D-3_S117</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'様式D-1-1(トンネル様式2P001) (10)'!Print_Area</vt:lpstr>
      <vt:lpstr>'様式D-1-1(トンネル様式2P001) (100)'!Print_Area</vt:lpstr>
      <vt:lpstr>'様式D-1-1(トンネル様式2P001) (101)'!Print_Area</vt:lpstr>
      <vt:lpstr>'様式D-1-1(トンネル様式2P001) (102)'!Print_Area</vt:lpstr>
      <vt:lpstr>'様式D-1-1(トンネル様式2P001) (103)'!Print_Area</vt:lpstr>
      <vt:lpstr>'様式D-1-1(トンネル様式2P001) (104)'!Print_Area</vt:lpstr>
      <vt:lpstr>'様式D-1-1(トンネル様式2P001) (105)'!Print_Area</vt:lpstr>
      <vt:lpstr>'様式D-1-1(トンネル様式2P001) (106)'!Print_Area</vt:lpstr>
      <vt:lpstr>'様式D-1-1(トンネル様式2P001) (11)'!Print_Area</vt:lpstr>
      <vt:lpstr>'様式D-1-1(トンネル様式2P001) (12)'!Print_Area</vt:lpstr>
      <vt:lpstr>'様式D-1-1(トンネル様式2P001) (13)'!Print_Area</vt:lpstr>
      <vt:lpstr>'様式D-1-1(トンネル様式2P001) (14)'!Print_Area</vt:lpstr>
      <vt:lpstr>'様式D-1-1(トンネル様式2P001) (15)'!Print_Area</vt:lpstr>
      <vt:lpstr>'様式D-1-1(トンネル様式2P001) (16)'!Print_Area</vt:lpstr>
      <vt:lpstr>'様式D-1-1(トンネル様式2P001) (17)'!Print_Area</vt:lpstr>
      <vt:lpstr>'様式D-1-1(トンネル様式2P001) (18)'!Print_Area</vt:lpstr>
      <vt:lpstr>'様式D-1-1(トンネル様式2P001) (19)'!Print_Area</vt:lpstr>
      <vt:lpstr>'様式D-1-1(トンネル様式2P001) (2)'!Print_Area</vt:lpstr>
      <vt:lpstr>'様式D-1-1(トンネル様式2P001) (20)'!Print_Area</vt:lpstr>
      <vt:lpstr>'様式D-1-1(トンネル様式2P001) (21)'!Print_Area</vt:lpstr>
      <vt:lpstr>'様式D-1-1(トンネル様式2P001) (22)'!Print_Area</vt:lpstr>
      <vt:lpstr>'様式D-1-1(トンネル様式2P001) (23)'!Print_Area</vt:lpstr>
      <vt:lpstr>'様式D-1-1(トンネル様式2P001) (24)'!Print_Area</vt:lpstr>
      <vt:lpstr>'様式D-1-1(トンネル様式2P001) (25)'!Print_Area</vt:lpstr>
      <vt:lpstr>'様式D-1-1(トンネル様式2P001) (26)'!Print_Area</vt:lpstr>
      <vt:lpstr>'様式D-1-1(トンネル様式2P001) (27)'!Print_Area</vt:lpstr>
      <vt:lpstr>'様式D-1-1(トンネル様式2P001) (28)'!Print_Area</vt:lpstr>
      <vt:lpstr>'様式D-1-1(トンネル様式2P001) (29)'!Print_Area</vt:lpstr>
      <vt:lpstr>'様式D-1-1(トンネル様式2P001) (3)'!Print_Area</vt:lpstr>
      <vt:lpstr>'様式D-1-1(トンネル様式2P001) (30)'!Print_Area</vt:lpstr>
      <vt:lpstr>'様式D-1-1(トンネル様式2P001) (31)'!Print_Area</vt:lpstr>
      <vt:lpstr>'様式D-1-1(トンネル様式2P001) (32)'!Print_Area</vt:lpstr>
      <vt:lpstr>'様式D-1-1(トンネル様式2P001) (33)'!Print_Area</vt:lpstr>
      <vt:lpstr>'様式D-1-1(トンネル様式2P001) (34)'!Print_Area</vt:lpstr>
      <vt:lpstr>'様式D-1-1(トンネル様式2P001) (35)'!Print_Area</vt:lpstr>
      <vt:lpstr>'様式D-1-1(トンネル様式2P001) (36)'!Print_Area</vt:lpstr>
      <vt:lpstr>'様式D-1-1(トンネル様式2P001) (37)'!Print_Area</vt:lpstr>
      <vt:lpstr>'様式D-1-1(トンネル様式2P001) (38)'!Print_Area</vt:lpstr>
      <vt:lpstr>'様式D-1-1(トンネル様式2P001) (39)'!Print_Area</vt:lpstr>
      <vt:lpstr>'様式D-1-1(トンネル様式2P001) (4)'!Print_Area</vt:lpstr>
      <vt:lpstr>'様式D-1-1(トンネル様式2P001) (40)'!Print_Area</vt:lpstr>
      <vt:lpstr>'様式D-1-1(トンネル様式2P001) (41)'!Print_Area</vt:lpstr>
      <vt:lpstr>'様式D-1-1(トンネル様式2P001) (42)'!Print_Area</vt:lpstr>
      <vt:lpstr>'様式D-1-1(トンネル様式2P001) (43)'!Print_Area</vt:lpstr>
      <vt:lpstr>'様式D-1-1(トンネル様式2P001) (44)'!Print_Area</vt:lpstr>
      <vt:lpstr>'様式D-1-1(トンネル様式2P001) (45)'!Print_Area</vt:lpstr>
      <vt:lpstr>'様式D-1-1(トンネル様式2P001) (46)'!Print_Area</vt:lpstr>
      <vt:lpstr>'様式D-1-1(トンネル様式2P001) (47)'!Print_Area</vt:lpstr>
      <vt:lpstr>'様式D-1-1(トンネル様式2P001) (48)'!Print_Area</vt:lpstr>
      <vt:lpstr>'様式D-1-1(トンネル様式2P001) (49)'!Print_Area</vt:lpstr>
      <vt:lpstr>'様式D-1-1(トンネル様式2P001) (5)'!Print_Area</vt:lpstr>
      <vt:lpstr>'様式D-1-1(トンネル様式2P001) (50)'!Print_Area</vt:lpstr>
      <vt:lpstr>'様式D-1-1(トンネル様式2P001) (51)'!Print_Area</vt:lpstr>
      <vt:lpstr>'様式D-1-1(トンネル様式2P001) (52)'!Print_Area</vt:lpstr>
      <vt:lpstr>'様式D-1-1(トンネル様式2P001) (53)'!Print_Area</vt:lpstr>
      <vt:lpstr>'様式D-1-1(トンネル様式2P001) (54)'!Print_Area</vt:lpstr>
      <vt:lpstr>'様式D-1-1(トンネル様式2P001) (55)'!Print_Area</vt:lpstr>
      <vt:lpstr>'様式D-1-1(トンネル様式2P001) (56)'!Print_Area</vt:lpstr>
      <vt:lpstr>'様式D-1-1(トンネル様式2P001) (57)'!Print_Area</vt:lpstr>
      <vt:lpstr>'様式D-1-1(トンネル様式2P001) (58)'!Print_Area</vt:lpstr>
      <vt:lpstr>'様式D-1-1(トンネル様式2P001) (59)'!Print_Area</vt:lpstr>
      <vt:lpstr>'様式D-1-1(トンネル様式2P001) (6)'!Print_Area</vt:lpstr>
      <vt:lpstr>'様式D-1-1(トンネル様式2P001) (60)'!Print_Area</vt:lpstr>
      <vt:lpstr>'様式D-1-1(トンネル様式2P001) (61)'!Print_Area</vt:lpstr>
      <vt:lpstr>'様式D-1-1(トンネル様式2P001) (62)'!Print_Area</vt:lpstr>
      <vt:lpstr>'様式D-1-1(トンネル様式2P001) (63)'!Print_Area</vt:lpstr>
      <vt:lpstr>'様式D-1-1(トンネル様式2P001) (64)'!Print_Area</vt:lpstr>
      <vt:lpstr>'様式D-1-1(トンネル様式2P001) (65)'!Print_Area</vt:lpstr>
      <vt:lpstr>'様式D-1-1(トンネル様式2P001) (66)'!Print_Area</vt:lpstr>
      <vt:lpstr>'様式D-1-1(トンネル様式2P001) (67)'!Print_Area</vt:lpstr>
      <vt:lpstr>'様式D-1-1(トンネル様式2P001) (68)'!Print_Area</vt:lpstr>
      <vt:lpstr>'様式D-1-1(トンネル様式2P001) (69)'!Print_Area</vt:lpstr>
      <vt:lpstr>'様式D-1-1(トンネル様式2P001) (7)'!Print_Area</vt:lpstr>
      <vt:lpstr>'様式D-1-1(トンネル様式2P001) (70)'!Print_Area</vt:lpstr>
      <vt:lpstr>'様式D-1-1(トンネル様式2P001) (71)'!Print_Area</vt:lpstr>
      <vt:lpstr>'様式D-1-1(トンネル様式2P001) (72)'!Print_Area</vt:lpstr>
      <vt:lpstr>'様式D-1-1(トンネル様式2P001) (73)'!Print_Area</vt:lpstr>
      <vt:lpstr>'様式D-1-1(トンネル様式2P001) (74)'!Print_Area</vt:lpstr>
      <vt:lpstr>'様式D-1-1(トンネル様式2P001) (75)'!Print_Area</vt:lpstr>
      <vt:lpstr>'様式D-1-1(トンネル様式2P001) (76)'!Print_Area</vt:lpstr>
      <vt:lpstr>'様式D-1-1(トンネル様式2P001) (77)'!Print_Area</vt:lpstr>
      <vt:lpstr>'様式D-1-1(トンネル様式2P001) (78)'!Print_Area</vt:lpstr>
      <vt:lpstr>'様式D-1-1(トンネル様式2P001) (79)'!Print_Area</vt:lpstr>
      <vt:lpstr>'様式D-1-1(トンネル様式2P001) (8)'!Print_Area</vt:lpstr>
      <vt:lpstr>'様式D-1-1(トンネル様式2P001) (80)'!Print_Area</vt:lpstr>
      <vt:lpstr>'様式D-1-1(トンネル様式2P001) (81)'!Print_Area</vt:lpstr>
      <vt:lpstr>'様式D-1-1(トンネル様式2P001) (82)'!Print_Area</vt:lpstr>
      <vt:lpstr>'様式D-1-1(トンネル様式2P001) (83)'!Print_Area</vt:lpstr>
      <vt:lpstr>'様式D-1-1(トンネル様式2P001) (84)'!Print_Area</vt:lpstr>
      <vt:lpstr>'様式D-1-1(トンネル様式2P001) (85)'!Print_Area</vt:lpstr>
      <vt:lpstr>'様式D-1-1(トンネル様式2P001) (86)'!Print_Area</vt:lpstr>
      <vt:lpstr>'様式D-1-1(トンネル様式2P001) (87)'!Print_Area</vt:lpstr>
      <vt:lpstr>'様式D-1-1(トンネル様式2P001) (88)'!Print_Area</vt:lpstr>
      <vt:lpstr>'様式D-1-1(トンネル様式2P001) (89)'!Print_Area</vt:lpstr>
      <vt:lpstr>'様式D-1-1(トンネル様式2P001) (9)'!Print_Area</vt:lpstr>
      <vt:lpstr>'様式D-1-1(トンネル様式2P001) (90)'!Print_Area</vt:lpstr>
      <vt:lpstr>'様式D-1-1(トンネル様式2P001) (91)'!Print_Area</vt:lpstr>
      <vt:lpstr>'様式D-1-1(トンネル様式2P001) (92)'!Print_Area</vt:lpstr>
      <vt:lpstr>'様式D-1-1(トンネル様式2P001) (93)'!Print_Area</vt:lpstr>
      <vt:lpstr>'様式D-1-1(トンネル様式2P001) (94)'!Print_Area</vt:lpstr>
      <vt:lpstr>'様式D-1-1(トンネル様式2P001) (95)'!Print_Area</vt:lpstr>
      <vt:lpstr>'様式D-1-1(トンネル様式2P001) (96)'!Print_Area</vt:lpstr>
      <vt:lpstr>'様式D-1-1(トンネル様式2P001) (97)'!Print_Area</vt:lpstr>
      <vt:lpstr>'様式D-1-1(トンネル様式2P001) (98)'!Print_Area</vt:lpstr>
      <vt:lpstr>'様式D-1-1(トンネル様式2P001) (99)'!Print_Area</vt:lpstr>
      <vt:lpstr>'様式D-1-2'!Print_Area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'様式D-3_S100'!Print_Area</vt:lpstr>
      <vt:lpstr>'様式D-3_S101'!Print_Area</vt:lpstr>
      <vt:lpstr>'様式D-3_S102'!Print_Area</vt:lpstr>
      <vt:lpstr>'様式D-3_S103'!Print_Area</vt:lpstr>
      <vt:lpstr>'様式D-3_S104'!Print_Area</vt:lpstr>
      <vt:lpstr>'様式D-3_S105'!Print_Area</vt:lpstr>
      <vt:lpstr>'様式D-3_S106'!Print_Area</vt:lpstr>
      <vt:lpstr>'様式D-3_S107'!Print_Area</vt:lpstr>
      <vt:lpstr>'様式D-3_S108'!Print_Area</vt:lpstr>
      <vt:lpstr>'様式D-3_S109'!Print_Area</vt:lpstr>
      <vt:lpstr>'様式D-3_S11'!Print_Area</vt:lpstr>
      <vt:lpstr>'様式D-3_S110'!Print_Area</vt:lpstr>
      <vt:lpstr>'様式D-3_S111'!Print_Area</vt:lpstr>
      <vt:lpstr>'様式D-3_S112'!Print_Area</vt:lpstr>
      <vt:lpstr>'様式D-3_S113'!Print_Area</vt:lpstr>
      <vt:lpstr>'様式D-3_S114'!Print_Area</vt:lpstr>
      <vt:lpstr>'様式D-3_S115'!Print_Area</vt:lpstr>
      <vt:lpstr>'様式D-3_S116'!Print_Area</vt:lpstr>
      <vt:lpstr>'様式D-3_S117'!Print_Area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'様式D-3_S27'!Print_Area</vt:lpstr>
      <vt:lpstr>'様式D-3_S28'!Print_Area</vt:lpstr>
      <vt:lpstr>'様式D-3_S29'!Print_Area</vt:lpstr>
      <vt:lpstr>'様式D-3_S30'!Print_Area</vt:lpstr>
      <vt:lpstr>'様式D-3_S31'!Print_Area</vt:lpstr>
      <vt:lpstr>'様式D-3_S32'!Print_Area</vt:lpstr>
      <vt:lpstr>'様式D-3_S33'!Print_Area</vt:lpstr>
      <vt:lpstr>'様式D-3_S34'!Print_Area</vt:lpstr>
      <vt:lpstr>'様式D-3_S35'!Print_Area</vt:lpstr>
      <vt:lpstr>'様式D-3_S36'!Print_Area</vt:lpstr>
      <vt:lpstr>'様式D-3_S37'!Print_Area</vt:lpstr>
      <vt:lpstr>'様式D-3_S38'!Print_Area</vt:lpstr>
      <vt:lpstr>'様式D-3_S39'!Print_Area</vt:lpstr>
      <vt:lpstr>'様式D-3_S40'!Print_Area</vt:lpstr>
      <vt:lpstr>'様式D-3_S41'!Print_Area</vt:lpstr>
      <vt:lpstr>'様式D-3_S42'!Print_Area</vt:lpstr>
      <vt:lpstr>'様式D-3_S43'!Print_Area</vt:lpstr>
      <vt:lpstr>'様式D-3_S44'!Print_Area</vt:lpstr>
      <vt:lpstr>'様式D-3_S45'!Print_Area</vt:lpstr>
      <vt:lpstr>'様式D-3_S46'!Print_Area</vt:lpstr>
      <vt:lpstr>'様式D-3_S47'!Print_Area</vt:lpstr>
      <vt:lpstr>'様式D-3_S48'!Print_Area</vt:lpstr>
      <vt:lpstr>'様式D-3_S49'!Print_Area</vt:lpstr>
      <vt:lpstr>'様式D-3_S50'!Print_Area</vt:lpstr>
      <vt:lpstr>'様式D-3_S51'!Print_Area</vt:lpstr>
      <vt:lpstr>'様式D-3_S52'!Print_Area</vt:lpstr>
      <vt:lpstr>'様式D-3_S53'!Print_Area</vt:lpstr>
      <vt:lpstr>'様式D-3_S54'!Print_Area</vt:lpstr>
      <vt:lpstr>'様式D-3_S55'!Print_Area</vt:lpstr>
      <vt:lpstr>'様式D-3_S56'!Print_Area</vt:lpstr>
      <vt:lpstr>'様式D-3_S57'!Print_Area</vt:lpstr>
      <vt:lpstr>'様式D-3_S58'!Print_Area</vt:lpstr>
      <vt:lpstr>'様式D-3_S59'!Print_Area</vt:lpstr>
      <vt:lpstr>'様式D-3_S60'!Print_Area</vt:lpstr>
      <vt:lpstr>'様式D-3_S61'!Print_Area</vt:lpstr>
      <vt:lpstr>'様式D-3_S62'!Print_Area</vt:lpstr>
      <vt:lpstr>'様式D-3_S63'!Print_Area</vt:lpstr>
      <vt:lpstr>'様式D-3_S64'!Print_Area</vt:lpstr>
      <vt:lpstr>'様式D-3_S65'!Print_Area</vt:lpstr>
      <vt:lpstr>'様式D-3_S66'!Print_Area</vt:lpstr>
      <vt:lpstr>'様式D-3_S67'!Print_Area</vt:lpstr>
      <vt:lpstr>'様式D-3_S68'!Print_Area</vt:lpstr>
      <vt:lpstr>'様式D-3_S69'!Print_Area</vt:lpstr>
      <vt:lpstr>'様式D-3_S70'!Print_Area</vt:lpstr>
      <vt:lpstr>'様式D-3_S71'!Print_Area</vt:lpstr>
      <vt:lpstr>'様式D-3_S72'!Print_Area</vt:lpstr>
      <vt:lpstr>'様式D-3_S73'!Print_Area</vt:lpstr>
      <vt:lpstr>'様式D-3_S74'!Print_Area</vt:lpstr>
      <vt:lpstr>'様式D-3_S75'!Print_Area</vt:lpstr>
      <vt:lpstr>'様式D-3_S76'!Print_Area</vt:lpstr>
      <vt:lpstr>'様式D-3_S77'!Print_Area</vt:lpstr>
      <vt:lpstr>'様式D-3_S78'!Print_Area</vt:lpstr>
      <vt:lpstr>'様式D-3_S79'!Print_Area</vt:lpstr>
      <vt:lpstr>'様式D-3_S80'!Print_Area</vt:lpstr>
      <vt:lpstr>'様式D-3_S81'!Print_Area</vt:lpstr>
      <vt:lpstr>'様式D-3_S82'!Print_Area</vt:lpstr>
      <vt:lpstr>'様式D-3_S83'!Print_Area</vt:lpstr>
      <vt:lpstr>'様式D-3_S84'!Print_Area</vt:lpstr>
      <vt:lpstr>'様式D-3_S85'!Print_Area</vt:lpstr>
      <vt:lpstr>'様式D-3_S86'!Print_Area</vt:lpstr>
      <vt:lpstr>'様式D-3_S87'!Print_Area</vt:lpstr>
      <vt:lpstr>'様式D-3_S88'!Print_Area</vt:lpstr>
      <vt:lpstr>'様式D-3_S89'!Print_Area</vt:lpstr>
      <vt:lpstr>'様式D-3_S90'!Print_Area</vt:lpstr>
      <vt:lpstr>'様式D-3_S91'!Print_Area</vt:lpstr>
      <vt:lpstr>'様式D-3_S92'!Print_Area</vt:lpstr>
      <vt:lpstr>'様式D-3_S93'!Print_Area</vt:lpstr>
      <vt:lpstr>'様式D-3_S94'!Print_Area</vt:lpstr>
      <vt:lpstr>'様式D-3_S95'!Print_Area</vt:lpstr>
      <vt:lpstr>'様式D-3_S96'!Print_Area</vt:lpstr>
      <vt:lpstr>'様式D-3_S97'!Print_Area</vt:lpstr>
      <vt:lpstr>'様式D-3_S98'!Print_Area</vt:lpstr>
      <vt:lpstr>'様式D-3_S99'!Print_Area</vt:lpstr>
      <vt:lpstr>様式F!Print_Area</vt:lpstr>
      <vt:lpstr>'様式A-2'!Print_Titles</vt:lpstr>
      <vt:lpstr>'様式C-1-1'!Print_Titles</vt:lpstr>
      <vt:lpstr>'様式C-1-2'!Print_Titles</vt:lpstr>
      <vt:lpstr>'様式C-2'!Print_Titles</vt:lpstr>
      <vt:lpstr>様式E!Print_Titles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伊藤光輝</dc:creator>
  <cp:lastModifiedBy>近藤 礼子</cp:lastModifiedBy>
  <cp:lastPrinted>2023-03-22T15:40:17Z</cp:lastPrinted>
  <dcterms:created xsi:type="dcterms:W3CDTF">2012-04-09T00:49:26Z</dcterms:created>
  <dcterms:modified xsi:type="dcterms:W3CDTF">2024-05-30T01:17:09Z</dcterms:modified>
</cp:coreProperties>
</file>