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1工区\"/>
    </mc:Choice>
  </mc:AlternateContent>
  <xr:revisionPtr revIDLastSave="0" documentId="13_ncr:1_{0384E6D3-8CD6-45B4-BBCA-E12D3D4ADE8C}" xr6:coauthVersionLast="47" xr6:coauthVersionMax="47" xr10:uidLastSave="{00000000-0000-0000-0000-000000000000}"/>
  <bookViews>
    <workbookView xWindow="-14505" yWindow="-17760" windowWidth="14610" windowHeight="15585" tabRatio="770" firstSheet="63" activeTab="66" xr2:uid="{00000000-000D-0000-FFFF-FFFF00000000}"/>
  </bookViews>
  <sheets>
    <sheet name="様式A-1" sheetId="57" r:id="rId1"/>
    <sheet name="様式A-2" sheetId="58" r:id="rId2"/>
    <sheet name="様式A-3" sheetId="96" r:id="rId3"/>
    <sheet name="様式B_001" sheetId="291" r:id="rId4"/>
    <sheet name="様式B_002" sheetId="292" r:id="rId5"/>
    <sheet name="様式C-1-1_001" sheetId="232" r:id="rId6"/>
    <sheet name="様式C-1-1_002" sheetId="233" r:id="rId7"/>
    <sheet name="様式C-1-1_003" sheetId="234" r:id="rId8"/>
    <sheet name="様式C-1-1_004" sheetId="235" r:id="rId9"/>
    <sheet name="様式C-1-1_005" sheetId="236" r:id="rId10"/>
    <sheet name="様式C-1-2" sheetId="237" r:id="rId11"/>
    <sheet name="様式C-2" sheetId="63" r:id="rId12"/>
    <sheet name="様式D-1-1_001" sheetId="238" r:id="rId13"/>
    <sheet name="様式D-1-1_002" sheetId="239" r:id="rId14"/>
    <sheet name="様式D-1-1_003" sheetId="240" r:id="rId15"/>
    <sheet name="様式D-1-1_004" sheetId="241" r:id="rId16"/>
    <sheet name="様式D-1-1_005" sheetId="242" r:id="rId17"/>
    <sheet name="様式D-1-1_006" sheetId="243" r:id="rId18"/>
    <sheet name="様式D-1-1_007" sheetId="244" r:id="rId19"/>
    <sheet name="様式D-1-1_008" sheetId="245" r:id="rId20"/>
    <sheet name="様式D-1-1_009" sheetId="246" r:id="rId21"/>
    <sheet name="様式D-1-1_010" sheetId="247" r:id="rId22"/>
    <sheet name="様式D-1-1_011" sheetId="248" r:id="rId23"/>
    <sheet name="様式D-1-1_012" sheetId="249" r:id="rId24"/>
    <sheet name="様式D-1-1_013" sheetId="250" r:id="rId25"/>
    <sheet name="様式D-1-1_014" sheetId="251" r:id="rId26"/>
    <sheet name="様式D-1-1_015" sheetId="252" r:id="rId27"/>
    <sheet name="様式D-1-1_016" sheetId="253" r:id="rId28"/>
    <sheet name="様式D-1-1_017" sheetId="254" r:id="rId29"/>
    <sheet name="様式D-1-1_018" sheetId="255" r:id="rId30"/>
    <sheet name="様式D-1-1_019" sheetId="256" r:id="rId31"/>
    <sheet name="様式D-1-1_020" sheetId="257" r:id="rId32"/>
    <sheet name="様式D-1-1_021" sheetId="258" r:id="rId33"/>
    <sheet name="様式D-1-1_022" sheetId="259" r:id="rId34"/>
    <sheet name="様式D-1-1_023" sheetId="260" r:id="rId35"/>
    <sheet name="様式D-1-1_024" sheetId="261" r:id="rId36"/>
    <sheet name="様式D-1-1_025" sheetId="262" r:id="rId37"/>
    <sheet name="様式D-1-1_026" sheetId="263" r:id="rId38"/>
    <sheet name="様式D-1-1_027" sheetId="264" r:id="rId39"/>
    <sheet name="様式D-1-1_028" sheetId="265" r:id="rId40"/>
    <sheet name="様式D-1-1_029" sheetId="266" r:id="rId41"/>
    <sheet name="様式D-1-1_030" sheetId="267" r:id="rId42"/>
    <sheet name="様式D-1-1_031" sheetId="268" r:id="rId43"/>
    <sheet name="様式D-1-1_032" sheetId="269" r:id="rId44"/>
    <sheet name="様式D-1-1_033" sheetId="270" r:id="rId45"/>
    <sheet name="様式D-1-1_034" sheetId="271" r:id="rId46"/>
    <sheet name="様式D-1-1_035" sheetId="272" r:id="rId47"/>
    <sheet name="様式D-1-1_036" sheetId="273" r:id="rId48"/>
    <sheet name="様式D-1-2_001" sheetId="274" r:id="rId49"/>
    <sheet name="様式D-1-2_002" sheetId="275" r:id="rId50"/>
    <sheet name="様式D-2-1_001" sheetId="276" r:id="rId51"/>
    <sheet name="様式D-2-1_002" sheetId="277" r:id="rId52"/>
    <sheet name="様式D-2-1´_001" sheetId="278" r:id="rId53"/>
    <sheet name="様式D-2-1´_002" sheetId="279" r:id="rId54"/>
    <sheet name="様式D-3_PS" sheetId="280" r:id="rId55"/>
    <sheet name="様式D-3_S001" sheetId="281" r:id="rId56"/>
    <sheet name="様式D-3_S002" sheetId="282" r:id="rId57"/>
    <sheet name="様式D-3_S003" sheetId="283" r:id="rId58"/>
    <sheet name="様式D-3_S004" sheetId="284" r:id="rId59"/>
    <sheet name="様式D-3_S005" sheetId="285" r:id="rId60"/>
    <sheet name="様式D-3_S006" sheetId="286" r:id="rId61"/>
    <sheet name="様式D-3_S007" sheetId="287" r:id="rId62"/>
    <sheet name="様式D-3_S008" sheetId="288" r:id="rId63"/>
    <sheet name="様式D-3_S009" sheetId="289" r:id="rId64"/>
    <sheet name="様式D-3_PE" sheetId="290" r:id="rId65"/>
    <sheet name="様式E" sheetId="64" r:id="rId66"/>
    <sheet name="様式F" sheetId="81" r:id="rId67"/>
    <sheet name="様式G" sheetId="95" r:id="rId68"/>
    <sheet name="(参考)リスト" sheetId="74" r:id="rId69"/>
  </sheets>
  <externalReferences>
    <externalReference r:id="rId70"/>
  </externalReferences>
  <definedNames>
    <definedName name="_xlnm.Print_Area" localSheetId="68">'(参考)リスト'!$A$3:$K$84</definedName>
    <definedName name="_xlnm.Print_Area" localSheetId="0">'様式A-1'!$B$2:$AB$29</definedName>
    <definedName name="_xlnm.Print_Area" localSheetId="1">'様式A-2'!$B$3:$AN$42</definedName>
    <definedName name="_xlnm.Print_Area" localSheetId="2">'様式A-3'!$B$3:$AI$31</definedName>
    <definedName name="_xlnm.Print_Area" localSheetId="3">様式B_001!$B$2:$AA$33</definedName>
    <definedName name="_xlnm.Print_Area" localSheetId="4">様式B_002!$B$2:$AA$33</definedName>
    <definedName name="_xlnm.Print_Area" localSheetId="5">'様式C-1-1_001'!$B$2:$Y$48</definedName>
    <definedName name="_xlnm.Print_Area" localSheetId="6">'様式C-1-1_002'!$B$2:$Y$48</definedName>
    <definedName name="_xlnm.Print_Area" localSheetId="7">'様式C-1-1_003'!$B$2:$Y$48</definedName>
    <definedName name="_xlnm.Print_Area" localSheetId="8">'様式C-1-1_004'!$B$2:$Y$48</definedName>
    <definedName name="_xlnm.Print_Area" localSheetId="9">'様式C-1-1_005'!$B$2:$Y$48</definedName>
    <definedName name="_xlnm.Print_Area" localSheetId="10">'様式C-1-2'!$B$2:$X$46</definedName>
    <definedName name="_xlnm.Print_Area" localSheetId="11">'様式C-2'!$B$2:$Z$23</definedName>
    <definedName name="_xlnm.Print_Area" localSheetId="12">'様式D-1-1_001'!$B$2:$W$30</definedName>
    <definedName name="_xlnm.Print_Area" localSheetId="13">'様式D-1-1_002'!$B$2:$W$30</definedName>
    <definedName name="_xlnm.Print_Area" localSheetId="14">'様式D-1-1_003'!$B$2:$W$30</definedName>
    <definedName name="_xlnm.Print_Area" localSheetId="15">'様式D-1-1_004'!$B$2:$W$30</definedName>
    <definedName name="_xlnm.Print_Area" localSheetId="16">'様式D-1-1_005'!$B$2:$W$30</definedName>
    <definedName name="_xlnm.Print_Area" localSheetId="17">'様式D-1-1_006'!$B$2:$W$30</definedName>
    <definedName name="_xlnm.Print_Area" localSheetId="18">'様式D-1-1_007'!$B$2:$W$30</definedName>
    <definedName name="_xlnm.Print_Area" localSheetId="19">'様式D-1-1_008'!$B$2:$W$30</definedName>
    <definedName name="_xlnm.Print_Area" localSheetId="20">'様式D-1-1_009'!$B$2:$W$30</definedName>
    <definedName name="_xlnm.Print_Area" localSheetId="21">'様式D-1-1_010'!$B$2:$W$30</definedName>
    <definedName name="_xlnm.Print_Area" localSheetId="22">'様式D-1-1_011'!$B$2:$W$30</definedName>
    <definedName name="_xlnm.Print_Area" localSheetId="23">'様式D-1-1_012'!$B$2:$W$30</definedName>
    <definedName name="_xlnm.Print_Area" localSheetId="24">'様式D-1-1_013'!$B$2:$W$30</definedName>
    <definedName name="_xlnm.Print_Area" localSheetId="25">'様式D-1-1_014'!$B$2:$W$30</definedName>
    <definedName name="_xlnm.Print_Area" localSheetId="26">'様式D-1-1_015'!$B$2:$W$30</definedName>
    <definedName name="_xlnm.Print_Area" localSheetId="27">'様式D-1-1_016'!$B$2:$W$30</definedName>
    <definedName name="_xlnm.Print_Area" localSheetId="28">'様式D-1-1_017'!$B$2:$W$30</definedName>
    <definedName name="_xlnm.Print_Area" localSheetId="29">'様式D-1-1_018'!$B$2:$W$30</definedName>
    <definedName name="_xlnm.Print_Area" localSheetId="30">'様式D-1-1_019'!$B$2:$W$30</definedName>
    <definedName name="_xlnm.Print_Area" localSheetId="31">'様式D-1-1_020'!$B$2:$W$30</definedName>
    <definedName name="_xlnm.Print_Area" localSheetId="32">'様式D-1-1_021'!$B$2:$W$30</definedName>
    <definedName name="_xlnm.Print_Area" localSheetId="33">'様式D-1-1_022'!$B$2:$W$30</definedName>
    <definedName name="_xlnm.Print_Area" localSheetId="34">'様式D-1-1_023'!$B$2:$W$30</definedName>
    <definedName name="_xlnm.Print_Area" localSheetId="35">'様式D-1-1_024'!$B$2:$W$30</definedName>
    <definedName name="_xlnm.Print_Area" localSheetId="36">'様式D-1-1_025'!$B$2:$W$30</definedName>
    <definedName name="_xlnm.Print_Area" localSheetId="37">'様式D-1-1_026'!$B$2:$W$30</definedName>
    <definedName name="_xlnm.Print_Area" localSheetId="38">'様式D-1-1_027'!$B$2:$W$30</definedName>
    <definedName name="_xlnm.Print_Area" localSheetId="39">'様式D-1-1_028'!$B$2:$W$30</definedName>
    <definedName name="_xlnm.Print_Area" localSheetId="40">'様式D-1-1_029'!$B$2:$W$30</definedName>
    <definedName name="_xlnm.Print_Area" localSheetId="41">'様式D-1-1_030'!$B$2:$W$30</definedName>
    <definedName name="_xlnm.Print_Area" localSheetId="42">'様式D-1-1_031'!$B$2:$W$30</definedName>
    <definedName name="_xlnm.Print_Area" localSheetId="43">'様式D-1-1_032'!$B$2:$W$30</definedName>
    <definedName name="_xlnm.Print_Area" localSheetId="44">'様式D-1-1_033'!$B$2:$W$30</definedName>
    <definedName name="_xlnm.Print_Area" localSheetId="45">'様式D-1-1_034'!$B$2:$W$30</definedName>
    <definedName name="_xlnm.Print_Area" localSheetId="46">'様式D-1-1_035'!$B$2:$W$30</definedName>
    <definedName name="_xlnm.Print_Area" localSheetId="47">'様式D-1-1_036'!$B$2:$W$30</definedName>
    <definedName name="_xlnm.Print_Area" localSheetId="48">'様式D-1-2_001'!$B$2:$Y$41</definedName>
    <definedName name="_xlnm.Print_Area" localSheetId="49">'様式D-1-2_002'!$B$2:$Y$41</definedName>
    <definedName name="_xlnm.Print_Area" localSheetId="50">'様式D-2-1_001'!$B$3:$AI$18</definedName>
    <definedName name="_xlnm.Print_Area" localSheetId="51">'様式D-2-1_002'!$B$3:$AI$18</definedName>
    <definedName name="_xlnm.Print_Area" localSheetId="52">'様式D-2-1´_001'!$B$3:$AI$18</definedName>
    <definedName name="_xlnm.Print_Area" localSheetId="53">'様式D-2-1´_002'!$B$3:$AI$18</definedName>
    <definedName name="_xlnm.Print_Area" localSheetId="64">'様式D-3_PE'!$A$3:$AO$45</definedName>
    <definedName name="_xlnm.Print_Area" localSheetId="54">'様式D-3_PS'!$A$3:$AO$45</definedName>
    <definedName name="_xlnm.Print_Area" localSheetId="55">'様式D-3_S001'!$A$3:$AO$45</definedName>
    <definedName name="_xlnm.Print_Area" localSheetId="56">'様式D-3_S002'!$A$3:$AO$45</definedName>
    <definedName name="_xlnm.Print_Area" localSheetId="57">'様式D-3_S003'!$A$3:$AO$45</definedName>
    <definedName name="_xlnm.Print_Area" localSheetId="58">'様式D-3_S004'!$A$3:$AO$45</definedName>
    <definedName name="_xlnm.Print_Area" localSheetId="59">'様式D-3_S005'!$A$3:$AO$45</definedName>
    <definedName name="_xlnm.Print_Area" localSheetId="60">'様式D-3_S006'!$A$3:$AO$45</definedName>
    <definedName name="_xlnm.Print_Area" localSheetId="61">'様式D-3_S007'!$A$3:$AO$45</definedName>
    <definedName name="_xlnm.Print_Area" localSheetId="62">'様式D-3_S008'!$A$3:$AO$45</definedName>
    <definedName name="_xlnm.Print_Area" localSheetId="63">'様式D-3_S009'!$A$3:$AO$45</definedName>
    <definedName name="_xlnm.Print_Area" localSheetId="65">様式E!$B$2:$BK$21</definedName>
    <definedName name="_xlnm.Print_Area" localSheetId="66">様式F!$B$1:$AB$50</definedName>
    <definedName name="_xlnm.Print_Area" localSheetId="67">様式G!$B$2:$Z$15</definedName>
    <definedName name="_xlnm.Print_Titles" localSheetId="1">'様式A-2'!$3:$9</definedName>
    <definedName name="_xlnm.Print_Titles" localSheetId="2">'様式A-3'!$3:$5</definedName>
    <definedName name="_xlnm.Print_Titles" localSheetId="12">'様式D-1-1_001'!$B:$W,'様式D-1-1_001'!$2:$4</definedName>
    <definedName name="_xlnm.Print_Titles" localSheetId="13">'様式D-1-1_002'!$B:$W,'様式D-1-1_002'!$2:$4</definedName>
    <definedName name="_xlnm.Print_Titles" localSheetId="14">'様式D-1-1_003'!$B:$W,'様式D-1-1_003'!$2:$4</definedName>
    <definedName name="_xlnm.Print_Titles" localSheetId="15">'様式D-1-1_004'!$B:$W,'様式D-1-1_004'!$2:$4</definedName>
    <definedName name="_xlnm.Print_Titles" localSheetId="16">'様式D-1-1_005'!$B:$W,'様式D-1-1_005'!$2:$4</definedName>
    <definedName name="_xlnm.Print_Titles" localSheetId="17">'様式D-1-1_006'!$B:$W,'様式D-1-1_006'!$2:$4</definedName>
    <definedName name="_xlnm.Print_Titles" localSheetId="18">'様式D-1-1_007'!$B:$W,'様式D-1-1_007'!$2:$4</definedName>
    <definedName name="_xlnm.Print_Titles" localSheetId="19">'様式D-1-1_008'!$B:$W,'様式D-1-1_008'!$2:$4</definedName>
    <definedName name="_xlnm.Print_Titles" localSheetId="20">'様式D-1-1_009'!$B:$W,'様式D-1-1_009'!$2:$4</definedName>
    <definedName name="_xlnm.Print_Titles" localSheetId="21">'様式D-1-1_010'!$B:$W,'様式D-1-1_010'!$2:$4</definedName>
    <definedName name="_xlnm.Print_Titles" localSheetId="22">'様式D-1-1_011'!$B:$W,'様式D-1-1_011'!$2:$4</definedName>
    <definedName name="_xlnm.Print_Titles" localSheetId="23">'様式D-1-1_012'!$B:$W,'様式D-1-1_012'!$2:$4</definedName>
    <definedName name="_xlnm.Print_Titles" localSheetId="24">'様式D-1-1_013'!$B:$W,'様式D-1-1_013'!$2:$4</definedName>
    <definedName name="_xlnm.Print_Titles" localSheetId="25">'様式D-1-1_014'!$B:$W,'様式D-1-1_014'!$2:$4</definedName>
    <definedName name="_xlnm.Print_Titles" localSheetId="26">'様式D-1-1_015'!$B:$W,'様式D-1-1_015'!$2:$4</definedName>
    <definedName name="_xlnm.Print_Titles" localSheetId="27">'様式D-1-1_016'!$B:$W,'様式D-1-1_016'!$2:$4</definedName>
    <definedName name="_xlnm.Print_Titles" localSheetId="28">'様式D-1-1_017'!$B:$W,'様式D-1-1_017'!$2:$4</definedName>
    <definedName name="_xlnm.Print_Titles" localSheetId="29">'様式D-1-1_018'!$B:$W,'様式D-1-1_018'!$2:$4</definedName>
    <definedName name="_xlnm.Print_Titles" localSheetId="30">'様式D-1-1_019'!$B:$W,'様式D-1-1_019'!$2:$4</definedName>
    <definedName name="_xlnm.Print_Titles" localSheetId="31">'様式D-1-1_020'!$B:$W,'様式D-1-1_020'!$2:$4</definedName>
    <definedName name="_xlnm.Print_Titles" localSheetId="32">'様式D-1-1_021'!$B:$W,'様式D-1-1_021'!$2:$4</definedName>
    <definedName name="_xlnm.Print_Titles" localSheetId="33">'様式D-1-1_022'!$B:$W,'様式D-1-1_022'!$2:$4</definedName>
    <definedName name="_xlnm.Print_Titles" localSheetId="34">'様式D-1-1_023'!$B:$W,'様式D-1-1_023'!$2:$4</definedName>
    <definedName name="_xlnm.Print_Titles" localSheetId="35">'様式D-1-1_024'!$B:$W,'様式D-1-1_024'!$2:$4</definedName>
    <definedName name="_xlnm.Print_Titles" localSheetId="36">'様式D-1-1_025'!$B:$W,'様式D-1-1_025'!$2:$4</definedName>
    <definedName name="_xlnm.Print_Titles" localSheetId="37">'様式D-1-1_026'!$B:$W,'様式D-1-1_026'!$2:$4</definedName>
    <definedName name="_xlnm.Print_Titles" localSheetId="38">'様式D-1-1_027'!$B:$W,'様式D-1-1_027'!$2:$4</definedName>
    <definedName name="_xlnm.Print_Titles" localSheetId="39">'様式D-1-1_028'!$B:$W,'様式D-1-1_028'!$2:$4</definedName>
    <definedName name="_xlnm.Print_Titles" localSheetId="40">'様式D-1-1_029'!$B:$W,'様式D-1-1_029'!$2:$4</definedName>
    <definedName name="_xlnm.Print_Titles" localSheetId="41">'様式D-1-1_030'!$B:$W,'様式D-1-1_030'!$2:$4</definedName>
    <definedName name="_xlnm.Print_Titles" localSheetId="42">'様式D-1-1_031'!$B:$W,'様式D-1-1_031'!$2:$4</definedName>
    <definedName name="_xlnm.Print_Titles" localSheetId="43">'様式D-1-1_032'!$B:$W,'様式D-1-1_032'!$2:$4</definedName>
    <definedName name="_xlnm.Print_Titles" localSheetId="44">'様式D-1-1_033'!$B:$W,'様式D-1-1_033'!$2:$4</definedName>
    <definedName name="_xlnm.Print_Titles" localSheetId="45">'様式D-1-1_034'!$B:$W,'様式D-1-1_034'!$2:$4</definedName>
    <definedName name="_xlnm.Print_Titles" localSheetId="46">'様式D-1-1_035'!$B:$W,'様式D-1-1_035'!$2:$4</definedName>
    <definedName name="_xlnm.Print_Titles" localSheetId="47">'様式D-1-1_036'!$B:$W,'様式D-1-1_036'!$2:$4</definedName>
    <definedName name="_xlnm.Print_Titles" localSheetId="48">'様式D-1-2_001'!$B:$Y,'様式D-1-2_001'!$2:$8</definedName>
    <definedName name="_xlnm.Print_Titles" localSheetId="49">'様式D-1-2_002'!$B:$Y,'様式D-1-2_002'!$2:$8</definedName>
    <definedName name="_xlnm.Print_Titles" localSheetId="64">'様式D-3_PE'!$B:$AO,'様式D-3_PE'!$3:$5</definedName>
    <definedName name="_xlnm.Print_Titles" localSheetId="54">'様式D-3_PS'!$B:$AO,'様式D-3_PS'!$3:$5</definedName>
    <definedName name="_xlnm.Print_Titles" localSheetId="55">'様式D-3_S001'!$B:$AO,'様式D-3_S001'!$3:$5</definedName>
    <definedName name="_xlnm.Print_Titles" localSheetId="56">'様式D-3_S002'!$B:$AO,'様式D-3_S002'!$3:$5</definedName>
    <definedName name="_xlnm.Print_Titles" localSheetId="57">'様式D-3_S003'!$B:$AO,'様式D-3_S003'!$3:$5</definedName>
    <definedName name="_xlnm.Print_Titles" localSheetId="58">'様式D-3_S004'!$B:$AO,'様式D-3_S004'!$3:$5</definedName>
    <definedName name="_xlnm.Print_Titles" localSheetId="59">'様式D-3_S005'!$B:$AO,'様式D-3_S005'!$3:$5</definedName>
    <definedName name="_xlnm.Print_Titles" localSheetId="60">'様式D-3_S006'!$B:$AO,'様式D-3_S006'!$3:$5</definedName>
    <definedName name="_xlnm.Print_Titles" localSheetId="61">'様式D-3_S007'!$B:$AO,'様式D-3_S007'!$3:$5</definedName>
    <definedName name="_xlnm.Print_Titles" localSheetId="62">'様式D-3_S008'!$B:$AO,'様式D-3_S008'!$3:$5</definedName>
    <definedName name="_xlnm.Print_Titles" localSheetId="63">'様式D-3_S009'!$B:$AO,'様式D-3_S009'!$3:$5</definedName>
    <definedName name="Z_D77EBD73_782E_4A63_AC37_29D349B4D009_.wvu.Cols" localSheetId="5" hidden="1">'様式C-1-1_001'!#REF!</definedName>
    <definedName name="Z_D77EBD73_782E_4A63_AC37_29D349B4D009_.wvu.Cols" localSheetId="6" hidden="1">'様式C-1-1_002'!#REF!</definedName>
    <definedName name="Z_D77EBD73_782E_4A63_AC37_29D349B4D009_.wvu.Cols" localSheetId="7" hidden="1">'様式C-1-1_003'!#REF!</definedName>
    <definedName name="Z_D77EBD73_782E_4A63_AC37_29D349B4D009_.wvu.Cols" localSheetId="8" hidden="1">'様式C-1-1_004'!#REF!</definedName>
    <definedName name="Z_D77EBD73_782E_4A63_AC37_29D349B4D009_.wvu.Cols" localSheetId="9" hidden="1">'様式C-1-1_005'!#REF!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'様式C-1-1_001'!$B$2:$X$46</definedName>
    <definedName name="Z_D77EBD73_782E_4A63_AC37_29D349B4D009_.wvu.PrintArea" localSheetId="6" hidden="1">'様式C-1-1_002'!$B$2:$X$46</definedName>
    <definedName name="Z_D77EBD73_782E_4A63_AC37_29D349B4D009_.wvu.PrintArea" localSheetId="7" hidden="1">'様式C-1-1_003'!$B$2:$X$46</definedName>
    <definedName name="Z_D77EBD73_782E_4A63_AC37_29D349B4D009_.wvu.PrintArea" localSheetId="8" hidden="1">'様式C-1-1_004'!$B$2:$X$46</definedName>
    <definedName name="Z_D77EBD73_782E_4A63_AC37_29D349B4D009_.wvu.PrintArea" localSheetId="9" hidden="1">'様式C-1-1_005'!$B$2:$X$46</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50" hidden="1">'様式D-2-1_001'!$B$3:$AI$18</definedName>
    <definedName name="Z_D77EBD73_782E_4A63_AC37_29D349B4D009_.wvu.PrintArea" localSheetId="51" hidden="1">'様式D-2-1_002'!$B$3:$AI$18</definedName>
    <definedName name="Z_D77EBD73_782E_4A63_AC37_29D349B4D009_.wvu.PrintArea" localSheetId="52" hidden="1">'様式D-2-1´_001'!$B$3:$AI$18</definedName>
    <definedName name="Z_D77EBD73_782E_4A63_AC37_29D349B4D009_.wvu.PrintArea" localSheetId="53" hidden="1">'様式D-2-1´_002'!$B$3:$AI$18</definedName>
    <definedName name="Z_D77EBD73_782E_4A63_AC37_29D349B4D009_.wvu.PrintArea" localSheetId="64" hidden="1">'様式D-3_PE'!$B$3:$AO$47</definedName>
    <definedName name="Z_D77EBD73_782E_4A63_AC37_29D349B4D009_.wvu.PrintArea" localSheetId="54" hidden="1">'様式D-3_PS'!$B$3:$AO$47</definedName>
    <definedName name="Z_D77EBD73_782E_4A63_AC37_29D349B4D009_.wvu.PrintArea" localSheetId="55" hidden="1">'様式D-3_S001'!$B$3:$AO$47</definedName>
    <definedName name="Z_D77EBD73_782E_4A63_AC37_29D349B4D009_.wvu.PrintArea" localSheetId="56" hidden="1">'様式D-3_S002'!$B$3:$AO$47</definedName>
    <definedName name="Z_D77EBD73_782E_4A63_AC37_29D349B4D009_.wvu.PrintArea" localSheetId="57" hidden="1">'様式D-3_S003'!$B$3:$AO$47</definedName>
    <definedName name="Z_D77EBD73_782E_4A63_AC37_29D349B4D009_.wvu.PrintArea" localSheetId="58" hidden="1">'様式D-3_S004'!$B$3:$AO$47</definedName>
    <definedName name="Z_D77EBD73_782E_4A63_AC37_29D349B4D009_.wvu.PrintArea" localSheetId="59" hidden="1">'様式D-3_S005'!$B$3:$AO$47</definedName>
    <definedName name="Z_D77EBD73_782E_4A63_AC37_29D349B4D009_.wvu.PrintArea" localSheetId="60" hidden="1">'様式D-3_S006'!$B$3:$AO$47</definedName>
    <definedName name="Z_D77EBD73_782E_4A63_AC37_29D349B4D009_.wvu.PrintArea" localSheetId="61" hidden="1">'様式D-3_S007'!$B$3:$AO$47</definedName>
    <definedName name="Z_D77EBD73_782E_4A63_AC37_29D349B4D009_.wvu.PrintArea" localSheetId="62" hidden="1">'様式D-3_S008'!$B$3:$AO$47</definedName>
    <definedName name="Z_D77EBD73_782E_4A63_AC37_29D349B4D009_.wvu.PrintArea" localSheetId="63" hidden="1">'様式D-3_S009'!$B$3:$AO$47</definedName>
    <definedName name="Z_D77EBD73_782E_4A63_AC37_29D349B4D009_.wvu.PrintArea" localSheetId="67"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対象箇所">[1]!テーブル1[対象箇所]</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0" i="81" l="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290"/>
  <c r="AI37" i="290"/>
  <c r="AH37" i="290"/>
  <c r="AG37" i="290"/>
  <c r="BG5" i="290" s="1"/>
  <c r="AF37" i="290"/>
  <c r="BF5" i="290" s="1"/>
  <c r="AE37" i="290"/>
  <c r="BE5" i="290" s="1"/>
  <c r="AD37" i="290"/>
  <c r="BD5" i="290" s="1"/>
  <c r="AC37" i="290"/>
  <c r="BC5" i="290" s="1"/>
  <c r="AB37" i="290"/>
  <c r="BB5" i="290" s="1"/>
  <c r="AA37" i="290"/>
  <c r="BA5" i="290" s="1"/>
  <c r="Z37" i="290"/>
  <c r="AZ5" i="290" s="1"/>
  <c r="Y37" i="290"/>
  <c r="AM35" i="290" s="1"/>
  <c r="AX5" i="290" s="1"/>
  <c r="AJ35" i="290"/>
  <c r="AI35" i="290"/>
  <c r="AH35" i="290"/>
  <c r="AG35" i="290"/>
  <c r="BS5" i="290" s="1"/>
  <c r="AF35" i="290"/>
  <c r="BR5" i="290" s="1"/>
  <c r="AE35" i="290"/>
  <c r="BQ5" i="290" s="1"/>
  <c r="AD35" i="290"/>
  <c r="BP5" i="290" s="1"/>
  <c r="AC35" i="290"/>
  <c r="BO5" i="290" s="1"/>
  <c r="AQ34" i="290"/>
  <c r="AQ33" i="290"/>
  <c r="AQ32" i="290"/>
  <c r="AQ31" i="290"/>
  <c r="AQ30" i="290"/>
  <c r="AQ29" i="290"/>
  <c r="AQ28" i="290"/>
  <c r="AQ27" i="290"/>
  <c r="AQ26" i="290"/>
  <c r="AQ25" i="290"/>
  <c r="AQ24" i="290"/>
  <c r="AQ23" i="290"/>
  <c r="AQ22" i="290"/>
  <c r="AQ21" i="290"/>
  <c r="AQ20" i="290"/>
  <c r="AQ19" i="290"/>
  <c r="AQ18" i="290"/>
  <c r="AQ17" i="290"/>
  <c r="AQ16" i="290"/>
  <c r="AQ15" i="290"/>
  <c r="AQ14" i="290"/>
  <c r="AQ13" i="290"/>
  <c r="AQ12" i="290"/>
  <c r="AS11" i="290"/>
  <c r="AQ11" i="290"/>
  <c r="BV5" i="290"/>
  <c r="BU5" i="290"/>
  <c r="BT5" i="290"/>
  <c r="BJ5" i="290"/>
  <c r="BI5" i="290"/>
  <c r="BH5" i="290"/>
  <c r="AW5" i="290"/>
  <c r="AV5" i="290"/>
  <c r="AJ37" i="289"/>
  <c r="AI37" i="289"/>
  <c r="AH37" i="289"/>
  <c r="BH5" i="289" s="1"/>
  <c r="AG37" i="289"/>
  <c r="AF37" i="289"/>
  <c r="BF5" i="289" s="1"/>
  <c r="AE37" i="289"/>
  <c r="BE5" i="289" s="1"/>
  <c r="AD37" i="289"/>
  <c r="BD5" i="289" s="1"/>
  <c r="AC37" i="289"/>
  <c r="BC5" i="289" s="1"/>
  <c r="AB37" i="289"/>
  <c r="BB5" i="289" s="1"/>
  <c r="AA37" i="289"/>
  <c r="BA5" i="289" s="1"/>
  <c r="Z37" i="289"/>
  <c r="AZ5" i="289" s="1"/>
  <c r="Y37" i="289"/>
  <c r="AJ35" i="289"/>
  <c r="AI35" i="289"/>
  <c r="AH35" i="289"/>
  <c r="AG35" i="289"/>
  <c r="AF35" i="289"/>
  <c r="BR5" i="289" s="1"/>
  <c r="AE35" i="289"/>
  <c r="BQ5" i="289" s="1"/>
  <c r="AD35" i="289"/>
  <c r="BP5" i="289" s="1"/>
  <c r="AC35" i="289"/>
  <c r="BO5" i="289" s="1"/>
  <c r="AQ34" i="289"/>
  <c r="AQ33" i="289"/>
  <c r="AQ32" i="289"/>
  <c r="AQ31" i="289"/>
  <c r="AQ30" i="289"/>
  <c r="AQ29" i="289"/>
  <c r="AQ28" i="289"/>
  <c r="AQ27" i="289"/>
  <c r="AQ26" i="289"/>
  <c r="AQ25" i="289"/>
  <c r="AQ24" i="289"/>
  <c r="AQ23" i="289"/>
  <c r="AQ22" i="289"/>
  <c r="AQ21" i="289"/>
  <c r="AQ20" i="289"/>
  <c r="AQ19" i="289"/>
  <c r="AQ18" i="289"/>
  <c r="AQ17" i="289"/>
  <c r="AQ16" i="289"/>
  <c r="AQ15" i="289"/>
  <c r="AQ14" i="289"/>
  <c r="AQ13" i="289"/>
  <c r="AQ12" i="289"/>
  <c r="AS11" i="289"/>
  <c r="AQ11" i="289"/>
  <c r="BV5" i="289"/>
  <c r="BU5" i="289"/>
  <c r="BT5" i="289"/>
  <c r="BS5" i="289"/>
  <c r="BJ5" i="289"/>
  <c r="BI5" i="289"/>
  <c r="BG5" i="289"/>
  <c r="AW5" i="289"/>
  <c r="AV5" i="289"/>
  <c r="AJ37" i="288"/>
  <c r="BJ5" i="288" s="1"/>
  <c r="AI37" i="288"/>
  <c r="BI5" i="288" s="1"/>
  <c r="AH37" i="288"/>
  <c r="BH5" i="288" s="1"/>
  <c r="AG37" i="288"/>
  <c r="BG5" i="288" s="1"/>
  <c r="AF37" i="288"/>
  <c r="BF5" i="288" s="1"/>
  <c r="AE37" i="288"/>
  <c r="BE5" i="288" s="1"/>
  <c r="AD37" i="288"/>
  <c r="BD5" i="288" s="1"/>
  <c r="AC37" i="288"/>
  <c r="BC5" i="288" s="1"/>
  <c r="AB37" i="288"/>
  <c r="BB5" i="288" s="1"/>
  <c r="AA37" i="288"/>
  <c r="BA5" i="288" s="1"/>
  <c r="Z37" i="288"/>
  <c r="AZ5" i="288" s="1"/>
  <c r="Y37" i="288"/>
  <c r="AJ35" i="288"/>
  <c r="BV5" i="288" s="1"/>
  <c r="AI35" i="288"/>
  <c r="BU5" i="288" s="1"/>
  <c r="AH35" i="288"/>
  <c r="BT5" i="288" s="1"/>
  <c r="AG35" i="288"/>
  <c r="BS5" i="288" s="1"/>
  <c r="AF35" i="288"/>
  <c r="BR5" i="288" s="1"/>
  <c r="AE35" i="288"/>
  <c r="BQ5" i="288" s="1"/>
  <c r="AD35" i="288"/>
  <c r="BP5" i="288" s="1"/>
  <c r="AC35" i="288"/>
  <c r="BO5" i="288" s="1"/>
  <c r="AQ34" i="288"/>
  <c r="AQ33" i="288"/>
  <c r="AQ32" i="288"/>
  <c r="AQ31" i="288"/>
  <c r="AQ30" i="288"/>
  <c r="AQ29" i="288"/>
  <c r="AQ28" i="288"/>
  <c r="AQ27" i="288"/>
  <c r="AQ26" i="288"/>
  <c r="AQ25" i="288"/>
  <c r="AQ24" i="288"/>
  <c r="AQ23" i="288"/>
  <c r="AQ22" i="288"/>
  <c r="AQ21" i="288"/>
  <c r="AQ20" i="288"/>
  <c r="AQ19" i="288"/>
  <c r="AQ18" i="288"/>
  <c r="AQ17" i="288"/>
  <c r="AQ16" i="288"/>
  <c r="AQ15" i="288"/>
  <c r="AQ14" i="288"/>
  <c r="AQ13" i="288"/>
  <c r="AQ12" i="288"/>
  <c r="AS11" i="288"/>
  <c r="AQ11" i="288"/>
  <c r="AW5" i="288"/>
  <c r="AV5" i="288"/>
  <c r="AJ37" i="287"/>
  <c r="BJ5" i="287" s="1"/>
  <c r="AI37" i="287"/>
  <c r="BI5" i="287" s="1"/>
  <c r="AH37" i="287"/>
  <c r="BH5" i="287" s="1"/>
  <c r="AG37" i="287"/>
  <c r="BG5" i="287" s="1"/>
  <c r="AF37" i="287"/>
  <c r="BF5" i="287" s="1"/>
  <c r="AE37" i="287"/>
  <c r="BE5" i="287" s="1"/>
  <c r="AD37" i="287"/>
  <c r="BD5" i="287" s="1"/>
  <c r="AC37" i="287"/>
  <c r="BC5" i="287" s="1"/>
  <c r="AB37" i="287"/>
  <c r="BB5" i="287" s="1"/>
  <c r="AA37" i="287"/>
  <c r="BA5" i="287" s="1"/>
  <c r="Z37" i="287"/>
  <c r="AZ5" i="287" s="1"/>
  <c r="Y37" i="287"/>
  <c r="AJ35" i="287"/>
  <c r="BV5" i="287" s="1"/>
  <c r="AI35" i="287"/>
  <c r="BU5" i="287" s="1"/>
  <c r="AH35" i="287"/>
  <c r="BT5" i="287" s="1"/>
  <c r="AG35" i="287"/>
  <c r="BS5" i="287" s="1"/>
  <c r="AF35" i="287"/>
  <c r="BR5" i="287" s="1"/>
  <c r="AE35" i="287"/>
  <c r="BQ5" i="287" s="1"/>
  <c r="AD35" i="287"/>
  <c r="BP5" i="287" s="1"/>
  <c r="AC35" i="287"/>
  <c r="BO5" i="287" s="1"/>
  <c r="AQ34" i="287"/>
  <c r="AQ33" i="287"/>
  <c r="AQ32" i="287"/>
  <c r="AQ31" i="287"/>
  <c r="AQ30" i="287"/>
  <c r="AQ29" i="287"/>
  <c r="AQ28" i="287"/>
  <c r="AQ27" i="287"/>
  <c r="AQ26" i="287"/>
  <c r="AQ25" i="287"/>
  <c r="AQ24" i="287"/>
  <c r="AQ23" i="287"/>
  <c r="AQ22" i="287"/>
  <c r="AQ21" i="287"/>
  <c r="AQ20" i="287"/>
  <c r="AQ19" i="287"/>
  <c r="AQ18" i="287"/>
  <c r="AQ17" i="287"/>
  <c r="AQ16" i="287"/>
  <c r="AQ15" i="287"/>
  <c r="AQ14" i="287"/>
  <c r="AQ13" i="287"/>
  <c r="AQ12" i="287"/>
  <c r="AS11" i="287"/>
  <c r="AQ11" i="287"/>
  <c r="AW5" i="287"/>
  <c r="AV5" i="287"/>
  <c r="AJ37" i="286"/>
  <c r="BJ5" i="286" s="1"/>
  <c r="AI37" i="286"/>
  <c r="BI5" i="286" s="1"/>
  <c r="AH37" i="286"/>
  <c r="BH5" i="286" s="1"/>
  <c r="AG37" i="286"/>
  <c r="BG5" i="286" s="1"/>
  <c r="AF37" i="286"/>
  <c r="BF5" i="286" s="1"/>
  <c r="AE37" i="286"/>
  <c r="BE5" i="286" s="1"/>
  <c r="AD37" i="286"/>
  <c r="BD5" i="286" s="1"/>
  <c r="AC37" i="286"/>
  <c r="BC5" i="286" s="1"/>
  <c r="AB37" i="286"/>
  <c r="BB5" i="286" s="1"/>
  <c r="AA37" i="286"/>
  <c r="BA5" i="286" s="1"/>
  <c r="Z37" i="286"/>
  <c r="AZ5" i="286" s="1"/>
  <c r="Y37" i="286"/>
  <c r="AJ35" i="286"/>
  <c r="BV5" i="286" s="1"/>
  <c r="AI35" i="286"/>
  <c r="BU5" i="286" s="1"/>
  <c r="AH35" i="286"/>
  <c r="BT5" i="286" s="1"/>
  <c r="AG35" i="286"/>
  <c r="BS5" i="286" s="1"/>
  <c r="AF35" i="286"/>
  <c r="BR5" i="286" s="1"/>
  <c r="AE35" i="286"/>
  <c r="BQ5" i="286" s="1"/>
  <c r="AD35" i="286"/>
  <c r="BP5" i="286" s="1"/>
  <c r="AC35" i="286"/>
  <c r="BO5" i="286" s="1"/>
  <c r="AQ34" i="286"/>
  <c r="AQ33" i="286"/>
  <c r="AQ32" i="286"/>
  <c r="AQ31" i="286"/>
  <c r="AQ30" i="286"/>
  <c r="AQ29" i="286"/>
  <c r="AQ28" i="286"/>
  <c r="AQ27" i="286"/>
  <c r="AQ26" i="286"/>
  <c r="AQ25" i="286"/>
  <c r="AQ24" i="286"/>
  <c r="AQ23" i="286"/>
  <c r="AQ22" i="286"/>
  <c r="AQ21" i="286"/>
  <c r="AQ20" i="286"/>
  <c r="AQ19" i="286"/>
  <c r="AQ18" i="286"/>
  <c r="AQ17" i="286"/>
  <c r="AQ16" i="286"/>
  <c r="AQ15" i="286"/>
  <c r="AQ14" i="286"/>
  <c r="AQ13" i="286"/>
  <c r="AQ12" i="286"/>
  <c r="AS11" i="286"/>
  <c r="AQ11" i="286"/>
  <c r="AW5" i="286"/>
  <c r="AV5" i="286"/>
  <c r="AJ37" i="285"/>
  <c r="BJ5" i="285" s="1"/>
  <c r="AI37" i="285"/>
  <c r="BI5" i="285" s="1"/>
  <c r="AH37" i="285"/>
  <c r="BH5" i="285" s="1"/>
  <c r="AG37" i="285"/>
  <c r="BG5" i="285" s="1"/>
  <c r="AF37" i="285"/>
  <c r="BF5" i="285" s="1"/>
  <c r="AE37" i="285"/>
  <c r="BE5" i="285" s="1"/>
  <c r="AD37" i="285"/>
  <c r="BD5" i="285" s="1"/>
  <c r="AC37" i="285"/>
  <c r="BC5" i="285" s="1"/>
  <c r="AB37" i="285"/>
  <c r="BB5" i="285" s="1"/>
  <c r="AA37" i="285"/>
  <c r="BA5" i="285" s="1"/>
  <c r="Z37" i="285"/>
  <c r="AZ5" i="285" s="1"/>
  <c r="Y37" i="285"/>
  <c r="AJ35" i="285"/>
  <c r="BV5" i="285" s="1"/>
  <c r="AI35" i="285"/>
  <c r="BU5" i="285" s="1"/>
  <c r="AH35" i="285"/>
  <c r="BT5" i="285" s="1"/>
  <c r="AG35" i="285"/>
  <c r="BS5" i="285" s="1"/>
  <c r="AF35" i="285"/>
  <c r="BR5" i="285" s="1"/>
  <c r="AE35" i="285"/>
  <c r="BQ5" i="285" s="1"/>
  <c r="AD35" i="285"/>
  <c r="BP5" i="285" s="1"/>
  <c r="AC35" i="285"/>
  <c r="BO5" i="285" s="1"/>
  <c r="AQ34" i="285"/>
  <c r="AQ33" i="285"/>
  <c r="AQ32" i="285"/>
  <c r="AQ31" i="285"/>
  <c r="AQ30" i="285"/>
  <c r="AQ29" i="285"/>
  <c r="AQ28" i="285"/>
  <c r="AQ27" i="285"/>
  <c r="AQ26" i="285"/>
  <c r="AQ25" i="285"/>
  <c r="AQ24" i="285"/>
  <c r="AQ23" i="285"/>
  <c r="AQ22" i="285"/>
  <c r="AQ21" i="285"/>
  <c r="AQ20" i="285"/>
  <c r="AQ19" i="285"/>
  <c r="AQ18" i="285"/>
  <c r="AQ17" i="285"/>
  <c r="AQ16" i="285"/>
  <c r="AQ15" i="285"/>
  <c r="AQ14" i="285"/>
  <c r="AQ13" i="285"/>
  <c r="AQ12" i="285"/>
  <c r="AS11" i="285"/>
  <c r="AQ11" i="285"/>
  <c r="AW5" i="285"/>
  <c r="AV5" i="285"/>
  <c r="AJ37" i="284"/>
  <c r="AI37" i="284"/>
  <c r="AH37" i="284"/>
  <c r="AG37" i="284"/>
  <c r="BG5" i="284" s="1"/>
  <c r="AF37" i="284"/>
  <c r="BF5" i="284" s="1"/>
  <c r="AE37" i="284"/>
  <c r="BE5" i="284" s="1"/>
  <c r="AD37" i="284"/>
  <c r="BD5" i="284" s="1"/>
  <c r="AC37" i="284"/>
  <c r="BC5" i="284" s="1"/>
  <c r="AB37" i="284"/>
  <c r="BB5" i="284" s="1"/>
  <c r="AA37" i="284"/>
  <c r="BA5" i="284" s="1"/>
  <c r="Z37" i="284"/>
  <c r="AZ5" i="284" s="1"/>
  <c r="Y37" i="284"/>
  <c r="AJ35" i="284"/>
  <c r="AI35" i="284"/>
  <c r="AH35" i="284"/>
  <c r="AG35" i="284"/>
  <c r="BS5" i="284" s="1"/>
  <c r="AF35" i="284"/>
  <c r="BR5" i="284" s="1"/>
  <c r="AE35" i="284"/>
  <c r="BQ5" i="284" s="1"/>
  <c r="AD35" i="284"/>
  <c r="BP5" i="284" s="1"/>
  <c r="AC35" i="284"/>
  <c r="BO5" i="284" s="1"/>
  <c r="AQ34" i="284"/>
  <c r="AQ33" i="284"/>
  <c r="AQ32" i="284"/>
  <c r="AQ31" i="284"/>
  <c r="AQ30" i="284"/>
  <c r="AQ29" i="284"/>
  <c r="AQ28" i="284"/>
  <c r="AQ27" i="284"/>
  <c r="AQ26" i="284"/>
  <c r="AQ25" i="284"/>
  <c r="AQ24" i="284"/>
  <c r="AQ23" i="284"/>
  <c r="AQ22" i="284"/>
  <c r="AQ21" i="284"/>
  <c r="AQ20" i="284"/>
  <c r="AQ19" i="284"/>
  <c r="AQ18" i="284"/>
  <c r="AQ17" i="284"/>
  <c r="AQ16" i="284"/>
  <c r="AQ15" i="284"/>
  <c r="AQ14" i="284"/>
  <c r="AQ13" i="284"/>
  <c r="AQ12" i="284"/>
  <c r="AS11" i="284"/>
  <c r="AQ11" i="284"/>
  <c r="BV5" i="284"/>
  <c r="BU5" i="284"/>
  <c r="BT5" i="284"/>
  <c r="BJ5" i="284"/>
  <c r="BI5" i="284"/>
  <c r="BH5" i="284"/>
  <c r="AW5" i="284"/>
  <c r="AV5" i="284"/>
  <c r="AJ37" i="283"/>
  <c r="BJ5" i="283" s="1"/>
  <c r="AI37" i="283"/>
  <c r="BI5" i="283" s="1"/>
  <c r="AH37" i="283"/>
  <c r="BH5" i="283" s="1"/>
  <c r="AG37" i="283"/>
  <c r="BG5" i="283" s="1"/>
  <c r="AF37" i="283"/>
  <c r="BF5" i="283" s="1"/>
  <c r="AE37" i="283"/>
  <c r="BE5" i="283" s="1"/>
  <c r="AD37" i="283"/>
  <c r="BD5" i="283" s="1"/>
  <c r="AC37" i="283"/>
  <c r="BC5" i="283" s="1"/>
  <c r="AB37" i="283"/>
  <c r="BB5" i="283" s="1"/>
  <c r="AA37" i="283"/>
  <c r="BA5" i="283" s="1"/>
  <c r="Z37" i="283"/>
  <c r="AZ5" i="283" s="1"/>
  <c r="Y37" i="283"/>
  <c r="AJ35" i="283"/>
  <c r="BV5" i="283" s="1"/>
  <c r="AI35" i="283"/>
  <c r="BU5" i="283" s="1"/>
  <c r="AH35" i="283"/>
  <c r="BT5" i="283" s="1"/>
  <c r="AG35" i="283"/>
  <c r="BS5" i="283" s="1"/>
  <c r="AF35" i="283"/>
  <c r="BR5" i="283" s="1"/>
  <c r="AE35" i="283"/>
  <c r="BQ5" i="283" s="1"/>
  <c r="AD35" i="283"/>
  <c r="BP5" i="283" s="1"/>
  <c r="AC35" i="283"/>
  <c r="BO5" i="283" s="1"/>
  <c r="AQ34" i="283"/>
  <c r="AQ33" i="283"/>
  <c r="AQ32" i="283"/>
  <c r="AQ31" i="283"/>
  <c r="AQ30" i="283"/>
  <c r="AQ29" i="283"/>
  <c r="AQ28" i="283"/>
  <c r="AQ27" i="283"/>
  <c r="AQ26" i="283"/>
  <c r="AQ25" i="283"/>
  <c r="AQ24" i="283"/>
  <c r="AQ23" i="283"/>
  <c r="AQ22" i="283"/>
  <c r="AQ21" i="283"/>
  <c r="AQ20" i="283"/>
  <c r="AQ19" i="283"/>
  <c r="AQ18" i="283"/>
  <c r="AQ17" i="283"/>
  <c r="AQ16" i="283"/>
  <c r="AQ15" i="283"/>
  <c r="AQ14" i="283"/>
  <c r="AQ13" i="283"/>
  <c r="AQ12" i="283"/>
  <c r="AS11" i="283"/>
  <c r="AQ11" i="283"/>
  <c r="AW5" i="283"/>
  <c r="AV5" i="283"/>
  <c r="AJ37" i="282"/>
  <c r="BJ5" i="282" s="1"/>
  <c r="AI37" i="282"/>
  <c r="BI5" i="282" s="1"/>
  <c r="AH37" i="282"/>
  <c r="BH5" i="282" s="1"/>
  <c r="AG37" i="282"/>
  <c r="BG5" i="282" s="1"/>
  <c r="AF37" i="282"/>
  <c r="BF5" i="282" s="1"/>
  <c r="AE37" i="282"/>
  <c r="BE5" i="282" s="1"/>
  <c r="AD37" i="282"/>
  <c r="BD5" i="282" s="1"/>
  <c r="AC37" i="282"/>
  <c r="BC5" i="282" s="1"/>
  <c r="AB37" i="282"/>
  <c r="BB5" i="282" s="1"/>
  <c r="AA37" i="282"/>
  <c r="BA5" i="282" s="1"/>
  <c r="Z37" i="282"/>
  <c r="AZ5" i="282" s="1"/>
  <c r="Y37" i="282"/>
  <c r="AJ35" i="282"/>
  <c r="BV5" i="282" s="1"/>
  <c r="AI35" i="282"/>
  <c r="BU5" i="282" s="1"/>
  <c r="AH35" i="282"/>
  <c r="BT5" i="282" s="1"/>
  <c r="AG35" i="282"/>
  <c r="BS5" i="282" s="1"/>
  <c r="AF35" i="282"/>
  <c r="BR5" i="282" s="1"/>
  <c r="AE35" i="282"/>
  <c r="BQ5" i="282" s="1"/>
  <c r="AD35" i="282"/>
  <c r="BP5" i="282" s="1"/>
  <c r="AC35" i="282"/>
  <c r="BO5" i="282" s="1"/>
  <c r="AQ34" i="282"/>
  <c r="AQ33" i="282"/>
  <c r="AQ32" i="282"/>
  <c r="AQ31" i="282"/>
  <c r="AQ30" i="282"/>
  <c r="AQ29" i="282"/>
  <c r="AQ28" i="282"/>
  <c r="AQ27" i="282"/>
  <c r="AQ26" i="282"/>
  <c r="AQ25" i="282"/>
  <c r="AQ24" i="282"/>
  <c r="AQ23" i="282"/>
  <c r="AQ22" i="282"/>
  <c r="AQ21" i="282"/>
  <c r="AQ20" i="282"/>
  <c r="AQ19" i="282"/>
  <c r="AQ18" i="282"/>
  <c r="AQ17" i="282"/>
  <c r="AQ16" i="282"/>
  <c r="AQ15" i="282"/>
  <c r="AQ14" i="282"/>
  <c r="AQ13" i="282"/>
  <c r="AQ12" i="282"/>
  <c r="AS11" i="282"/>
  <c r="AQ11" i="282"/>
  <c r="AW5" i="282"/>
  <c r="AV5" i="282"/>
  <c r="AJ37" i="281"/>
  <c r="AI37" i="281"/>
  <c r="AH37" i="281"/>
  <c r="BH5" i="281" s="1"/>
  <c r="AG37" i="281"/>
  <c r="BG5" i="281" s="1"/>
  <c r="AF37" i="281"/>
  <c r="BF5" i="281" s="1"/>
  <c r="AE37" i="281"/>
  <c r="BE5" i="281" s="1"/>
  <c r="AD37" i="281"/>
  <c r="BD5" i="281" s="1"/>
  <c r="AC37" i="281"/>
  <c r="BC5" i="281" s="1"/>
  <c r="AB37" i="281"/>
  <c r="BB5" i="281" s="1"/>
  <c r="AA37" i="281"/>
  <c r="BA5" i="281" s="1"/>
  <c r="Z37" i="281"/>
  <c r="AZ5" i="281" s="1"/>
  <c r="Y37" i="281"/>
  <c r="AJ35" i="281"/>
  <c r="AI35" i="281"/>
  <c r="AH35" i="281"/>
  <c r="BT5" i="281" s="1"/>
  <c r="AG35" i="281"/>
  <c r="BS5" i="281" s="1"/>
  <c r="AF35" i="281"/>
  <c r="BR5" i="281" s="1"/>
  <c r="AE35" i="281"/>
  <c r="BQ5" i="281" s="1"/>
  <c r="AD35" i="281"/>
  <c r="BP5" i="281" s="1"/>
  <c r="AC35" i="281"/>
  <c r="BO5" i="281" s="1"/>
  <c r="AQ34" i="281"/>
  <c r="AQ33" i="281"/>
  <c r="AQ32" i="281"/>
  <c r="AQ31" i="281"/>
  <c r="AQ30" i="281"/>
  <c r="AQ29" i="281"/>
  <c r="AQ28" i="281"/>
  <c r="AQ27" i="281"/>
  <c r="AQ26" i="281"/>
  <c r="AQ25" i="281"/>
  <c r="AQ24" i="281"/>
  <c r="AQ23" i="281"/>
  <c r="AQ22" i="281"/>
  <c r="AQ21" i="281"/>
  <c r="AQ20" i="281"/>
  <c r="AQ19" i="281"/>
  <c r="AQ18" i="281"/>
  <c r="AQ17" i="281"/>
  <c r="AQ16" i="281"/>
  <c r="AQ15" i="281"/>
  <c r="AQ14" i="281"/>
  <c r="AQ13" i="281"/>
  <c r="AQ12" i="281"/>
  <c r="AS11" i="281"/>
  <c r="AQ11" i="281"/>
  <c r="BV5" i="281"/>
  <c r="BU5" i="281"/>
  <c r="BJ5" i="281"/>
  <c r="BI5" i="281"/>
  <c r="AW5" i="281"/>
  <c r="AV5" i="281"/>
  <c r="AJ37" i="280"/>
  <c r="AI37" i="280"/>
  <c r="AH37" i="280"/>
  <c r="BH5" i="280" s="1"/>
  <c r="AG37" i="280"/>
  <c r="BG5" i="280" s="1"/>
  <c r="AF37" i="280"/>
  <c r="BF5" i="280" s="1"/>
  <c r="AE37" i="280"/>
  <c r="BE5" i="280" s="1"/>
  <c r="AD37" i="280"/>
  <c r="BD5" i="280" s="1"/>
  <c r="AC37" i="280"/>
  <c r="AB37" i="280"/>
  <c r="BB5" i="280" s="1"/>
  <c r="AA37" i="280"/>
  <c r="BA5" i="280" s="1"/>
  <c r="Z37" i="280"/>
  <c r="AZ5" i="280" s="1"/>
  <c r="Y37" i="280"/>
  <c r="AM35" i="280" s="1"/>
  <c r="AX5" i="280" s="1"/>
  <c r="AJ35" i="280"/>
  <c r="AI35" i="280"/>
  <c r="AH35" i="280"/>
  <c r="BT5" i="280" s="1"/>
  <c r="AG35" i="280"/>
  <c r="BS5" i="280" s="1"/>
  <c r="AF35" i="280"/>
  <c r="BR5" i="280" s="1"/>
  <c r="AE35" i="280"/>
  <c r="BQ5" i="280" s="1"/>
  <c r="AD35" i="280"/>
  <c r="AC35" i="280"/>
  <c r="BO5" i="280" s="1"/>
  <c r="AQ34" i="280"/>
  <c r="AQ33" i="280"/>
  <c r="AQ32" i="280"/>
  <c r="AQ31" i="280"/>
  <c r="AQ30" i="280"/>
  <c r="AQ29" i="280"/>
  <c r="AQ28" i="280"/>
  <c r="AQ27" i="280"/>
  <c r="AQ26" i="280"/>
  <c r="AQ25" i="280"/>
  <c r="AQ24" i="280"/>
  <c r="AQ23" i="280"/>
  <c r="AQ22" i="280"/>
  <c r="AQ21" i="280"/>
  <c r="AQ20" i="280"/>
  <c r="AQ19" i="280"/>
  <c r="AQ18" i="280"/>
  <c r="AQ17" i="280"/>
  <c r="AQ16" i="280"/>
  <c r="AQ15" i="280"/>
  <c r="AQ14" i="280"/>
  <c r="AQ13" i="280"/>
  <c r="AQ12" i="280"/>
  <c r="AS11" i="280"/>
  <c r="AQ11" i="280"/>
  <c r="BV5" i="280"/>
  <c r="BU5" i="280"/>
  <c r="BP5" i="280"/>
  <c r="BJ5" i="280"/>
  <c r="BI5" i="280"/>
  <c r="BC5" i="280"/>
  <c r="AW5" i="280"/>
  <c r="AV5" i="280"/>
  <c r="AM35" i="289" l="1"/>
  <c r="AX5" i="289" s="1"/>
  <c r="AM35" i="288"/>
  <c r="AX5" i="288" s="1"/>
  <c r="AM35" i="287"/>
  <c r="AX5" i="287" s="1"/>
  <c r="AM35" i="286"/>
  <c r="AX5" i="286" s="1"/>
  <c r="AM35" i="285"/>
  <c r="AX5" i="285" s="1"/>
  <c r="AM35" i="284"/>
  <c r="AX5" i="284" s="1"/>
  <c r="AM35" i="283"/>
  <c r="AX5" i="283" s="1"/>
  <c r="AM35" i="282"/>
  <c r="AX5" i="282" s="1"/>
  <c r="AM35" i="281"/>
  <c r="AX5" i="281" s="1"/>
  <c r="AY5" i="290"/>
  <c r="BK5" i="290"/>
  <c r="BM5" i="290"/>
  <c r="BN5" i="290"/>
  <c r="BL5" i="290"/>
  <c r="AY5" i="289"/>
  <c r="BK5" i="289"/>
  <c r="BM5" i="289"/>
  <c r="BN5" i="289"/>
  <c r="BL5" i="289"/>
  <c r="AY5" i="288"/>
  <c r="BK5" i="288"/>
  <c r="BL5" i="288"/>
  <c r="BM5" i="288"/>
  <c r="BN5" i="288"/>
  <c r="AY5" i="287"/>
  <c r="BK5" i="287"/>
  <c r="BL5" i="287"/>
  <c r="BM5" i="287"/>
  <c r="BN5" i="287"/>
  <c r="AY5" i="286"/>
  <c r="BK5" i="286"/>
  <c r="BM5" i="286"/>
  <c r="BN5" i="286"/>
  <c r="BL5" i="286"/>
  <c r="AY5" i="285"/>
  <c r="BK5" i="285"/>
  <c r="BM5" i="285"/>
  <c r="BN5" i="285"/>
  <c r="BL5" i="285"/>
  <c r="AY5" i="284"/>
  <c r="BK5" i="284"/>
  <c r="BM5" i="284"/>
  <c r="BN5" i="284"/>
  <c r="BL5" i="284"/>
  <c r="BM5" i="283"/>
  <c r="BN5" i="283"/>
  <c r="AY5" i="283"/>
  <c r="BK5" i="283"/>
  <c r="BL5" i="283"/>
  <c r="AY5" i="282"/>
  <c r="BK5" i="282"/>
  <c r="BM5" i="282"/>
  <c r="BN5" i="282"/>
  <c r="BL5" i="282"/>
  <c r="BM5" i="281"/>
  <c r="BN5" i="281"/>
  <c r="AY5" i="281"/>
  <c r="BK5" i="281"/>
  <c r="BL5" i="281"/>
  <c r="AY5" i="280"/>
  <c r="BM5" i="280"/>
  <c r="BK5" i="280"/>
  <c r="BL5" i="280"/>
  <c r="BN5" i="280"/>
  <c r="G44" i="81" l="1"/>
  <c r="E44" i="81"/>
  <c r="AE7" i="57" l="1"/>
  <c r="AF7" i="57" l="1"/>
  <c r="AG7" i="57" s="1"/>
  <c r="T44" i="81"/>
  <c r="S44" i="81"/>
  <c r="R44" i="81"/>
  <c r="J44" i="81"/>
  <c r="P44" i="81"/>
  <c r="Q44" i="81"/>
  <c r="Z44" i="81"/>
  <c r="U44" i="81"/>
  <c r="M44" i="81"/>
  <c r="AH7" i="57" l="1"/>
  <c r="AI7" i="57" s="1"/>
  <c r="AB44" i="81" l="1"/>
  <c r="AA44" i="81"/>
  <c r="Y44" i="81"/>
  <c r="X44" i="81" l="1"/>
  <c r="W44" i="81"/>
  <c r="V44" i="81"/>
  <c r="O44" i="81"/>
  <c r="N44" i="81"/>
  <c r="L44" i="81"/>
  <c r="K44" i="81"/>
  <c r="I44" i="81"/>
  <c r="H44" i="81"/>
  <c r="F44" i="81"/>
  <c r="K45" i="81" l="1"/>
  <c r="G45" i="81"/>
  <c r="O45" i="81"/>
  <c r="AE8" i="57"/>
  <c r="AF8" i="57" s="1"/>
  <c r="AG8" i="57" l="1"/>
  <c r="AH8" i="57" s="1"/>
  <c r="AI8" i="57" s="1"/>
</calcChain>
</file>

<file path=xl/sharedStrings.xml><?xml version="1.0" encoding="utf-8"?>
<sst xmlns="http://schemas.openxmlformats.org/spreadsheetml/2006/main" count="9919" uniqueCount="820">
  <si>
    <t>■トンネル台帳  トンネル諸元、非常用施設諸元　【様式A-1】</t>
    <rPh sb="5" eb="7">
      <t>ダイチョウ</t>
    </rPh>
    <rPh sb="25" eb="27">
      <t>ヨウシキ</t>
    </rPh>
    <phoneticPr fontId="5"/>
  </si>
  <si>
    <t>施設ID</t>
    <rPh sb="0" eb="2">
      <t>シセツ</t>
    </rPh>
    <phoneticPr fontId="10"/>
  </si>
  <si>
    <t>フリガナ</t>
    <phoneticPr fontId="5"/>
  </si>
  <si>
    <t>路線名</t>
    <phoneticPr fontId="9"/>
  </si>
  <si>
    <t>管理者名</t>
    <rPh sb="0" eb="4">
      <t>カンリシャメイ</t>
    </rPh>
    <phoneticPr fontId="9"/>
  </si>
  <si>
    <t>緊急輸送道路</t>
  </si>
  <si>
    <t>名　称</t>
    <rPh sb="0" eb="1">
      <t>メイ</t>
    </rPh>
    <rPh sb="2" eb="3">
      <t>ショウ</t>
    </rPh>
    <phoneticPr fontId="9"/>
  </si>
  <si>
    <t>代替路の有無</t>
  </si>
  <si>
    <t>所在地</t>
    <rPh sb="0" eb="3">
      <t>ショザイチ</t>
    </rPh>
    <phoneticPr fontId="9"/>
  </si>
  <si>
    <t>自</t>
    <rPh sb="0" eb="1">
      <t>ジ</t>
    </rPh>
    <phoneticPr fontId="9"/>
  </si>
  <si>
    <t>作成者</t>
    <rPh sb="0" eb="3">
      <t>サクセイシャ</t>
    </rPh>
    <phoneticPr fontId="9"/>
  </si>
  <si>
    <t>作成年月日</t>
    <rPh sb="0" eb="2">
      <t>サクセイ</t>
    </rPh>
    <rPh sb="2" eb="5">
      <t>ネンガッピ</t>
    </rPh>
    <phoneticPr fontId="9"/>
  </si>
  <si>
    <t>トンネル延長</t>
    <phoneticPr fontId="9"/>
  </si>
  <si>
    <t>L=</t>
    <phoneticPr fontId="9"/>
  </si>
  <si>
    <t>ｍ</t>
    <phoneticPr fontId="9"/>
  </si>
  <si>
    <t>至</t>
    <rPh sb="0" eb="1">
      <t>イタ</t>
    </rPh>
    <phoneticPr fontId="9"/>
  </si>
  <si>
    <t>ﾄﾝﾈﾙの分類</t>
    <rPh sb="5" eb="7">
      <t>ブンルイ</t>
    </rPh>
    <phoneticPr fontId="9"/>
  </si>
  <si>
    <t>起点</t>
    <rPh sb="0" eb="2">
      <t>キテン</t>
    </rPh>
    <phoneticPr fontId="5"/>
  </si>
  <si>
    <t>緯度</t>
    <rPh sb="0" eb="2">
      <t>いど</t>
    </rPh>
    <phoneticPr fontId="5" type="Hiragana"/>
  </si>
  <si>
    <t>完成年月日</t>
    <rPh sb="0" eb="2">
      <t>カンセイ</t>
    </rPh>
    <rPh sb="2" eb="5">
      <t>ネンガッピ</t>
    </rPh>
    <phoneticPr fontId="9"/>
  </si>
  <si>
    <t>舗装</t>
    <rPh sb="0" eb="2">
      <t>ホソウ</t>
    </rPh>
    <phoneticPr fontId="5"/>
  </si>
  <si>
    <t>種　別</t>
    <rPh sb="0" eb="1">
      <t>タネ</t>
    </rPh>
    <rPh sb="2" eb="3">
      <t>ベツ</t>
    </rPh>
    <phoneticPr fontId="5"/>
  </si>
  <si>
    <t>トンネル非常用施設</t>
    <rPh sb="4" eb="7">
      <t>ヒジョウヨウ</t>
    </rPh>
    <rPh sb="7" eb="9">
      <t>シセツ</t>
    </rPh>
    <phoneticPr fontId="5"/>
  </si>
  <si>
    <t>施設の内訳</t>
    <rPh sb="0" eb="2">
      <t>シセツ</t>
    </rPh>
    <rPh sb="3" eb="5">
      <t>ウチワケ</t>
    </rPh>
    <phoneticPr fontId="5"/>
  </si>
  <si>
    <t>種別・方式</t>
    <rPh sb="0" eb="2">
      <t>シュベツ</t>
    </rPh>
    <rPh sb="3" eb="5">
      <t>ホウシキ</t>
    </rPh>
    <phoneticPr fontId="5"/>
  </si>
  <si>
    <t>型式</t>
    <rPh sb="0" eb="2">
      <t>ケイシキ</t>
    </rPh>
    <phoneticPr fontId="5"/>
  </si>
  <si>
    <t>個数</t>
    <rPh sb="0" eb="2">
      <t>コスウ</t>
    </rPh>
    <phoneticPr fontId="5"/>
  </si>
  <si>
    <t>更新年度</t>
    <rPh sb="0" eb="2">
      <t>こうしん</t>
    </rPh>
    <rPh sb="2" eb="4">
      <t>ねんど</t>
    </rPh>
    <phoneticPr fontId="5" type="Hiragana"/>
  </si>
  <si>
    <t>経度</t>
    <rPh sb="0" eb="2">
      <t>けいど</t>
    </rPh>
    <phoneticPr fontId="5" type="Hiragana"/>
  </si>
  <si>
    <t>供用年月日</t>
    <rPh sb="0" eb="2">
      <t>キョウヨウ</t>
    </rPh>
    <rPh sb="2" eb="5">
      <t>ネンガッピ</t>
    </rPh>
    <phoneticPr fontId="9"/>
  </si>
  <si>
    <t>厚　さ</t>
    <rPh sb="0" eb="1">
      <t>アツ</t>
    </rPh>
    <phoneticPr fontId="5"/>
  </si>
  <si>
    <t>通報設備</t>
    <rPh sb="0" eb="2">
      <t>ツウホウ</t>
    </rPh>
    <rPh sb="2" eb="4">
      <t>セツビ</t>
    </rPh>
    <phoneticPr fontId="5"/>
  </si>
  <si>
    <t>通話型通報設備</t>
    <rPh sb="0" eb="2">
      <t>ツウワ</t>
    </rPh>
    <rPh sb="2" eb="3">
      <t>ガタ</t>
    </rPh>
    <rPh sb="3" eb="5">
      <t>ツウホウ</t>
    </rPh>
    <rPh sb="5" eb="7">
      <t>セツビ</t>
    </rPh>
    <phoneticPr fontId="5"/>
  </si>
  <si>
    <t>終点</t>
    <rPh sb="0" eb="2">
      <t>シュウテン</t>
    </rPh>
    <phoneticPr fontId="5"/>
  </si>
  <si>
    <t>トンネル区分</t>
    <rPh sb="4" eb="6">
      <t>クブン</t>
    </rPh>
    <phoneticPr fontId="5"/>
  </si>
  <si>
    <t>面　積</t>
    <rPh sb="0" eb="1">
      <t>メン</t>
    </rPh>
    <rPh sb="2" eb="3">
      <t>セキ</t>
    </rPh>
    <phoneticPr fontId="5"/>
  </si>
  <si>
    <t>操作型通報設備</t>
    <rPh sb="0" eb="2">
      <t>ソウサ</t>
    </rPh>
    <rPh sb="2" eb="3">
      <t>ガタ</t>
    </rPh>
    <rPh sb="3" eb="5">
      <t>ツウホウ</t>
    </rPh>
    <rPh sb="5" eb="7">
      <t>セツビ</t>
    </rPh>
    <phoneticPr fontId="5"/>
  </si>
  <si>
    <t>内装種類</t>
    <rPh sb="0" eb="2">
      <t>ナイソウ</t>
    </rPh>
    <rPh sb="2" eb="4">
      <t>シュルイ</t>
    </rPh>
    <phoneticPr fontId="5"/>
  </si>
  <si>
    <t>更新年次</t>
    <rPh sb="0" eb="2">
      <t>コウシン</t>
    </rPh>
    <rPh sb="2" eb="4">
      <t>ネンジ</t>
    </rPh>
    <phoneticPr fontId="5"/>
  </si>
  <si>
    <t>自動通報設備</t>
    <rPh sb="0" eb="2">
      <t>ジドウ</t>
    </rPh>
    <rPh sb="2" eb="4">
      <t>ツウホウ</t>
    </rPh>
    <rPh sb="4" eb="6">
      <t>セツビ</t>
    </rPh>
    <phoneticPr fontId="5"/>
  </si>
  <si>
    <t>一般有料区分</t>
    <rPh sb="0" eb="2">
      <t>イッパン</t>
    </rPh>
    <rPh sb="2" eb="4">
      <t>ユウリョウ</t>
    </rPh>
    <rPh sb="4" eb="6">
      <t>クブン</t>
    </rPh>
    <phoneticPr fontId="5"/>
  </si>
  <si>
    <t>天井板種類</t>
    <rPh sb="0" eb="2">
      <t>テンジョウ</t>
    </rPh>
    <rPh sb="2" eb="3">
      <t>バン</t>
    </rPh>
    <rPh sb="3" eb="5">
      <t>シュルイ</t>
    </rPh>
    <phoneticPr fontId="5"/>
  </si>
  <si>
    <t>排水</t>
    <rPh sb="0" eb="2">
      <t>ハイスイ</t>
    </rPh>
    <phoneticPr fontId="5"/>
  </si>
  <si>
    <t>警報設備</t>
    <rPh sb="0" eb="2">
      <t>ケイホウ</t>
    </rPh>
    <rPh sb="2" eb="4">
      <t>セツビ</t>
    </rPh>
    <phoneticPr fontId="5"/>
  </si>
  <si>
    <t>非常警報設備</t>
    <rPh sb="0" eb="2">
      <t>ヒジョウ</t>
    </rPh>
    <rPh sb="2" eb="4">
      <t>ケイホウ</t>
    </rPh>
    <rPh sb="4" eb="6">
      <t>セツビ</t>
    </rPh>
    <phoneticPr fontId="5"/>
  </si>
  <si>
    <t>土かぶり</t>
    <rPh sb="0" eb="1">
      <t>ツチ</t>
    </rPh>
    <phoneticPr fontId="5"/>
  </si>
  <si>
    <t>m</t>
  </si>
  <si>
    <t>坑門</t>
    <rPh sb="0" eb="2">
      <t>コウモン</t>
    </rPh>
    <phoneticPr fontId="5"/>
  </si>
  <si>
    <t>形式</t>
    <rPh sb="0" eb="2">
      <t>ケイシキ</t>
    </rPh>
    <phoneticPr fontId="5"/>
  </si>
  <si>
    <t>消火設備</t>
    <rPh sb="0" eb="2">
      <t>ショウカ</t>
    </rPh>
    <rPh sb="2" eb="4">
      <t>セツビ</t>
    </rPh>
    <phoneticPr fontId="5"/>
  </si>
  <si>
    <t>消 火 器</t>
    <rPh sb="0" eb="1">
      <t>ケ</t>
    </rPh>
    <rPh sb="2" eb="3">
      <t>ヒ</t>
    </rPh>
    <rPh sb="4" eb="5">
      <t>ウツワ</t>
    </rPh>
    <phoneticPr fontId="5"/>
  </si>
  <si>
    <t>内空断面積</t>
    <rPh sb="0" eb="1">
      <t>ナイ</t>
    </rPh>
    <rPh sb="1" eb="2">
      <t>クウ</t>
    </rPh>
    <rPh sb="2" eb="5">
      <t>ダンメンセキ</t>
    </rPh>
    <phoneticPr fontId="5"/>
  </si>
  <si>
    <t>m2</t>
  </si>
  <si>
    <t>延長</t>
    <rPh sb="0" eb="2">
      <t>エンチョウ</t>
    </rPh>
    <phoneticPr fontId="5"/>
  </si>
  <si>
    <t>m</t>
    <phoneticPr fontId="5" type="Hiragana"/>
  </si>
  <si>
    <t>施設</t>
    <rPh sb="0" eb="2">
      <t>シセツ</t>
    </rPh>
    <phoneticPr fontId="5"/>
  </si>
  <si>
    <t>消火栓設備</t>
    <rPh sb="0" eb="1">
      <t>ケ</t>
    </rPh>
    <rPh sb="1" eb="2">
      <t>ヒ</t>
    </rPh>
    <rPh sb="2" eb="3">
      <t>セン</t>
    </rPh>
    <rPh sb="3" eb="5">
      <t>セツビ</t>
    </rPh>
    <phoneticPr fontId="5"/>
  </si>
  <si>
    <t>交 通 量</t>
    <rPh sb="0" eb="1">
      <t>コウ</t>
    </rPh>
    <rPh sb="2" eb="3">
      <t>ツウ</t>
    </rPh>
    <rPh sb="4" eb="5">
      <t>リョウ</t>
    </rPh>
    <phoneticPr fontId="5"/>
  </si>
  <si>
    <t>台/日</t>
  </si>
  <si>
    <t>道路附属物等</t>
    <rPh sb="0" eb="2">
      <t>ドウロ</t>
    </rPh>
    <rPh sb="2" eb="4">
      <t>フゾク</t>
    </rPh>
    <rPh sb="4" eb="5">
      <t>ブツ</t>
    </rPh>
    <rPh sb="5" eb="6">
      <t>トウ</t>
    </rPh>
    <phoneticPr fontId="5"/>
  </si>
  <si>
    <t>照明</t>
    <rPh sb="0" eb="2">
      <t>ショウメイ</t>
    </rPh>
    <phoneticPr fontId="5"/>
  </si>
  <si>
    <t>避難誘導設備</t>
    <rPh sb="0" eb="2">
      <t>ヒナン</t>
    </rPh>
    <rPh sb="2" eb="4">
      <t>ユウドウ</t>
    </rPh>
    <rPh sb="4" eb="5">
      <t>セツ</t>
    </rPh>
    <rPh sb="5" eb="6">
      <t>ビ</t>
    </rPh>
    <phoneticPr fontId="5"/>
  </si>
  <si>
    <t>誘導表示設備</t>
    <rPh sb="0" eb="2">
      <t>ユウドウ</t>
    </rPh>
    <rPh sb="2" eb="4">
      <t>ヒョウジ</t>
    </rPh>
    <rPh sb="4" eb="6">
      <t>セツビ</t>
    </rPh>
    <phoneticPr fontId="5"/>
  </si>
  <si>
    <t>道 路 幅</t>
    <rPh sb="0" eb="1">
      <t>ミチ</t>
    </rPh>
    <rPh sb="2" eb="3">
      <t>ミチ</t>
    </rPh>
    <rPh sb="4" eb="5">
      <t>ハバ</t>
    </rPh>
    <phoneticPr fontId="5"/>
  </si>
  <si>
    <t>換気</t>
    <rPh sb="0" eb="2">
      <t>カンキ</t>
    </rPh>
    <phoneticPr fontId="5"/>
  </si>
  <si>
    <t>避難情報提供設備</t>
    <rPh sb="0" eb="4">
      <t>ヒナンジョウホウ</t>
    </rPh>
    <rPh sb="4" eb="6">
      <t>テイキョウ</t>
    </rPh>
    <rPh sb="6" eb="8">
      <t>セツビ</t>
    </rPh>
    <phoneticPr fontId="5"/>
  </si>
  <si>
    <t>幅　員</t>
    <rPh sb="0" eb="1">
      <t>ハバ</t>
    </rPh>
    <rPh sb="2" eb="3">
      <t>イン</t>
    </rPh>
    <phoneticPr fontId="5"/>
  </si>
  <si>
    <t>車 道 幅</t>
    <rPh sb="0" eb="1">
      <t>クルマ</t>
    </rPh>
    <rPh sb="2" eb="3">
      <t>ミチ</t>
    </rPh>
    <rPh sb="4" eb="5">
      <t>ハバ</t>
    </rPh>
    <phoneticPr fontId="5"/>
  </si>
  <si>
    <t>竣工巻厚</t>
    <rPh sb="0" eb="2">
      <t>シュンコウ</t>
    </rPh>
    <rPh sb="2" eb="3">
      <t>マ</t>
    </rPh>
    <rPh sb="3" eb="4">
      <t>アツ</t>
    </rPh>
    <phoneticPr fontId="5"/>
  </si>
  <si>
    <t>アーチ</t>
    <phoneticPr fontId="5"/>
  </si>
  <si>
    <t>cm</t>
    <phoneticPr fontId="5" type="Hiragana"/>
  </si>
  <si>
    <t>標識</t>
    <rPh sb="0" eb="2">
      <t>ヒョウシキ</t>
    </rPh>
    <phoneticPr fontId="5"/>
  </si>
  <si>
    <t>側　壁</t>
    <rPh sb="0" eb="1">
      <t>ガワ</t>
    </rPh>
    <rPh sb="2" eb="3">
      <t>カベ</t>
    </rPh>
    <phoneticPr fontId="5"/>
  </si>
  <si>
    <t>警報表示板</t>
    <rPh sb="0" eb="2">
      <t>ケイホウ</t>
    </rPh>
    <rPh sb="2" eb="5">
      <t>ヒョウジバン</t>
    </rPh>
    <phoneticPr fontId="5"/>
  </si>
  <si>
    <t>避難通路</t>
    <rPh sb="0" eb="2">
      <t>ヒナン</t>
    </rPh>
    <rPh sb="2" eb="4">
      <t>ツウロ</t>
    </rPh>
    <phoneticPr fontId="5"/>
  </si>
  <si>
    <t>歩道等幅</t>
    <rPh sb="0" eb="1">
      <t>ホ</t>
    </rPh>
    <rPh sb="1" eb="2">
      <t>ミチ</t>
    </rPh>
    <rPh sb="2" eb="3">
      <t>トウ</t>
    </rPh>
    <rPh sb="3" eb="4">
      <t>ハバ</t>
    </rPh>
    <phoneticPr fontId="5"/>
  </si>
  <si>
    <t>吸音板</t>
    <rPh sb="0" eb="3">
      <t>キュウオンバン</t>
    </rPh>
    <phoneticPr fontId="5"/>
  </si>
  <si>
    <t>排煙設備</t>
    <rPh sb="0" eb="2">
      <t>ハイエン</t>
    </rPh>
    <rPh sb="2" eb="4">
      <t>セツビ</t>
    </rPh>
    <phoneticPr fontId="10"/>
  </si>
  <si>
    <t>高さ</t>
    <rPh sb="0" eb="1">
      <t>タカ</t>
    </rPh>
    <phoneticPr fontId="5"/>
  </si>
  <si>
    <t>建築限界高</t>
    <rPh sb="0" eb="2">
      <t>ケンチク</t>
    </rPh>
    <rPh sb="2" eb="4">
      <t>ゲンカイ</t>
    </rPh>
    <rPh sb="4" eb="5">
      <t>タカ</t>
    </rPh>
    <phoneticPr fontId="5"/>
  </si>
  <si>
    <t>インバート</t>
    <phoneticPr fontId="5"/>
  </si>
  <si>
    <t>その他の設備</t>
    <rPh sb="2" eb="3">
      <t>タ</t>
    </rPh>
    <rPh sb="4" eb="5">
      <t>セツ</t>
    </rPh>
    <rPh sb="5" eb="6">
      <t>ビ</t>
    </rPh>
    <phoneticPr fontId="5"/>
  </si>
  <si>
    <t>給水栓設備</t>
    <rPh sb="0" eb="1">
      <t>キュウ</t>
    </rPh>
    <rPh sb="1" eb="2">
      <t>ミズ</t>
    </rPh>
    <rPh sb="2" eb="3">
      <t>セン</t>
    </rPh>
    <rPh sb="3" eb="5">
      <t>セツビ</t>
    </rPh>
    <phoneticPr fontId="5"/>
  </si>
  <si>
    <t>中央高</t>
    <rPh sb="0" eb="1">
      <t>ナカ</t>
    </rPh>
    <rPh sb="1" eb="2">
      <t>ヒサシ</t>
    </rPh>
    <rPh sb="2" eb="3">
      <t>ダカ</t>
    </rPh>
    <phoneticPr fontId="5"/>
  </si>
  <si>
    <t>半径</t>
    <rPh sb="0" eb="2">
      <t>ハンケイ</t>
    </rPh>
    <phoneticPr fontId="5"/>
  </si>
  <si>
    <t>無線通信補助設備</t>
    <rPh sb="0" eb="2">
      <t>ムセン</t>
    </rPh>
    <rPh sb="2" eb="4">
      <t>ツウシン</t>
    </rPh>
    <rPh sb="4" eb="6">
      <t>ホジョ</t>
    </rPh>
    <rPh sb="6" eb="8">
      <t>セツビ</t>
    </rPh>
    <phoneticPr fontId="5"/>
  </si>
  <si>
    <t>有効高</t>
    <rPh sb="0" eb="1">
      <t>ユウ</t>
    </rPh>
    <rPh sb="1" eb="2">
      <t>コウ</t>
    </rPh>
    <rPh sb="2" eb="3">
      <t>タカ</t>
    </rPh>
    <phoneticPr fontId="5"/>
  </si>
  <si>
    <t>水噴霧設備</t>
    <rPh sb="0" eb="1">
      <t>ミズ</t>
    </rPh>
    <rPh sb="1" eb="3">
      <t>フンム</t>
    </rPh>
    <rPh sb="3" eb="5">
      <t>セツビ</t>
    </rPh>
    <phoneticPr fontId="5"/>
  </si>
  <si>
    <t>縦断勾配</t>
    <rPh sb="0" eb="2">
      <t>ジュウダン</t>
    </rPh>
    <rPh sb="2" eb="4">
      <t>コウバイ</t>
    </rPh>
    <phoneticPr fontId="5"/>
  </si>
  <si>
    <t>監視設備</t>
    <rPh sb="0" eb="2">
      <t>カンシ</t>
    </rPh>
    <rPh sb="2" eb="4">
      <t>セツビ</t>
    </rPh>
    <phoneticPr fontId="5"/>
  </si>
  <si>
    <t>線　形</t>
    <rPh sb="0" eb="1">
      <t>セン</t>
    </rPh>
    <rPh sb="2" eb="3">
      <t>カタチ</t>
    </rPh>
    <phoneticPr fontId="5"/>
  </si>
  <si>
    <t>直線区間長</t>
    <rPh sb="0" eb="2">
      <t>チョクセン</t>
    </rPh>
    <rPh sb="2" eb="4">
      <t>クカン</t>
    </rPh>
    <rPh sb="4" eb="5">
      <t>チョウ</t>
    </rPh>
    <phoneticPr fontId="5"/>
  </si>
  <si>
    <t>占用物件</t>
    <rPh sb="0" eb="2">
      <t>センヨウ</t>
    </rPh>
    <rPh sb="2" eb="4">
      <t>ブッケン</t>
    </rPh>
    <phoneticPr fontId="5"/>
  </si>
  <si>
    <t>種　類</t>
    <rPh sb="0" eb="1">
      <t>タネ</t>
    </rPh>
    <rPh sb="2" eb="3">
      <t>タグイ</t>
    </rPh>
    <phoneticPr fontId="5"/>
  </si>
  <si>
    <t>寸　法</t>
    <rPh sb="0" eb="1">
      <t>スン</t>
    </rPh>
    <rPh sb="2" eb="3">
      <t>ホウ</t>
    </rPh>
    <phoneticPr fontId="5"/>
  </si>
  <si>
    <t>管理者名</t>
    <rPh sb="0" eb="2">
      <t>カンリ</t>
    </rPh>
    <rPh sb="2" eb="3">
      <t>シャ</t>
    </rPh>
    <rPh sb="3" eb="4">
      <t>メイ</t>
    </rPh>
    <phoneticPr fontId="5"/>
  </si>
  <si>
    <t>非常用施設
関連設備</t>
    <rPh sb="0" eb="3">
      <t>ヒジョウヨウ</t>
    </rPh>
    <rPh sb="3" eb="5">
      <t>シセツ</t>
    </rPh>
    <rPh sb="6" eb="8">
      <t>カンレン</t>
    </rPh>
    <rPh sb="8" eb="10">
      <t>セツビ</t>
    </rPh>
    <phoneticPr fontId="9"/>
  </si>
  <si>
    <t>予備発電設備</t>
    <rPh sb="0" eb="2">
      <t>ヨビ</t>
    </rPh>
    <rPh sb="2" eb="4">
      <t>ハツデン</t>
    </rPh>
    <rPh sb="4" eb="6">
      <t>セツビ</t>
    </rPh>
    <phoneticPr fontId="10"/>
  </si>
  <si>
    <t>曲線区間</t>
    <rPh sb="0" eb="2">
      <t>キョクセン</t>
    </rPh>
    <rPh sb="2" eb="4">
      <t>クカン</t>
    </rPh>
    <phoneticPr fontId="5"/>
  </si>
  <si>
    <t>区間長</t>
    <rPh sb="0" eb="3">
      <t>クカンチョウ</t>
    </rPh>
    <phoneticPr fontId="5"/>
  </si>
  <si>
    <t>起点側ｸﾛｿｲﾄﾞ</t>
    <rPh sb="0" eb="2">
      <t>キテン</t>
    </rPh>
    <rPh sb="2" eb="3">
      <t>ガワ</t>
    </rPh>
    <phoneticPr fontId="5"/>
  </si>
  <si>
    <t>曲線半径</t>
    <rPh sb="0" eb="2">
      <t>キョクセン</t>
    </rPh>
    <rPh sb="2" eb="4">
      <t>ハンケイ</t>
    </rPh>
    <phoneticPr fontId="5"/>
  </si>
  <si>
    <t>終点側ｸﾛｿｲﾄﾞ</t>
    <rPh sb="0" eb="2">
      <t>シュウテン</t>
    </rPh>
    <rPh sb="2" eb="3">
      <t>ガワ</t>
    </rPh>
    <phoneticPr fontId="5"/>
  </si>
  <si>
    <t>その他</t>
    <rPh sb="2" eb="3">
      <t>タ</t>
    </rPh>
    <phoneticPr fontId="9"/>
  </si>
  <si>
    <t>非常駐車帯</t>
    <rPh sb="0" eb="2">
      <t>ヒジョウ</t>
    </rPh>
    <rPh sb="2" eb="4">
      <t>チュウシャ</t>
    </rPh>
    <rPh sb="4" eb="5">
      <t>タイ</t>
    </rPh>
    <phoneticPr fontId="5"/>
  </si>
  <si>
    <t>トンネル工法</t>
    <rPh sb="4" eb="6">
      <t>コウホウ</t>
    </rPh>
    <phoneticPr fontId="5"/>
  </si>
  <si>
    <t>方向転換所</t>
    <rPh sb="0" eb="2">
      <t>ホウコウ</t>
    </rPh>
    <rPh sb="2" eb="4">
      <t>テンカン</t>
    </rPh>
    <rPh sb="4" eb="5">
      <t>ショ</t>
    </rPh>
    <phoneticPr fontId="5"/>
  </si>
  <si>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</si>
  <si>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</si>
  <si>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名  称</t>
    <rPh sb="0" eb="4">
      <t>メイショウ</t>
    </rPh>
    <phoneticPr fontId="5"/>
  </si>
  <si>
    <t>管理者名</t>
    <rPh sb="0" eb="4">
      <t>カンリシャメイ</t>
    </rPh>
    <phoneticPr fontId="5"/>
  </si>
  <si>
    <t>覆工
ｽﾊﾟﾝ
番号</t>
    <rPh sb="0" eb="2">
      <t>フッコウ</t>
    </rPh>
    <rPh sb="8" eb="10">
      <t>バンゴウ</t>
    </rPh>
    <phoneticPr fontId="5"/>
  </si>
  <si>
    <t>ｽﾊﾟﾝ長</t>
    <rPh sb="4" eb="5">
      <t>チョウ</t>
    </rPh>
    <phoneticPr fontId="5"/>
  </si>
  <si>
    <t>追加距離</t>
    <rPh sb="0" eb="1">
      <t>ツイカ</t>
    </rPh>
    <rPh sb="1" eb="3">
      <t>キョリ</t>
    </rPh>
    <phoneticPr fontId="5"/>
  </si>
  <si>
    <t>トンネル本体工</t>
    <rPh sb="4" eb="7">
      <t>ホンタイコウ</t>
    </rPh>
    <phoneticPr fontId="5"/>
  </si>
  <si>
    <t>照明施設</t>
    <rPh sb="0" eb="2">
      <t>ショウメイ</t>
    </rPh>
    <rPh sb="2" eb="4">
      <t>シセツ</t>
    </rPh>
    <phoneticPr fontId="5"/>
  </si>
  <si>
    <t>非常用施設</t>
    <rPh sb="0" eb="3">
      <t>ヒジョウヨウ</t>
    </rPh>
    <rPh sb="3" eb="5">
      <t>シセツ</t>
    </rPh>
    <phoneticPr fontId="5"/>
  </si>
  <si>
    <t>換気施設</t>
    <rPh sb="0" eb="2">
      <t>カンキ</t>
    </rPh>
    <rPh sb="2" eb="4">
      <t>シセツ</t>
    </rPh>
    <phoneticPr fontId="5"/>
  </si>
  <si>
    <t>その他附属物等</t>
    <rPh sb="2" eb="3">
      <t>タ</t>
    </rPh>
    <rPh sb="3" eb="6">
      <t>フゾクブツ</t>
    </rPh>
    <rPh sb="6" eb="7">
      <t>トウ</t>
    </rPh>
    <phoneticPr fontId="9"/>
  </si>
  <si>
    <t>通報設備</t>
  </si>
  <si>
    <t>警報設備</t>
  </si>
  <si>
    <t>消火設備</t>
  </si>
  <si>
    <t>避難誘導設備</t>
  </si>
  <si>
    <t>その他の設備</t>
  </si>
  <si>
    <t>特記事項</t>
    <rPh sb="0" eb="2">
      <t>トッキ</t>
    </rPh>
    <rPh sb="2" eb="4">
      <t>ジコウ</t>
    </rPh>
    <phoneticPr fontId="9"/>
  </si>
  <si>
    <t>起点側</t>
    <rPh sb="0" eb="2">
      <t>キテン</t>
    </rPh>
    <rPh sb="2" eb="3">
      <t>ガワ</t>
    </rPh>
    <phoneticPr fontId="5"/>
  </si>
  <si>
    <t>終点側</t>
    <rPh sb="0" eb="2">
      <t>シュウテン</t>
    </rPh>
    <rPh sb="2" eb="3">
      <t>ガワ</t>
    </rPh>
    <phoneticPr fontId="5"/>
  </si>
  <si>
    <t>特記事項</t>
    <rPh sb="0" eb="2">
      <t>トッキ</t>
    </rPh>
    <rPh sb="2" eb="4">
      <t>ジコウ</t>
    </rPh>
    <phoneticPr fontId="5"/>
  </si>
  <si>
    <t>内装板</t>
    <rPh sb="0" eb="3">
      <t>ナイソウバン</t>
    </rPh>
    <phoneticPr fontId="9"/>
  </si>
  <si>
    <t>天井板</t>
    <rPh sb="0" eb="2">
      <t>テンジョウ</t>
    </rPh>
    <rPh sb="2" eb="3">
      <t>イタ</t>
    </rPh>
    <phoneticPr fontId="9"/>
  </si>
  <si>
    <t>基本照明</t>
    <rPh sb="0" eb="2">
      <t>キホン</t>
    </rPh>
    <rPh sb="2" eb="4">
      <t>ショウメイ</t>
    </rPh>
    <phoneticPr fontId="9"/>
  </si>
  <si>
    <t>入口出口照明</t>
    <rPh sb="0" eb="1">
      <t>イ</t>
    </rPh>
    <rPh sb="1" eb="2">
      <t>グチ</t>
    </rPh>
    <rPh sb="2" eb="3">
      <t>デ</t>
    </rPh>
    <rPh sb="3" eb="4">
      <t>グチ</t>
    </rPh>
    <rPh sb="4" eb="6">
      <t>ショウメイ</t>
    </rPh>
    <phoneticPr fontId="9"/>
  </si>
  <si>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</si>
  <si>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</si>
  <si>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</si>
  <si>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</si>
  <si>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</si>
  <si>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</si>
  <si>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</si>
  <si>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</si>
  <si>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</si>
  <si>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</si>
  <si>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</si>
  <si>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</si>
  <si>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</si>
  <si>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</si>
  <si>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9"/>
  </si>
  <si>
    <t>VI計</t>
    <rPh sb="2" eb="3">
      <t>ケイ</t>
    </rPh>
    <phoneticPr fontId="9"/>
  </si>
  <si>
    <t>CO計</t>
    <rPh sb="2" eb="3">
      <t>ケイ</t>
    </rPh>
    <phoneticPr fontId="9"/>
  </si>
  <si>
    <t>風向
風速計</t>
    <rPh sb="0" eb="2">
      <t>フウコウ</t>
    </rPh>
    <rPh sb="3" eb="5">
      <t>フウソク</t>
    </rPh>
    <rPh sb="5" eb="6">
      <t>ケイ</t>
    </rPh>
    <phoneticPr fontId="9"/>
  </si>
  <si>
    <t>(m)</t>
    <phoneticPr fontId="5"/>
  </si>
  <si>
    <t>※　行が不足する場合は、適時、表の行を増やすこと。</t>
    <rPh sb="2" eb="3">
      <t>ギョウ</t>
    </rPh>
    <rPh sb="4" eb="6">
      <t>フソク</t>
    </rPh>
    <rPh sb="8" eb="10">
      <t>バアイ</t>
    </rPh>
    <phoneticPr fontId="10"/>
  </si>
  <si>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</si>
  <si>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作成年月日</t>
    <rPh sb="0" eb="2">
      <t>サクセイ</t>
    </rPh>
    <rPh sb="2" eb="5">
      <t>ネンガッピ</t>
    </rPh>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</si>
  <si>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</si>
  <si>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</si>
  <si>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定期点検年月日</t>
    <phoneticPr fontId="20"/>
  </si>
  <si>
    <t>施設ID</t>
    <rPh sb="0" eb="2">
      <t>シセツ</t>
    </rPh>
    <phoneticPr fontId="5"/>
  </si>
  <si>
    <t>路線名</t>
    <phoneticPr fontId="20"/>
  </si>
  <si>
    <t>管理者名</t>
    <phoneticPr fontId="20"/>
  </si>
  <si>
    <t>定期点検実施者</t>
    <phoneticPr fontId="20"/>
  </si>
  <si>
    <t>起点</t>
    <rPh sb="0" eb="2">
      <t>キテン</t>
    </rPh>
    <phoneticPr fontId="20"/>
  </si>
  <si>
    <t>緯度</t>
    <rPh sb="0" eb="2">
      <t>イド</t>
    </rPh>
    <phoneticPr fontId="20"/>
  </si>
  <si>
    <t>経度</t>
    <rPh sb="0" eb="2">
      <t>ケイド</t>
    </rPh>
    <phoneticPr fontId="20"/>
  </si>
  <si>
    <t>トンネル工法</t>
    <rPh sb="4" eb="6">
      <t>コウホウ</t>
    </rPh>
    <phoneticPr fontId="20"/>
  </si>
  <si>
    <t>自専道
or
一般道</t>
    <rPh sb="0" eb="1">
      <t>ジ</t>
    </rPh>
    <rPh sb="1" eb="2">
      <t>セン</t>
    </rPh>
    <rPh sb="2" eb="3">
      <t>ドウ</t>
    </rPh>
    <rPh sb="7" eb="10">
      <t>イッパンドウ</t>
    </rPh>
    <phoneticPr fontId="5"/>
  </si>
  <si>
    <t>代替路の有無</t>
    <rPh sb="0" eb="2">
      <t>ダイガエ</t>
    </rPh>
    <rPh sb="2" eb="3">
      <t>ロ</t>
    </rPh>
    <rPh sb="4" eb="6">
      <t>ウム</t>
    </rPh>
    <phoneticPr fontId="5"/>
  </si>
  <si>
    <t>終点</t>
    <rPh sb="0" eb="2">
      <t>シュウテン</t>
    </rPh>
    <phoneticPr fontId="20"/>
  </si>
  <si>
    <t>建設年度</t>
    <rPh sb="0" eb="2">
      <t>ケンセツ</t>
    </rPh>
    <rPh sb="2" eb="4">
      <t>ネンド</t>
    </rPh>
    <phoneticPr fontId="9"/>
  </si>
  <si>
    <t>幅員</t>
    <rPh sb="0" eb="2">
      <t>フクイン</t>
    </rPh>
    <phoneticPr fontId="9"/>
  </si>
  <si>
    <t>緊急輸送道路</t>
    <rPh sb="0" eb="2">
      <t>キンキュウ</t>
    </rPh>
    <rPh sb="2" eb="4">
      <t>ユソウ</t>
    </rPh>
    <rPh sb="4" eb="6">
      <t>ドウロ</t>
    </rPh>
    <phoneticPr fontId="5"/>
  </si>
  <si>
    <t>トンネル毎
の健全性の
診断の区分</t>
    <rPh sb="12" eb="14">
      <t>シンダン</t>
    </rPh>
    <rPh sb="15" eb="17">
      <t>クブン</t>
    </rPh>
    <phoneticPr fontId="20"/>
  </si>
  <si>
    <t>変状・異常
箇所数合計</t>
    <phoneticPr fontId="20"/>
  </si>
  <si>
    <t>トンネル本体工</t>
    <phoneticPr fontId="20"/>
  </si>
  <si>
    <t>材質劣化</t>
    <rPh sb="0" eb="2">
      <t>ザイシツ</t>
    </rPh>
    <rPh sb="2" eb="4">
      <t>レッカ</t>
    </rPh>
    <phoneticPr fontId="9"/>
  </si>
  <si>
    <t>Ⅱ</t>
    <phoneticPr fontId="9"/>
  </si>
  <si>
    <t>Ⅲ</t>
    <phoneticPr fontId="9"/>
  </si>
  <si>
    <t>Ⅳ</t>
    <phoneticPr fontId="9"/>
  </si>
  <si>
    <t>附属物等
の取付状態</t>
    <phoneticPr fontId="20"/>
  </si>
  <si>
    <t>◯
（応急措置後)</t>
    <phoneticPr fontId="20"/>
  </si>
  <si>
    <t>漏水</t>
    <rPh sb="0" eb="2">
      <t>ロウスイ</t>
    </rPh>
    <phoneticPr fontId="9"/>
  </si>
  <si>
    <t>✕</t>
    <phoneticPr fontId="20"/>
  </si>
  <si>
    <t>外力</t>
    <rPh sb="0" eb="2">
      <t>ガイリョク</t>
    </rPh>
    <phoneticPr fontId="9"/>
  </si>
  <si>
    <t>トンネル変状・異常箇所写真位置図</t>
    <rPh sb="4" eb="6">
      <t>ヘンジョウ</t>
    </rPh>
    <rPh sb="7" eb="9">
      <t>イジョウ</t>
    </rPh>
    <rPh sb="9" eb="11">
      <t>カショ</t>
    </rPh>
    <rPh sb="11" eb="13">
      <t>シャシン</t>
    </rPh>
    <rPh sb="13" eb="16">
      <t>イチズ</t>
    </rPh>
    <phoneticPr fontId="9"/>
  </si>
  <si>
    <t>注１：本位置図は、見下げた状態で記載すること。
注２：覆工スパン番号は横断目地毎(矢板工法の場合は上半アーチの
　　　横断目地毎)に設定すること。</t>
    <phoneticPr fontId="20"/>
  </si>
  <si>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0"/>
  </si>
  <si>
    <t>※1　トンネル本体工の変状数は、材質劣化、漏水に起因するものは変状単位で、外力に起因するものはスパン単位で計上すること。</t>
    <rPh sb="7" eb="10">
      <t>ホンタイコウ</t>
    </rPh>
    <phoneticPr fontId="9"/>
  </si>
  <si>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9"/>
  </si>
  <si>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9"/>
  </si>
  <si>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9"/>
  </si>
  <si>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</si>
  <si>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定期点検実施者</t>
    <rPh sb="0" eb="2">
      <t>テイキ</t>
    </rPh>
    <rPh sb="2" eb="4">
      <t>テンケン</t>
    </rPh>
    <rPh sb="4" eb="7">
      <t>ジッシシャ</t>
    </rPh>
    <phoneticPr fontId="5"/>
  </si>
  <si>
    <t>定期点検年月日</t>
    <rPh sb="4" eb="7">
      <t>ネンガッピ</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</si>
  <si>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</si>
  <si>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</si>
  <si>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</si>
  <si>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</si>
  <si>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</si>
  <si>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</si>
  <si>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</si>
  <si>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</si>
  <si>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</si>
  <si>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</si>
  <si>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9"/>
  </si>
  <si>
    <t>部位区分</t>
    <rPh sb="0" eb="2">
      <t>ブイ</t>
    </rPh>
    <rPh sb="2" eb="4">
      <t>クブン</t>
    </rPh>
    <phoneticPr fontId="9"/>
  </si>
  <si>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</si>
  <si>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</si>
  <si>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</si>
  <si>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前回定期点検時の変状の発生範囲及び規模</t>
    <rPh sb="2" eb="4">
      <t>テイキ</t>
    </rPh>
    <rPh sb="4" eb="6">
      <t>テンケン</t>
    </rPh>
    <rPh sb="6" eb="7">
      <t>ジ</t>
    </rPh>
    <phoneticPr fontId="10"/>
  </si>
  <si>
    <t>対策区分</t>
    <rPh sb="0" eb="2">
      <t>タイサク</t>
    </rPh>
    <rPh sb="2" eb="4">
      <t>クブン</t>
    </rPh>
    <phoneticPr fontId="5"/>
  </si>
  <si>
    <t>対策区分</t>
    <phoneticPr fontId="10"/>
  </si>
  <si>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</si>
  <si>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</si>
  <si>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</si>
  <si>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</si>
  <si>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</si>
  <si>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</si>
  <si>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9"/>
  </si>
  <si>
    <t>※　応急措置を実施しないで判定した変状の対策区分は、対策区分の応急措置後の欄に記入すること。</t>
    <rPh sb="37" eb="38">
      <t>ラン</t>
    </rPh>
    <rPh sb="39" eb="41">
      <t>キニュウ</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</si>
  <si>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</si>
  <si>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</si>
  <si>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</si>
  <si>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</si>
  <si>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定期点検実施者</t>
    <rPh sb="4" eb="6">
      <t>ジッシ</t>
    </rPh>
    <rPh sb="6" eb="7">
      <t>シャ</t>
    </rPh>
    <phoneticPr fontId="5"/>
  </si>
  <si>
    <t>異常
番号</t>
    <rPh sb="0" eb="2">
      <t>イジョウ</t>
    </rPh>
    <rPh sb="3" eb="5">
      <t>バンゴウ</t>
    </rPh>
    <phoneticPr fontId="5"/>
  </si>
  <si>
    <t>異常部位</t>
    <rPh sb="0" eb="2">
      <t>イジョウ</t>
    </rPh>
    <rPh sb="2" eb="4">
      <t>ブイ</t>
    </rPh>
    <phoneticPr fontId="5"/>
  </si>
  <si>
    <t>異　常  の  内　容</t>
    <rPh sb="0" eb="1">
      <t>イ</t>
    </rPh>
    <rPh sb="2" eb="3">
      <t>ツネ</t>
    </rPh>
    <rPh sb="8" eb="9">
      <t>ナイ</t>
    </rPh>
    <rPh sb="10" eb="11">
      <t>カタチ</t>
    </rPh>
    <phoneticPr fontId="5"/>
  </si>
  <si>
    <t>応急措置の
実施状況</t>
    <rPh sb="0" eb="2">
      <t>オウキュウ</t>
    </rPh>
    <rPh sb="2" eb="4">
      <t>ソチ</t>
    </rPh>
    <rPh sb="6" eb="8">
      <t>ジッシ</t>
    </rPh>
    <rPh sb="8" eb="10">
      <t>ジョウキョウ</t>
    </rPh>
    <phoneticPr fontId="5"/>
  </si>
  <si>
    <t>対象箇所</t>
    <rPh sb="0" eb="2">
      <t>タイショウ</t>
    </rPh>
    <rPh sb="2" eb="4">
      <t>カショ</t>
    </rPh>
    <phoneticPr fontId="5"/>
  </si>
  <si>
    <t>異常種類</t>
    <rPh sb="0" eb="2">
      <t>イジョウ</t>
    </rPh>
    <rPh sb="2" eb="4">
      <t>シュルイ</t>
    </rPh>
    <phoneticPr fontId="5"/>
  </si>
  <si>
    <t>異常の発生範囲の規模</t>
    <rPh sb="0" eb="2">
      <t>イジョウ</t>
    </rPh>
    <rPh sb="3" eb="5">
      <t>ハッセイ</t>
    </rPh>
    <rPh sb="5" eb="7">
      <t>ハンイ</t>
    </rPh>
    <rPh sb="8" eb="10">
      <t>キボ</t>
    </rPh>
    <phoneticPr fontId="5"/>
  </si>
  <si>
    <t>異常判定区分</t>
    <rPh sb="0" eb="2">
      <t>イジョウ</t>
    </rPh>
    <rPh sb="2" eb="4">
      <t>ハンテイ</t>
    </rPh>
    <rPh sb="4" eb="6">
      <t>クブン</t>
    </rPh>
    <phoneticPr fontId="5"/>
  </si>
  <si>
    <t>応急措置の内容</t>
    <rPh sb="0" eb="2">
      <t>オウキュウ</t>
    </rPh>
    <rPh sb="2" eb="4">
      <t>ソチ</t>
    </rPh>
    <rPh sb="5" eb="7">
      <t>ナイヨウ</t>
    </rPh>
    <phoneticPr fontId="5"/>
  </si>
  <si>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</si>
  <si>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</si>
  <si>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</si>
  <si>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</si>
  <si>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</si>
  <si>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定期点検実施者</t>
    <rPh sb="4" eb="7">
      <t>ジッシシャ</t>
    </rPh>
    <phoneticPr fontId="5"/>
  </si>
  <si>
    <t>状態の把握の内容</t>
    <rPh sb="0" eb="2">
      <t>ジョウタイ</t>
    </rPh>
    <rPh sb="3" eb="5">
      <t>ハアク</t>
    </rPh>
    <rPh sb="6" eb="8">
      <t>ナイヨウ</t>
    </rPh>
    <phoneticPr fontId="9"/>
  </si>
  <si>
    <t>覆工スパン
番号</t>
    <rPh sb="0" eb="2">
      <t>フッコウ</t>
    </rPh>
    <rPh sb="6" eb="8">
      <t>バンゴウ</t>
    </rPh>
    <phoneticPr fontId="9"/>
  </si>
  <si>
    <t>年月日</t>
    <rPh sb="0" eb="2">
      <t>ネンゲツ</t>
    </rPh>
    <rPh sb="2" eb="3">
      <t>ニチ</t>
    </rPh>
    <phoneticPr fontId="9"/>
  </si>
  <si>
    <t>内容</t>
    <rPh sb="0" eb="2">
      <t>ナイヨウ</t>
    </rPh>
    <phoneticPr fontId="9"/>
  </si>
  <si>
    <t>結果</t>
    <rPh sb="0" eb="2">
      <t>ケッカ</t>
    </rPh>
    <phoneticPr fontId="9"/>
  </si>
  <si>
    <t>対策区分の
判定</t>
    <rPh sb="0" eb="2">
      <t>タイサク</t>
    </rPh>
    <rPh sb="2" eb="4">
      <t>クブン</t>
    </rPh>
    <rPh sb="6" eb="8">
      <t>ハンテイ</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</si>
  <si>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</si>
  <si>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9"/>
  </si>
  <si>
    <t>フリガナ</t>
    <phoneticPr fontId="19"/>
  </si>
  <si>
    <t>路 線 名</t>
    <rPh sb="0" eb="1">
      <t>ミチ</t>
    </rPh>
    <rPh sb="2" eb="3">
      <t>セン</t>
    </rPh>
    <rPh sb="4" eb="5">
      <t>メイ</t>
    </rPh>
    <phoneticPr fontId="19"/>
  </si>
  <si>
    <t>定期点検実施者</t>
    <rPh sb="4" eb="6">
      <t>ジッシ</t>
    </rPh>
    <phoneticPr fontId="10"/>
  </si>
  <si>
    <t>名　称</t>
    <rPh sb="0" eb="1">
      <t>ナ</t>
    </rPh>
    <rPh sb="2" eb="3">
      <t>ショウ</t>
    </rPh>
    <phoneticPr fontId="9"/>
  </si>
  <si>
    <t>管理者名</t>
    <phoneticPr fontId="19"/>
  </si>
  <si>
    <t>写真
番号</t>
    <phoneticPr fontId="5"/>
  </si>
  <si>
    <t>覆工スパン
番号</t>
    <rPh sb="0" eb="2">
      <t>フッコウ</t>
    </rPh>
    <rPh sb="6" eb="8">
      <t>バンゴウ</t>
    </rPh>
    <phoneticPr fontId="5"/>
  </si>
  <si>
    <t>変状番号</t>
    <rPh sb="0" eb="2">
      <t>ヘンジョウ</t>
    </rPh>
    <rPh sb="2" eb="4">
      <t>バンゴウ</t>
    </rPh>
    <phoneticPr fontId="9"/>
  </si>
  <si>
    <t>変状
部位</t>
    <rPh sb="0" eb="2">
      <t>ヘンジョウ</t>
    </rPh>
    <rPh sb="3" eb="5">
      <t>ブイ</t>
    </rPh>
    <phoneticPr fontId="5"/>
  </si>
  <si>
    <t>対策
区分</t>
    <rPh sb="0" eb="2">
      <t>タイサク</t>
    </rPh>
    <rPh sb="3" eb="5">
      <t>クブン</t>
    </rPh>
    <phoneticPr fontId="5"/>
  </si>
  <si>
    <t>変状区分</t>
    <rPh sb="0" eb="2">
      <t>ヘンジョウ</t>
    </rPh>
    <rPh sb="2" eb="4">
      <t>クブン</t>
    </rPh>
    <phoneticPr fontId="10"/>
  </si>
  <si>
    <t>変状の発生範囲及び規模</t>
    <rPh sb="0" eb="2">
      <t>ヘンジョウ</t>
    </rPh>
    <rPh sb="3" eb="5">
      <t>ハッセイ</t>
    </rPh>
    <rPh sb="5" eb="7">
      <t>ハンイ</t>
    </rPh>
    <rPh sb="7" eb="8">
      <t>オヨ</t>
    </rPh>
    <rPh sb="9" eb="11">
      <t>キボ</t>
    </rPh>
    <phoneticPr fontId="10"/>
  </si>
  <si>
    <t>前回変状の発生範囲及び規模</t>
    <rPh sb="0" eb="2">
      <t>ゼンカイ</t>
    </rPh>
    <rPh sb="2" eb="4">
      <t>ヘンジョウ</t>
    </rPh>
    <rPh sb="5" eb="9">
      <t>ハッセイハンイ</t>
    </rPh>
    <rPh sb="9" eb="10">
      <t>オヨ</t>
    </rPh>
    <rPh sb="11" eb="13">
      <t>キボ</t>
    </rPh>
    <phoneticPr fontId="10"/>
  </si>
  <si>
    <t>対策履歴</t>
    <rPh sb="0" eb="2">
      <t>タイサク</t>
    </rPh>
    <rPh sb="2" eb="4">
      <t>リレキ</t>
    </rPh>
    <phoneticPr fontId="5"/>
  </si>
  <si>
    <t>実施状況（実施日）</t>
    <rPh sb="0" eb="2">
      <t>ジッシ</t>
    </rPh>
    <rPh sb="2" eb="4">
      <t>ジョウキョウ</t>
    </rPh>
    <rPh sb="5" eb="8">
      <t>ジッシビ</t>
    </rPh>
    <phoneticPr fontId="5"/>
  </si>
  <si>
    <t>メモ</t>
    <phoneticPr fontId="10"/>
  </si>
  <si>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</si>
  <si>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</si>
  <si>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</si>
  <si>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</si>
  <si>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0"/>
  </si>
  <si>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</si>
  <si>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</si>
  <si>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9"/>
  </si>
  <si>
    <t>定期点検年月日</t>
    <rPh sb="4" eb="7">
      <t>ネンガッピ</t>
    </rPh>
    <phoneticPr fontId="19"/>
  </si>
  <si>
    <t>覆工スパン番号</t>
    <rPh sb="0" eb="2">
      <t>フッコウ</t>
    </rPh>
    <rPh sb="5" eb="7">
      <t>バンゴウ</t>
    </rPh>
    <phoneticPr fontId="20"/>
  </si>
  <si>
    <t>異常番号</t>
    <rPh sb="0" eb="2">
      <t>イジョウ</t>
    </rPh>
    <rPh sb="2" eb="4">
      <t>バンゴウ</t>
    </rPh>
    <phoneticPr fontId="20"/>
  </si>
  <si>
    <t>対象箇所</t>
    <rPh sb="0" eb="2">
      <t>タイショウ</t>
    </rPh>
    <rPh sb="2" eb="4">
      <t>カショ</t>
    </rPh>
    <phoneticPr fontId="20"/>
  </si>
  <si>
    <t>部位区分</t>
    <rPh sb="0" eb="2">
      <t>ブイ</t>
    </rPh>
    <rPh sb="2" eb="4">
      <t>クブン</t>
    </rPh>
    <phoneticPr fontId="20"/>
  </si>
  <si>
    <t>異常の種類</t>
    <rPh sb="0" eb="2">
      <t>イジョウ</t>
    </rPh>
    <rPh sb="3" eb="5">
      <t>シュルイ</t>
    </rPh>
    <phoneticPr fontId="20"/>
  </si>
  <si>
    <t>異常判定区分</t>
    <rPh sb="0" eb="2">
      <t>イジョウ</t>
    </rPh>
    <rPh sb="2" eb="4">
      <t>ハンテイ</t>
    </rPh>
    <rPh sb="4" eb="6">
      <t>クブン</t>
    </rPh>
    <phoneticPr fontId="20"/>
  </si>
  <si>
    <t>メモ</t>
    <phoneticPr fontId="20"/>
  </si>
  <si>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</si>
  <si>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　応急措置を実施した場合は、その実施状況が分かる写真を添付すること。</t>
    <rPh sb="4" eb="6">
      <t>ソチ</t>
    </rPh>
    <phoneticPr fontId="10"/>
  </si>
  <si>
    <t>※　変状数に準じてシートを追加すること。</t>
    <rPh sb="2" eb="4">
      <t>ヘンジョウ</t>
    </rPh>
    <rPh sb="4" eb="5">
      <t>スウ</t>
    </rPh>
    <rPh sb="6" eb="7">
      <t>ジュン</t>
    </rPh>
    <rPh sb="13" eb="15">
      <t>ツイカ</t>
    </rPh>
    <phoneticPr fontId="9"/>
  </si>
  <si>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</si>
  <si>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9"/>
  </si>
  <si>
    <t>トンネル全体変状展開図</t>
    <rPh sb="4" eb="6">
      <t>ゼンタイ</t>
    </rPh>
    <rPh sb="6" eb="7">
      <t>ヘン</t>
    </rPh>
    <rPh sb="7" eb="8">
      <t>ジョウ</t>
    </rPh>
    <rPh sb="8" eb="11">
      <t>テンカイズ</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</si>
  <si>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9"/>
  </si>
  <si>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</si>
  <si>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様式F用→</t>
    <rPh sb="0" eb="2">
      <t>ヨウシキ</t>
    </rPh>
    <rPh sb="3" eb="4">
      <t>ヨウ</t>
    </rPh>
    <phoneticPr fontId="9"/>
  </si>
  <si>
    <t>覆工スパン</t>
    <rPh sb="0" eb="2">
      <t>フッコウ</t>
    </rPh>
    <phoneticPr fontId="20"/>
  </si>
  <si>
    <t>変    状    数</t>
    <rPh sb="0" eb="1">
      <t>ヘン</t>
    </rPh>
    <rPh sb="5" eb="6">
      <t>ジョウ</t>
    </rPh>
    <rPh sb="10" eb="11">
      <t>スウ</t>
    </rPh>
    <phoneticPr fontId="20"/>
  </si>
  <si>
    <t>変    状    規    模</t>
    <rPh sb="0" eb="1">
      <t>ヘン</t>
    </rPh>
    <rPh sb="5" eb="6">
      <t>ジョウ</t>
    </rPh>
    <rPh sb="10" eb="11">
      <t>キ</t>
    </rPh>
    <rPh sb="15" eb="16">
      <t>ボ</t>
    </rPh>
    <phoneticPr fontId="20"/>
  </si>
  <si>
    <t>番号</t>
    <rPh sb="0" eb="2">
      <t>バンゴウ</t>
    </rPh>
    <phoneticPr fontId="10"/>
  </si>
  <si>
    <t>延長
（ｍ）</t>
    <rPh sb="0" eb="2">
      <t>エンチョウ</t>
    </rPh>
    <phoneticPr fontId="10"/>
  </si>
  <si>
    <t>健全性の診断の
区分</t>
    <rPh sb="4" eb="6">
      <t>シンダン</t>
    </rPh>
    <rPh sb="8" eb="10">
      <t>クブン</t>
    </rPh>
    <phoneticPr fontId="10"/>
  </si>
  <si>
    <t>対策区分の判定</t>
    <rPh sb="0" eb="2">
      <t>タイサク</t>
    </rPh>
    <rPh sb="2" eb="4">
      <t>クブン</t>
    </rPh>
    <rPh sb="5" eb="7">
      <t>ハンテイ</t>
    </rPh>
    <phoneticPr fontId="20"/>
  </si>
  <si>
    <t>覆工スパン長（ｍ）</t>
    <rPh sb="0" eb="2">
      <t>フッコウ</t>
    </rPh>
    <rPh sb="5" eb="6">
      <t>ナガ</t>
    </rPh>
    <phoneticPr fontId="20"/>
  </si>
  <si>
    <t>変状の発生範囲の規模（㎡）</t>
    <rPh sb="0" eb="2">
      <t>ヘンジョウ</t>
    </rPh>
    <rPh sb="3" eb="5">
      <t>ハッセイ</t>
    </rPh>
    <rPh sb="5" eb="7">
      <t>ハンイ</t>
    </rPh>
    <rPh sb="8" eb="10">
      <t>キボ</t>
    </rPh>
    <phoneticPr fontId="20"/>
  </si>
  <si>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</si>
  <si>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 xml:space="preserve">外力 </t>
    <rPh sb="0" eb="2">
      <t>ガイリョク</t>
    </rPh>
    <phoneticPr fontId="20"/>
  </si>
  <si>
    <t>材質劣化</t>
    <rPh sb="0" eb="2">
      <t>ザイシツ</t>
    </rPh>
    <rPh sb="2" eb="4">
      <t>レッカ</t>
    </rPh>
    <phoneticPr fontId="20"/>
  </si>
  <si>
    <t>漏水</t>
    <rPh sb="0" eb="2">
      <t>ロウスイ</t>
    </rPh>
    <phoneticPr fontId="20"/>
  </si>
  <si>
    <r>
      <t xml:space="preserve">外力 </t>
    </r>
    <r>
      <rPr>
        <vertAlign val="superscript"/>
        <sz val="9"/>
        <rFont val="HGSｺﾞｼｯｸM"/>
        <family val="3"/>
        <charset val="128"/>
      </rPr>
      <t>注2</t>
    </r>
    <rPh sb="0" eb="2">
      <t>ガイリョク</t>
    </rPh>
    <rPh sb="3" eb="4">
      <t>チュウ</t>
    </rPh>
    <phoneticPr fontId="20"/>
  </si>
  <si>
    <t>Ⅳ</t>
    <phoneticPr fontId="20"/>
  </si>
  <si>
    <t>Ⅲ</t>
    <phoneticPr fontId="20"/>
  </si>
  <si>
    <t>Ⅱa</t>
    <phoneticPr fontId="20"/>
  </si>
  <si>
    <t>Ⅱb</t>
    <phoneticPr fontId="20"/>
  </si>
  <si>
    <t>スパン別変状展開図</t>
    <rPh sb="3" eb="4">
      <t>ベツ</t>
    </rPh>
    <rPh sb="4" eb="5">
      <t>ヘン</t>
    </rPh>
    <rPh sb="5" eb="6">
      <t>ジョウ</t>
    </rPh>
    <rPh sb="6" eb="9">
      <t>テンカイズ</t>
    </rPh>
    <phoneticPr fontId="9"/>
  </si>
  <si>
    <t>【健全性判定集計表】</t>
    <phoneticPr fontId="9"/>
  </si>
  <si>
    <t>スパン番号</t>
    <rPh sb="3" eb="5">
      <t>バンゴウ</t>
    </rPh>
    <phoneticPr fontId="9"/>
  </si>
  <si>
    <t>スパン長</t>
    <rPh sb="3" eb="4">
      <t>ナガ</t>
    </rPh>
    <phoneticPr fontId="9"/>
  </si>
  <si>
    <t>前回定期点検時の判定</t>
    <rPh sb="0" eb="2">
      <t>ゼンカイ</t>
    </rPh>
    <rPh sb="6" eb="7">
      <t>ジ</t>
    </rPh>
    <rPh sb="8" eb="10">
      <t>ハンテイ</t>
    </rPh>
    <phoneticPr fontId="9"/>
  </si>
  <si>
    <t>応急措置前の判定</t>
    <rPh sb="0" eb="2">
      <t>オウキュウ</t>
    </rPh>
    <rPh sb="2" eb="4">
      <t>ソチ</t>
    </rPh>
    <rPh sb="4" eb="5">
      <t>マエ</t>
    </rPh>
    <rPh sb="6" eb="8">
      <t>ハンテイ</t>
    </rPh>
    <phoneticPr fontId="9"/>
  </si>
  <si>
    <t>対策区分毎の
変状の有無</t>
    <rPh sb="0" eb="2">
      <t>タイサク</t>
    </rPh>
    <rPh sb="2" eb="4">
      <t>クブン</t>
    </rPh>
    <rPh sb="4" eb="5">
      <t>ゴト</t>
    </rPh>
    <rPh sb="7" eb="9">
      <t>ヘンジョウ</t>
    </rPh>
    <rPh sb="10" eb="12">
      <t>ウム</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</si>
  <si>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</si>
  <si>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</si>
  <si>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変状区分</t>
    <rPh sb="0" eb="2">
      <t>ヘンジョウ</t>
    </rPh>
    <rPh sb="2" eb="4">
      <t>クブン</t>
    </rPh>
    <phoneticPr fontId="9"/>
  </si>
  <si>
    <t>変状種類</t>
    <rPh sb="0" eb="2">
      <t>ヘンジョウ</t>
    </rPh>
    <rPh sb="2" eb="4">
      <t>シュルイ</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</si>
  <si>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</si>
  <si>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</si>
  <si>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</si>
  <si>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</si>
  <si>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</si>
  <si>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集計
判定
診断</t>
    <rPh sb="0" eb="2">
      <t>シュウケイ</t>
    </rPh>
    <rPh sb="3" eb="5">
      <t>ハンテイ</t>
    </rPh>
    <rPh sb="6" eb="8">
      <t>シンダン</t>
    </rPh>
    <phoneticPr fontId="9"/>
  </si>
  <si>
    <t>変状の発生規模合計(㎡)</t>
    <rPh sb="0" eb="2">
      <t>ヘンジョウ</t>
    </rPh>
    <rPh sb="3" eb="5">
      <t>ハッセイ</t>
    </rPh>
    <rPh sb="5" eb="7">
      <t>キボ</t>
    </rPh>
    <rPh sb="7" eb="9">
      <t>ゴウケイ</t>
    </rPh>
    <phoneticPr fontId="9"/>
  </si>
  <si>
    <t>－</t>
    <phoneticPr fontId="9"/>
  </si>
  <si>
    <t>覆工スパン単位の
健全性の
診断の区分</t>
    <rPh sb="9" eb="12">
      <t>ケンゼンセイ</t>
    </rPh>
    <rPh sb="14" eb="16">
      <t>シンダン</t>
    </rPh>
    <phoneticPr fontId="10"/>
  </si>
  <si>
    <t>対策区分の
判定結果</t>
    <rPh sb="0" eb="2">
      <t>タイサク</t>
    </rPh>
    <rPh sb="2" eb="4">
      <t>クブン</t>
    </rPh>
    <rPh sb="6" eb="8">
      <t>ハンテイ</t>
    </rPh>
    <rPh sb="8" eb="10">
      <t>ケッカ</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</si>
  <si>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9"/>
  </si>
  <si>
    <t>所見</t>
    <rPh sb="0" eb="2">
      <t>ショケン</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</si>
  <si>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</si>
  <si>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注2：応急措置を実施した場合は、その詳細を備考に記載すること。</t>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</si>
  <si>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0"/>
  </si>
  <si>
    <t>（以下、印刷不要）</t>
    <rPh sb="1" eb="3">
      <t>イカ</t>
    </rPh>
    <rPh sb="4" eb="6">
      <t>インサツ</t>
    </rPh>
    <rPh sb="6" eb="8">
      <t>フヨウ</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</si>
  <si>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</si>
  <si>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</si>
  <si>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9"/>
  </si>
  <si>
    <t>※4：本様式は覆工スパン毎に作成すること。</t>
    <rPh sb="3" eb="4">
      <t>ホン</t>
    </rPh>
    <rPh sb="4" eb="6">
      <t>ヨウシキ</t>
    </rPh>
    <rPh sb="7" eb="9">
      <t>フッコウ</t>
    </rPh>
    <rPh sb="12" eb="13">
      <t>ゴト</t>
    </rPh>
    <rPh sb="14" eb="16">
      <t>サクセイ</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</si>
  <si>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</si>
  <si>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</si>
  <si>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9"/>
  </si>
  <si>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</si>
  <si>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</si>
  <si>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名　称</t>
    <rPh sb="0" eb="1">
      <t>ナ</t>
    </rPh>
    <rPh sb="2" eb="3">
      <t>ショウ</t>
    </rPh>
    <phoneticPr fontId="5"/>
  </si>
  <si>
    <t>管理者名</t>
    <rPh sb="0" eb="3">
      <t>カンリシャ</t>
    </rPh>
    <rPh sb="3" eb="4">
      <t>メイ</t>
    </rPh>
    <phoneticPr fontId="5"/>
  </si>
  <si>
    <t>不可能な理由</t>
    <rPh sb="0" eb="3">
      <t>フカノウ</t>
    </rPh>
    <rPh sb="4" eb="6">
      <t>リユウ</t>
    </rPh>
    <phoneticPr fontId="5"/>
  </si>
  <si>
    <t>対応策</t>
    <rPh sb="0" eb="3">
      <t>タイオウサク</t>
    </rPh>
    <phoneticPr fontId="5"/>
  </si>
  <si>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</si>
  <si>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10"/>
  </si>
  <si>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0"/>
  </si>
  <si>
    <t>フリガナ</t>
    <phoneticPr fontId="20"/>
  </si>
  <si>
    <t>路線名</t>
    <rPh sb="0" eb="2">
      <t>ロセン</t>
    </rPh>
    <rPh sb="2" eb="3">
      <t>メイ</t>
    </rPh>
    <phoneticPr fontId="20"/>
  </si>
  <si>
    <t>定期点検
年月日</t>
    <phoneticPr fontId="10"/>
  </si>
  <si>
    <t xml:space="preserve"> </t>
    <phoneticPr fontId="20"/>
  </si>
  <si>
    <t>名  称</t>
    <rPh sb="0" eb="1">
      <t>ナ</t>
    </rPh>
    <rPh sb="3" eb="4">
      <t>ショウ</t>
    </rPh>
    <phoneticPr fontId="20"/>
  </si>
  <si>
    <t>管理者名</t>
    <rPh sb="0" eb="3">
      <t>カンリシャ</t>
    </rPh>
    <rPh sb="3" eb="4">
      <t>メイ</t>
    </rPh>
    <phoneticPr fontId="20"/>
  </si>
  <si>
    <t>【覆工スパン毎の変状数,  変状規模】</t>
    <phoneticPr fontId="20"/>
  </si>
  <si>
    <r>
      <t>対策区分の判定</t>
    </r>
    <r>
      <rPr>
        <vertAlign val="superscript"/>
        <sz val="9"/>
        <rFont val="HGSｺﾞｼｯｸM"/>
        <family val="3"/>
        <charset val="128"/>
      </rPr>
      <t>注1</t>
    </r>
    <rPh sb="0" eb="2">
      <t>タイサク</t>
    </rPh>
    <rPh sb="2" eb="4">
      <t>クブン</t>
    </rPh>
    <rPh sb="5" eb="7">
      <t>ハンテイ</t>
    </rPh>
    <rPh sb="7" eb="8">
      <t>チュウ</t>
    </rPh>
    <phoneticPr fontId="20"/>
  </si>
  <si>
    <t>計</t>
    <rPh sb="0" eb="1">
      <t>ケイ</t>
    </rPh>
    <phoneticPr fontId="20"/>
  </si>
  <si>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0"/>
  </si>
  <si>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0"/>
  </si>
  <si>
    <t>※１：本様式は様式D‐3の集計結果を掲載すること。</t>
    <rPh sb="3" eb="4">
      <t>ホン</t>
    </rPh>
    <rPh sb="4" eb="6">
      <t>ヨウシキ</t>
    </rPh>
    <rPh sb="7" eb="9">
      <t>ヨウシキ</t>
    </rPh>
    <rPh sb="13" eb="15">
      <t>シュウケイ</t>
    </rPh>
    <rPh sb="15" eb="17">
      <t>ケッカ</t>
    </rPh>
    <rPh sb="18" eb="20">
      <t>ケイサイ</t>
    </rPh>
    <phoneticPr fontId="2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</si>
  <si>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0"/>
  </si>
  <si>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0"/>
  </si>
  <si>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5"/>
  </si>
  <si>
    <t>道路トンネルの健全性の診断の区分の所見</t>
    <rPh sb="0" eb="2">
      <t>ドウロ</t>
    </rPh>
    <rPh sb="7" eb="10">
      <t>ケンゼンセイ</t>
    </rPh>
    <rPh sb="11" eb="13">
      <t>シンダン</t>
    </rPh>
    <rPh sb="14" eb="16">
      <t>クブン</t>
    </rPh>
    <rPh sb="17" eb="19">
      <t>ショケン</t>
    </rPh>
    <phoneticPr fontId="10"/>
  </si>
  <si>
    <t>様式A～B</t>
    <rPh sb="0" eb="2">
      <t>ヨウシキ</t>
    </rPh>
    <phoneticPr fontId="10"/>
  </si>
  <si>
    <t>トンネルの分類</t>
    <rPh sb="5" eb="7">
      <t>ブンルイ</t>
    </rPh>
    <phoneticPr fontId="10"/>
  </si>
  <si>
    <t>トンネル工法</t>
  </si>
  <si>
    <t>自専道or一般道</t>
  </si>
  <si>
    <t>緊急輸送路</t>
  </si>
  <si>
    <t>代替路</t>
  </si>
  <si>
    <t>陸上トンネル（掘進工法）</t>
    <rPh sb="0" eb="2">
      <t>リクジョウ</t>
    </rPh>
    <rPh sb="7" eb="9">
      <t>クッシン</t>
    </rPh>
    <rPh sb="9" eb="11">
      <t>コウホウ</t>
    </rPh>
    <phoneticPr fontId="10"/>
  </si>
  <si>
    <t>山岳トンネル工法（NATM）</t>
    <rPh sb="0" eb="2">
      <t>サンガク</t>
    </rPh>
    <rPh sb="6" eb="8">
      <t>コウホウ</t>
    </rPh>
    <phoneticPr fontId="10"/>
  </si>
  <si>
    <t>自専道</t>
    <phoneticPr fontId="10"/>
  </si>
  <si>
    <t>一次</t>
    <rPh sb="0" eb="2">
      <t>イチジ</t>
    </rPh>
    <phoneticPr fontId="10"/>
  </si>
  <si>
    <t>有</t>
    <rPh sb="0" eb="1">
      <t>アリ</t>
    </rPh>
    <phoneticPr fontId="10"/>
  </si>
  <si>
    <t>陸上トンネル（開削工法）</t>
    <rPh sb="0" eb="2">
      <t>リクジョウ</t>
    </rPh>
    <rPh sb="7" eb="9">
      <t>カイサク</t>
    </rPh>
    <rPh sb="9" eb="11">
      <t>コウホウ</t>
    </rPh>
    <phoneticPr fontId="10"/>
  </si>
  <si>
    <t>矢板工法</t>
    <rPh sb="0" eb="2">
      <t>ヤイタ</t>
    </rPh>
    <rPh sb="2" eb="4">
      <t>コウホウ</t>
    </rPh>
    <phoneticPr fontId="10"/>
  </si>
  <si>
    <t>一般道</t>
    <phoneticPr fontId="10"/>
  </si>
  <si>
    <t>二次</t>
    <rPh sb="0" eb="2">
      <t>ニジ</t>
    </rPh>
    <phoneticPr fontId="10"/>
  </si>
  <si>
    <t>無</t>
    <rPh sb="0" eb="1">
      <t>ナシ</t>
    </rPh>
    <phoneticPr fontId="10"/>
  </si>
  <si>
    <t>陸上トンネル（その他）</t>
    <rPh sb="0" eb="2">
      <t>リクジョウ</t>
    </rPh>
    <rPh sb="9" eb="10">
      <t>タ</t>
    </rPh>
    <phoneticPr fontId="10"/>
  </si>
  <si>
    <t>開削工法</t>
    <rPh sb="0" eb="2">
      <t>カイサク</t>
    </rPh>
    <rPh sb="2" eb="4">
      <t>コウホウ</t>
    </rPh>
    <phoneticPr fontId="10"/>
  </si>
  <si>
    <t>三次</t>
    <rPh sb="0" eb="2">
      <t>サンジ</t>
    </rPh>
    <phoneticPr fontId="10"/>
  </si>
  <si>
    <t>水底トンネル（掘進工法）</t>
    <rPh sb="0" eb="2">
      <t>スイテイ</t>
    </rPh>
    <rPh sb="7" eb="9">
      <t>クッシン</t>
    </rPh>
    <rPh sb="9" eb="11">
      <t>コウホウ</t>
    </rPh>
    <phoneticPr fontId="10"/>
  </si>
  <si>
    <t>シールド工法</t>
    <rPh sb="4" eb="6">
      <t>コウホウ</t>
    </rPh>
    <phoneticPr fontId="10"/>
  </si>
  <si>
    <t>市町村指定</t>
    <rPh sb="0" eb="5">
      <t>シチョウソンシテイ</t>
    </rPh>
    <phoneticPr fontId="10"/>
  </si>
  <si>
    <t>水底トンネル（沈埋工法）</t>
    <rPh sb="0" eb="2">
      <t>スイテイ</t>
    </rPh>
    <rPh sb="7" eb="9">
      <t>チンマイ</t>
    </rPh>
    <rPh sb="9" eb="11">
      <t>コウホウ</t>
    </rPh>
    <phoneticPr fontId="10"/>
  </si>
  <si>
    <t>その他</t>
    <rPh sb="2" eb="3">
      <t>タ</t>
    </rPh>
    <phoneticPr fontId="10"/>
  </si>
  <si>
    <t>指定なし</t>
    <rPh sb="0" eb="2">
      <t>シテイ</t>
    </rPh>
    <phoneticPr fontId="10"/>
  </si>
  <si>
    <t>水底トンネル（開削工法）</t>
    <rPh sb="0" eb="2">
      <t>スイテイ</t>
    </rPh>
    <rPh sb="7" eb="9">
      <t>カイサク</t>
    </rPh>
    <rPh sb="9" eb="11">
      <t>コウホウ</t>
    </rPh>
    <phoneticPr fontId="10"/>
  </si>
  <si>
    <t>不明</t>
    <rPh sb="0" eb="2">
      <t>フメイ</t>
    </rPh>
    <phoneticPr fontId="10"/>
  </si>
  <si>
    <t>水底トンネル（その他）</t>
    <rPh sb="0" eb="2">
      <t>スイテイ</t>
    </rPh>
    <rPh sb="9" eb="10">
      <t>タ</t>
    </rPh>
    <phoneticPr fontId="10"/>
  </si>
  <si>
    <t>様式C-1-1(本体工)、C-2、D-1-1、D-3</t>
    <rPh sb="0" eb="2">
      <t>ヨウシキ</t>
    </rPh>
    <rPh sb="8" eb="11">
      <t>ホンタイコウ</t>
    </rPh>
    <phoneticPr fontId="10"/>
  </si>
  <si>
    <t>対象箇所</t>
    <rPh sb="0" eb="2">
      <t>タイショウ</t>
    </rPh>
    <rPh sb="2" eb="4">
      <t>カショ</t>
    </rPh>
    <phoneticPr fontId="10"/>
  </si>
  <si>
    <t>部位区分</t>
  </si>
  <si>
    <t>変状区分</t>
  </si>
  <si>
    <t>変状種類</t>
  </si>
  <si>
    <t>対策区分</t>
  </si>
  <si>
    <t>健全性</t>
  </si>
  <si>
    <t>調査の要否</t>
  </si>
  <si>
    <t>措置の要否</t>
  </si>
  <si>
    <t>実施有無</t>
  </si>
  <si>
    <t>覆工</t>
    <rPh sb="0" eb="2">
      <t>フッコウ</t>
    </rPh>
    <phoneticPr fontId="10"/>
  </si>
  <si>
    <t>アーチ（右側）</t>
    <rPh sb="4" eb="6">
      <t>ミギガワ</t>
    </rPh>
    <phoneticPr fontId="10"/>
  </si>
  <si>
    <t>外力</t>
    <rPh sb="0" eb="2">
      <t>ガイリョク</t>
    </rPh>
    <phoneticPr fontId="10"/>
  </si>
  <si>
    <t>圧ざ、ひび割れ</t>
  </si>
  <si>
    <t>Ⅰ</t>
    <phoneticPr fontId="10"/>
  </si>
  <si>
    <t>要</t>
    <rPh sb="0" eb="1">
      <t>ヨウ</t>
    </rPh>
    <phoneticPr fontId="10"/>
  </si>
  <si>
    <t>要監視</t>
    <rPh sb="0" eb="1">
      <t>ヨウ</t>
    </rPh>
    <rPh sb="1" eb="3">
      <t>カンシ</t>
    </rPh>
    <phoneticPr fontId="10"/>
  </si>
  <si>
    <t>未</t>
    <rPh sb="0" eb="1">
      <t>ミ</t>
    </rPh>
    <phoneticPr fontId="10"/>
  </si>
  <si>
    <t>坑門</t>
    <rPh sb="0" eb="2">
      <t>コウモン</t>
    </rPh>
    <phoneticPr fontId="10"/>
  </si>
  <si>
    <t>アーチ（左側）</t>
    <rPh sb="4" eb="5">
      <t>ヒダリ</t>
    </rPh>
    <rPh sb="5" eb="6">
      <t>ガワ</t>
    </rPh>
    <phoneticPr fontId="10"/>
  </si>
  <si>
    <t>材質劣化</t>
    <rPh sb="0" eb="4">
      <t>ザイシツレッカ</t>
    </rPh>
    <phoneticPr fontId="10"/>
  </si>
  <si>
    <t>うき・はく離</t>
  </si>
  <si>
    <t>Ⅱa</t>
    <phoneticPr fontId="10"/>
  </si>
  <si>
    <t>Ⅱ</t>
    <phoneticPr fontId="10"/>
  </si>
  <si>
    <t>否</t>
    <rPh sb="0" eb="1">
      <t>ヒ</t>
    </rPh>
    <phoneticPr fontId="10"/>
  </si>
  <si>
    <t>要対策</t>
    <rPh sb="0" eb="1">
      <t>ヨウ</t>
    </rPh>
    <rPh sb="1" eb="3">
      <t>タイサク</t>
    </rPh>
    <phoneticPr fontId="10"/>
  </si>
  <si>
    <t>済</t>
    <rPh sb="0" eb="1">
      <t>スミ</t>
    </rPh>
    <phoneticPr fontId="10"/>
  </si>
  <si>
    <t>内装板</t>
    <rPh sb="0" eb="2">
      <t>ナイソウ</t>
    </rPh>
    <rPh sb="2" eb="3">
      <t>イタ</t>
    </rPh>
    <phoneticPr fontId="10"/>
  </si>
  <si>
    <t>アーチ（天端）</t>
    <rPh sb="4" eb="5">
      <t>テン</t>
    </rPh>
    <rPh sb="5" eb="6">
      <t>タン</t>
    </rPh>
    <phoneticPr fontId="10"/>
  </si>
  <si>
    <t>漏水</t>
    <rPh sb="0" eb="2">
      <t>ロウスイ</t>
    </rPh>
    <phoneticPr fontId="10"/>
  </si>
  <si>
    <t>鋼材腐食</t>
  </si>
  <si>
    <t>Ⅱb</t>
    <phoneticPr fontId="10"/>
  </si>
  <si>
    <t>Ⅲ</t>
    <phoneticPr fontId="10"/>
  </si>
  <si>
    <t>継続</t>
    <rPh sb="0" eb="2">
      <t>ケイゾク</t>
    </rPh>
    <phoneticPr fontId="10"/>
  </si>
  <si>
    <t>天井板</t>
    <rPh sb="0" eb="2">
      <t>テンジョウ</t>
    </rPh>
    <rPh sb="2" eb="3">
      <t>バン</t>
    </rPh>
    <phoneticPr fontId="10"/>
  </si>
  <si>
    <t>アーチ（全周）</t>
    <rPh sb="4" eb="6">
      <t>ゼンシュウ</t>
    </rPh>
    <phoneticPr fontId="10"/>
  </si>
  <si>
    <t>変形・移動</t>
  </si>
  <si>
    <t>Ⅳ</t>
    <phoneticPr fontId="10"/>
  </si>
  <si>
    <t>路面</t>
    <rPh sb="0" eb="2">
      <t>ロメン</t>
    </rPh>
    <phoneticPr fontId="10"/>
  </si>
  <si>
    <t>側壁（右側）</t>
    <rPh sb="0" eb="2">
      <t>ソクヘキ</t>
    </rPh>
    <rPh sb="3" eb="5">
      <t>ミギガワ</t>
    </rPh>
    <phoneticPr fontId="10"/>
  </si>
  <si>
    <t>沈下</t>
  </si>
  <si>
    <t>－</t>
    <phoneticPr fontId="10"/>
  </si>
  <si>
    <t>側壁（左側）</t>
    <rPh sb="0" eb="2">
      <t>ソクヘキ</t>
    </rPh>
    <rPh sb="3" eb="5">
      <t>ヒダリガワ</t>
    </rPh>
    <phoneticPr fontId="10"/>
  </si>
  <si>
    <t>隆起</t>
  </si>
  <si>
    <t>横断目地（右側）</t>
    <rPh sb="0" eb="2">
      <t>オウダン</t>
    </rPh>
    <rPh sb="2" eb="4">
      <t>メジ</t>
    </rPh>
    <rPh sb="5" eb="7">
      <t>ミギガワ</t>
    </rPh>
    <phoneticPr fontId="10"/>
  </si>
  <si>
    <t>巻厚の不足または減少、背面空洞</t>
  </si>
  <si>
    <t>横断目地（左側）</t>
    <rPh sb="0" eb="2">
      <t>オウダン</t>
    </rPh>
    <rPh sb="2" eb="4">
      <t>メジ</t>
    </rPh>
    <rPh sb="5" eb="7">
      <t>ヒダリガワ</t>
    </rPh>
    <phoneticPr fontId="10"/>
  </si>
  <si>
    <t>補修・補強材の破損</t>
  </si>
  <si>
    <t>横断目地（天端）</t>
    <rPh sb="0" eb="2">
      <t>オウダン</t>
    </rPh>
    <rPh sb="2" eb="4">
      <t>メジ</t>
    </rPh>
    <rPh sb="5" eb="6">
      <t>テン</t>
    </rPh>
    <rPh sb="6" eb="7">
      <t>タン</t>
    </rPh>
    <phoneticPr fontId="10"/>
  </si>
  <si>
    <t>漏水</t>
  </si>
  <si>
    <t>横断目地（全周）</t>
    <rPh sb="0" eb="2">
      <t>オウダン</t>
    </rPh>
    <rPh sb="2" eb="4">
      <t>メジ</t>
    </rPh>
    <rPh sb="5" eb="7">
      <t>ゼンシュウ</t>
    </rPh>
    <phoneticPr fontId="10"/>
  </si>
  <si>
    <t>滞水</t>
  </si>
  <si>
    <t>水平打ち継ぎ目（右側）</t>
    <rPh sb="0" eb="2">
      <t>スイヘイ</t>
    </rPh>
    <rPh sb="2" eb="3">
      <t>ウ</t>
    </rPh>
    <rPh sb="4" eb="5">
      <t>ツ</t>
    </rPh>
    <rPh sb="6" eb="7">
      <t>メ</t>
    </rPh>
    <rPh sb="8" eb="10">
      <t>ミギガワ</t>
    </rPh>
    <phoneticPr fontId="10"/>
  </si>
  <si>
    <t>土砂流出</t>
  </si>
  <si>
    <t>水平打ち継ぎ目（左側）</t>
    <rPh sb="0" eb="2">
      <t>スイヘイ</t>
    </rPh>
    <rPh sb="2" eb="3">
      <t>ウ</t>
    </rPh>
    <rPh sb="4" eb="5">
      <t>ツ</t>
    </rPh>
    <rPh sb="6" eb="7">
      <t>メ</t>
    </rPh>
    <rPh sb="8" eb="10">
      <t>ヒダリガワ</t>
    </rPh>
    <phoneticPr fontId="10"/>
  </si>
  <si>
    <t>その他</t>
  </si>
  <si>
    <t>面壁・妻壁等</t>
    <rPh sb="0" eb="2">
      <t>メンペキ</t>
    </rPh>
    <rPh sb="3" eb="4">
      <t>ツマ</t>
    </rPh>
    <rPh sb="4" eb="5">
      <t>カベ</t>
    </rPh>
    <rPh sb="5" eb="6">
      <t>トウ</t>
    </rPh>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</si>
  <si>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</si>
  <si>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</si>
  <si>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</si>
  <si>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</si>
  <si>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</si>
  <si>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</si>
  <si>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</si>
  <si>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様式C-1-2（附属物）、D-1-2</t>
    <rPh sb="0" eb="2">
      <t>ヨウシキ</t>
    </rPh>
    <rPh sb="8" eb="10">
      <t>フゾク</t>
    </rPh>
    <rPh sb="10" eb="11">
      <t>ブツ</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</si>
  <si>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</si>
  <si>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</si>
  <si>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</si>
  <si>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 xml:space="preserve">異常判定区分 </t>
    <rPh sb="0" eb="2">
      <t>イジョウ</t>
    </rPh>
    <rPh sb="2" eb="4">
      <t>ハンテイ</t>
    </rPh>
    <rPh sb="4" eb="6">
      <t>クブン</t>
    </rPh>
    <phoneticPr fontId="10"/>
  </si>
  <si>
    <t>実施有無</t>
    <rPh sb="0" eb="2">
      <t>ジッシ</t>
    </rPh>
    <rPh sb="2" eb="4">
      <t>ウム</t>
    </rPh>
    <phoneticPr fontId="10"/>
  </si>
  <si>
    <t>照明施設</t>
    <rPh sb="0" eb="2">
      <t>ショウメイ</t>
    </rPh>
    <rPh sb="2" eb="4">
      <t>シセツ</t>
    </rPh>
    <phoneticPr fontId="10"/>
  </si>
  <si>
    <t>灯具</t>
    <rPh sb="0" eb="2">
      <t>トウグ</t>
    </rPh>
    <phoneticPr fontId="10"/>
  </si>
  <si>
    <t>附属物本体</t>
    <rPh sb="0" eb="2">
      <t>フゾク</t>
    </rPh>
    <rPh sb="2" eb="3">
      <t>ブツ</t>
    </rPh>
    <rPh sb="3" eb="5">
      <t>ホンタイ</t>
    </rPh>
    <phoneticPr fontId="10"/>
  </si>
  <si>
    <t>破断</t>
  </si>
  <si>
    <t>○</t>
    <phoneticPr fontId="10"/>
  </si>
  <si>
    <t>換気施設</t>
    <rPh sb="0" eb="2">
      <t>カンキ</t>
    </rPh>
    <rPh sb="2" eb="4">
      <t>シセツ</t>
    </rPh>
    <phoneticPr fontId="10"/>
  </si>
  <si>
    <t>ケーブル本体</t>
    <rPh sb="4" eb="6">
      <t>ホンタイ</t>
    </rPh>
    <phoneticPr fontId="10"/>
  </si>
  <si>
    <t>取付部材</t>
    <rPh sb="0" eb="1">
      <t>ト</t>
    </rPh>
    <rPh sb="1" eb="2">
      <t>ツ</t>
    </rPh>
    <rPh sb="2" eb="4">
      <t>ブザイ</t>
    </rPh>
    <phoneticPr fontId="10"/>
  </si>
  <si>
    <t>緩み、脱落</t>
  </si>
  <si>
    <t>×</t>
    <phoneticPr fontId="10"/>
  </si>
  <si>
    <t>非常用施設</t>
    <rPh sb="0" eb="3">
      <t>ヒジョウヨウ</t>
    </rPh>
    <rPh sb="3" eb="5">
      <t>シセツ</t>
    </rPh>
    <phoneticPr fontId="10"/>
  </si>
  <si>
    <t>ケーブル本体以外</t>
    <rPh sb="4" eb="6">
      <t>ホンタイ</t>
    </rPh>
    <rPh sb="6" eb="8">
      <t>イガイ</t>
    </rPh>
    <phoneticPr fontId="10"/>
  </si>
  <si>
    <t>ボルト・ナット，アンカー類</t>
    <phoneticPr fontId="10"/>
  </si>
  <si>
    <t>亀裂</t>
  </si>
  <si>
    <t>その他施設</t>
    <rPh sb="2" eb="3">
      <t>タ</t>
    </rPh>
    <rPh sb="3" eb="5">
      <t>シセツ</t>
    </rPh>
    <phoneticPr fontId="10"/>
  </si>
  <si>
    <t>腐食</t>
  </si>
  <si>
    <t>ジェットファン</t>
    <phoneticPr fontId="10"/>
  </si>
  <si>
    <t>変形，欠損</t>
  </si>
  <si>
    <t>VI計</t>
    <rPh sb="2" eb="3">
      <t>ケイ</t>
    </rPh>
    <phoneticPr fontId="10"/>
  </si>
  <si>
    <t>がたつき</t>
  </si>
  <si>
    <t>CO計</t>
    <rPh sb="2" eb="3">
      <t>ケイ</t>
    </rPh>
    <phoneticPr fontId="10"/>
  </si>
  <si>
    <t>風向風速計</t>
    <rPh sb="0" eb="2">
      <t>フウコウ</t>
    </rPh>
    <rPh sb="2" eb="5">
      <t>フウソクケイ</t>
    </rPh>
    <phoneticPr fontId="10"/>
  </si>
  <si>
    <t>点 滅 灯</t>
    <phoneticPr fontId="10"/>
  </si>
  <si>
    <t>音信号発生器</t>
  </si>
  <si>
    <t>誘導表示施設</t>
  </si>
  <si>
    <t>標識</t>
  </si>
  <si>
    <t>天井板取付部材</t>
  </si>
  <si>
    <t>内装板取付部材</t>
  </si>
  <si>
    <t>吸音板取付部材</t>
  </si>
  <si>
    <t>周南土木建築事務所</t>
  </si>
  <si>
    <t>基礎地盤コンサルタンツ株式会社
大谷 直毅</t>
    <rPh sb="0" eb="4">
      <t>キソジバン</t>
    </rPh>
    <rPh sb="11" eb="15">
      <t>カブシキガイシャ</t>
    </rPh>
    <rPh sb="16" eb="18">
      <t>オオタニ</t>
    </rPh>
    <rPh sb="19" eb="21">
      <t>ナオキ</t>
    </rPh>
    <phoneticPr fontId="11"/>
  </si>
  <si>
    <t>基礎地盤コンサルタンツ株式会社</t>
  </si>
  <si>
    <t>大谷 直毅</t>
  </si>
  <si>
    <t>一般道</t>
  </si>
  <si>
    <t>大崩トンネル</t>
  </si>
  <si>
    <t>山口県周南市高瀬</t>
  </si>
  <si>
    <t>一般（無料）トンネル</t>
  </si>
  <si>
    <t>約20</t>
  </si>
  <si>
    <t>-</t>
  </si>
  <si>
    <t>-</t>
    <phoneticPr fontId="10"/>
  </si>
  <si>
    <t>一般国道　376号</t>
  </si>
  <si>
    <t>1988年</t>
    <rPh sb="4" eb="5">
      <t>ネン</t>
    </rPh>
    <phoneticPr fontId="11"/>
  </si>
  <si>
    <t>ー</t>
  </si>
  <si>
    <t>D</t>
  </si>
  <si>
    <t>覆工（内装なし）</t>
    <rPh sb="0" eb="2">
      <t>フッコウ</t>
    </rPh>
    <rPh sb="3" eb="5">
      <t>ナイソウ</t>
    </rPh>
    <phoneticPr fontId="3"/>
  </si>
  <si>
    <t>面壁型</t>
    <rPh sb="2" eb="3">
      <t>カタ</t>
    </rPh>
    <phoneticPr fontId="3"/>
  </si>
  <si>
    <t>舗装道（セメント系）</t>
  </si>
  <si>
    <t>自然排水</t>
    <rPh sb="3" eb="4">
      <t>スイ</t>
    </rPh>
    <phoneticPr fontId="3"/>
  </si>
  <si>
    <t>照明施設なし</t>
  </si>
  <si>
    <t>自然換気</t>
    <rPh sb="0" eb="2">
      <t>シゼン</t>
    </rPh>
    <rPh sb="2" eb="4">
      <t>カンキ</t>
    </rPh>
    <phoneticPr fontId="5"/>
  </si>
  <si>
    <t>34.16361,131.77622</t>
    <phoneticPr fontId="10"/>
  </si>
  <si>
    <t>PS</t>
  </si>
  <si>
    <t>S1</t>
  </si>
  <si>
    <t>S2</t>
  </si>
  <si>
    <t>S3</t>
  </si>
  <si>
    <t>S4</t>
  </si>
  <si>
    <t>S5</t>
  </si>
  <si>
    <t>S6</t>
  </si>
  <si>
    <t>S7</t>
  </si>
  <si>
    <t>S8</t>
  </si>
  <si>
    <t>S9</t>
  </si>
  <si>
    <t>PE</t>
  </si>
  <si>
    <t>坑門（面壁型）</t>
    <rPh sb="0" eb="2">
      <t>コウモン</t>
    </rPh>
    <rPh sb="3" eb="5">
      <t>メンペキ</t>
    </rPh>
    <rPh sb="5" eb="6">
      <t>カタ</t>
    </rPh>
    <phoneticPr fontId="5"/>
  </si>
  <si>
    <t>大崩トンネル</t>
    <phoneticPr fontId="10"/>
  </si>
  <si>
    <t>一般国道　376号</t>
    <phoneticPr fontId="10"/>
  </si>
  <si>
    <t>周南土木建築事務所</t>
    <phoneticPr fontId="10"/>
  </si>
  <si>
    <t>基礎地盤コンサルタンツ株式会社
大谷 直毅</t>
    <phoneticPr fontId="10"/>
  </si>
  <si>
    <t>基礎地盤コンサルタンツ株式会社</t>
    <phoneticPr fontId="10"/>
  </si>
  <si>
    <t>大谷 直毅</t>
    <phoneticPr fontId="10"/>
  </si>
  <si>
    <t>有</t>
    <phoneticPr fontId="10"/>
  </si>
  <si>
    <t>34.16361,131.77622</t>
  </si>
  <si>
    <t>20cm</t>
    <phoneticPr fontId="10"/>
  </si>
  <si>
    <t>山口県周南市高瀬</t>
    <phoneticPr fontId="10"/>
  </si>
  <si>
    <t>矢板工法</t>
    <phoneticPr fontId="10"/>
  </si>
  <si>
    <t>1988年</t>
    <phoneticPr fontId="10"/>
  </si>
  <si>
    <t>一次</t>
    <phoneticPr fontId="10"/>
  </si>
  <si>
    <t>大崩トンネル</t>
    <phoneticPr fontId="5"/>
  </si>
  <si>
    <t>一般国道　376号</t>
    <phoneticPr fontId="5"/>
  </si>
  <si>
    <t>周南土木建築事務所</t>
    <phoneticPr fontId="5"/>
  </si>
  <si>
    <t>基礎地盤コンサルタンツ株式会社</t>
    <phoneticPr fontId="5"/>
  </si>
  <si>
    <t>大谷 直毅</t>
    <phoneticPr fontId="5"/>
  </si>
  <si>
    <t>覆工</t>
  </si>
  <si>
    <t>アーチ（左側）</t>
  </si>
  <si>
    <t>材質劣化</t>
  </si>
  <si>
    <t>0.05m×0.2m</t>
  </si>
  <si>
    <t>Ⅱa</t>
  </si>
  <si>
    <t>否</t>
  </si>
  <si>
    <t>要監視</t>
  </si>
  <si>
    <t>継続</t>
  </si>
  <si>
    <t>監視(重点)</t>
  </si>
  <si>
    <t>水平打ち継ぎ目（左側）</t>
  </si>
  <si>
    <t>0.1m×5.2m</t>
  </si>
  <si>
    <t>Ⅱb</t>
  </si>
  <si>
    <t>監視(日常)</t>
  </si>
  <si>
    <t>アーチ（右側）</t>
  </si>
  <si>
    <t>0.05m×0.05m</t>
  </si>
  <si>
    <t>水平打ち継ぎ目（右側）</t>
  </si>
  <si>
    <t>0.1m×6.1m</t>
  </si>
  <si>
    <t>0.1m×6.6m</t>
  </si>
  <si>
    <t>寸法変更</t>
  </si>
  <si>
    <t>横断目地（右側）</t>
  </si>
  <si>
    <t>0.5m×0.05m</t>
  </si>
  <si>
    <t>6.0m×8.7m</t>
  </si>
  <si>
    <t>未</t>
  </si>
  <si>
    <t>7.4m×8.7m</t>
  </si>
  <si>
    <t>0.1m×10.4m</t>
  </si>
  <si>
    <t>0.1m×9m(他1箇所)</t>
  </si>
  <si>
    <t>横断目地（左側）</t>
  </si>
  <si>
    <t>0.3m×0.05m</t>
  </si>
  <si>
    <t>0.1m×0.1m</t>
  </si>
  <si>
    <t>7.9m×0.8m</t>
  </si>
  <si>
    <t>8.2m×0.5m</t>
  </si>
  <si>
    <t>0.2m×0.1m</t>
  </si>
  <si>
    <t>6.8m×0.5m</t>
  </si>
  <si>
    <t>Ⅰ</t>
  </si>
  <si>
    <t>路面</t>
  </si>
  <si>
    <t>車道</t>
  </si>
  <si>
    <t>0.7m×6.4m</t>
  </si>
  <si>
    <t>0.05m×0.05m 3箇所</t>
  </si>
  <si>
    <t>4.9m×0.5m</t>
  </si>
  <si>
    <t>3.9m×4.7m</t>
  </si>
  <si>
    <t>0.05m×0.05m 2箇所</t>
  </si>
  <si>
    <t>0.1m×9.3m(他1箇所)</t>
  </si>
  <si>
    <t>1.0m×0.1m</t>
  </si>
  <si>
    <t>1m×0.1m</t>
  </si>
  <si>
    <t>0.2m×0.2m</t>
  </si>
  <si>
    <t>8.1m×0.5m</t>
  </si>
  <si>
    <t>8.8m×0.5m</t>
  </si>
  <si>
    <t>0.1m×0.5m</t>
  </si>
  <si>
    <t>8.5m×1.0m</t>
  </si>
  <si>
    <t>8.3m×1m</t>
  </si>
  <si>
    <t>8.2m×1.9m</t>
  </si>
  <si>
    <t>6.9m×0.5m</t>
  </si>
  <si>
    <t>0.1m×0.3m</t>
  </si>
  <si>
    <t>0.6m×8.1m</t>
  </si>
  <si>
    <t>1.2m×5.1m</t>
  </si>
  <si>
    <t>0.3m×0.5m</t>
  </si>
  <si>
    <t>1.4m×2.2m</t>
  </si>
  <si>
    <t>0.05m×0.05m 6箇所</t>
  </si>
  <si>
    <t>0.1m×5.8m</t>
  </si>
  <si>
    <t>0.3m×1.3m</t>
  </si>
  <si>
    <t>0.6m×0.2m</t>
  </si>
  <si>
    <t>0.1m×0.15m</t>
  </si>
  <si>
    <t>0.9m×0.15m</t>
  </si>
  <si>
    <t>1.0m×0.05m</t>
  </si>
  <si>
    <t>1m×0.05m</t>
  </si>
  <si>
    <t>0.95m×0.2m</t>
  </si>
  <si>
    <t>1.7m×0.3m</t>
  </si>
  <si>
    <t>0.1m×1.6m</t>
  </si>
  <si>
    <t>0.1m×1.7m</t>
  </si>
  <si>
    <t>0.2m×0.05m</t>
  </si>
  <si>
    <t>0.05m×0.05m 4箇所</t>
  </si>
  <si>
    <t>0.1m×2.8m</t>
  </si>
  <si>
    <t>側壁（左側）</t>
  </si>
  <si>
    <t>2.2m×0.9m</t>
  </si>
  <si>
    <t>8.0m×0.5m</t>
  </si>
  <si>
    <t>8.5m×0.5m</t>
  </si>
  <si>
    <t>8.7m×0.5m</t>
  </si>
  <si>
    <t>9.3m×1.8m</t>
  </si>
  <si>
    <t>9.7m×1.0m</t>
  </si>
  <si>
    <t>9.1m×0.9m</t>
  </si>
  <si>
    <t>3.1m×0.1m</t>
  </si>
  <si>
    <t>2.8m×3.5m</t>
  </si>
  <si>
    <t>2.4m×1.8m</t>
  </si>
  <si>
    <t>0.1m×1.3m</t>
  </si>
  <si>
    <t>0.1m×1.5m</t>
  </si>
  <si>
    <t>0.05m×0.05m 9箇所</t>
  </si>
  <si>
    <t>0.25m×0.1m</t>
  </si>
  <si>
    <t>0.05m×0.05m 5箇所</t>
  </si>
  <si>
    <t>0.1m×0.4m</t>
  </si>
  <si>
    <t>判定見直し</t>
  </si>
  <si>
    <t>0.4m×0.2m</t>
  </si>
  <si>
    <t>6.4m×1.5m</t>
  </si>
  <si>
    <t>9.3m×4.5m</t>
  </si>
  <si>
    <t>0.6m×0.15m</t>
  </si>
  <si>
    <t>9.1m×1.5m</t>
  </si>
  <si>
    <t>0.1m×0.25m</t>
  </si>
  <si>
    <t>7m×0.5m</t>
  </si>
  <si>
    <t>0.6m×0.1m</t>
  </si>
  <si>
    <t>1.15m×0.05m</t>
  </si>
  <si>
    <t>0.1m×2.4m</t>
  </si>
  <si>
    <t>5.7m×1.5m</t>
  </si>
  <si>
    <t>7.0m×1.0m</t>
  </si>
  <si>
    <t>8.2m×1.0m</t>
  </si>
  <si>
    <t>5.6m×0.5m</t>
  </si>
  <si>
    <t>0.1m×2.6m</t>
  </si>
  <si>
    <t>0.1m×1m</t>
  </si>
  <si>
    <t>0.9m×0.4m</t>
  </si>
  <si>
    <t>0.8m×0.9m</t>
  </si>
  <si>
    <t>1.9m×6.2m</t>
  </si>
  <si>
    <t>幅3.0mm 長さ6.9m 他(最大幅3.0mm)</t>
  </si>
  <si>
    <t>7.2m×0.5m</t>
  </si>
  <si>
    <t>7.4m×0.5m</t>
  </si>
  <si>
    <t>9.2m×0.5m</t>
  </si>
  <si>
    <t>8.6m×0.5m</t>
  </si>
  <si>
    <t>9.1m×0.5m</t>
  </si>
  <si>
    <t>0.9m×0.05m</t>
  </si>
  <si>
    <t>0.1m×0.05m</t>
  </si>
  <si>
    <t>2.1m×0.05m</t>
  </si>
  <si>
    <t>歩道</t>
  </si>
  <si>
    <t>1.1m×3.4m</t>
  </si>
  <si>
    <t>1.1m×2.1m</t>
  </si>
  <si>
    <t>0.1m×3.2m</t>
  </si>
  <si>
    <t>0.05m×0.15m</t>
  </si>
  <si>
    <t>0.1m×2.7m</t>
  </si>
  <si>
    <t>アーチ（天端）</t>
  </si>
  <si>
    <t>0.7m×0.1m</t>
  </si>
  <si>
    <t>0.5m×1m</t>
  </si>
  <si>
    <t>0.55m×6.25m</t>
  </si>
  <si>
    <t>0.6m×0.5m</t>
  </si>
  <si>
    <t>0.1m×3.8m</t>
  </si>
  <si>
    <t>0.1m×3.3m</t>
  </si>
  <si>
    <t>4.7m×0.5m</t>
  </si>
  <si>
    <t>0.1m×0.6m</t>
  </si>
  <si>
    <t>9.6m×0.7m</t>
  </si>
  <si>
    <t>側壁（右側）</t>
  </si>
  <si>
    <t>0.9m×0.6m</t>
  </si>
  <si>
    <t>0.1m×7.5m</t>
  </si>
  <si>
    <t>L=1.6m×W=5.0mm</t>
  </si>
  <si>
    <t>幅5.0mm 長さ1.6m</t>
  </si>
  <si>
    <t>0.6m×8.7m</t>
  </si>
  <si>
    <t>その他施設</t>
  </si>
  <si>
    <t>取付部材</t>
  </si>
  <si>
    <t>1箇所</t>
  </si>
  <si>
    <t>×</t>
  </si>
  <si>
    <t>うき　0.05m×0.2m</t>
  </si>
  <si>
    <t>うき　0.1m×5.2m</t>
  </si>
  <si>
    <t>水平打ち継ぎ目のうき 経過観察が望まれる</t>
  </si>
  <si>
    <t>鋼材露出　0.05m×0.05m</t>
  </si>
  <si>
    <t>アーチの鋼材腐食 経過観察が望まれる</t>
  </si>
  <si>
    <t>うき　0.1m×6.6m</t>
  </si>
  <si>
    <t>うき　0.5m×0.05m</t>
  </si>
  <si>
    <t>新規</t>
  </si>
  <si>
    <t>アーチの密集したひび割れ(一部ブロック化) 経過観察が望まれる</t>
  </si>
  <si>
    <t>うき　0.1m×9m(他1箇所)</t>
  </si>
  <si>
    <t>うき　0.3m×0.05m</t>
  </si>
  <si>
    <t>うき　0.1m×0.1m</t>
  </si>
  <si>
    <t>滴水　8.2m×0.5m</t>
  </si>
  <si>
    <t>アーチのにじみ 経過観察が望まれる</t>
  </si>
  <si>
    <t>うき　0.1m×10.4m</t>
  </si>
  <si>
    <t>うき　0.2m×0.1m</t>
  </si>
  <si>
    <t>滴水　6.8m×0.5m</t>
  </si>
  <si>
    <t>アーチの遊離石灰 今回点検時漏水は確認されなかった</t>
  </si>
  <si>
    <t>土砂・落葉堆積　0.7m×6.4m</t>
  </si>
  <si>
    <t>車道の土砂堆積(t=100mm)</t>
  </si>
  <si>
    <t>アーチのブロック化が懸念されるひび割れ 経過観察が望まれる</t>
  </si>
  <si>
    <t>うき　0.1m×9.3m(他1箇所)</t>
  </si>
  <si>
    <t>うき　1m×0.1m</t>
  </si>
  <si>
    <t>うき　0.2m×0.2m</t>
  </si>
  <si>
    <t>滴水　8.8m×0.5m</t>
  </si>
  <si>
    <t>アーチの滴水(5ml/min) 滴水により車道に滞水を確認 計画的な対策が望まれる</t>
  </si>
  <si>
    <t>はく落　0.2m×0.1m</t>
  </si>
  <si>
    <t>横断目地のはく落</t>
  </si>
  <si>
    <t>うき　0.1m×0.5m</t>
  </si>
  <si>
    <t>にじみ　8.3m×1m</t>
  </si>
  <si>
    <t>滴水　8.2m×1.9m</t>
  </si>
  <si>
    <t>滴水　6.9m×0.5m</t>
  </si>
  <si>
    <t>うき　0.1m×0.3m</t>
  </si>
  <si>
    <t>土砂・落葉堆積　0.6m×8.1m</t>
  </si>
  <si>
    <t>車道の土砂堆積(t=40mm)</t>
  </si>
  <si>
    <t>滞水　1.2m×5.1m</t>
  </si>
  <si>
    <t>今回点検時に滞水は確認されなかった</t>
  </si>
  <si>
    <t>アーチのブロック化 打音異常なし 経過観察が望まれる</t>
  </si>
  <si>
    <t>アーチの規模の大きいブロック化 打音異常なし 計画的な対策が望まれる</t>
  </si>
  <si>
    <t>うき　0.1m×5.8m</t>
  </si>
  <si>
    <t>うき　0.3m×1.3m</t>
  </si>
  <si>
    <t>うき　0.6m×0.2m</t>
  </si>
  <si>
    <t>鋼材露出　0.2m×0.2m</t>
  </si>
  <si>
    <t>うき　0.9m×0.15m</t>
  </si>
  <si>
    <t>うき　1m×0.05m</t>
  </si>
  <si>
    <t>うき　0.95m×0.2m</t>
  </si>
  <si>
    <t>うき　1.7m×0.3m</t>
  </si>
  <si>
    <t>車道の土砂堆積(t=20mm)</t>
  </si>
  <si>
    <t>うき　0.1m×1.7m</t>
  </si>
  <si>
    <t>鋼材露出　0.1m×0.15m</t>
  </si>
  <si>
    <t>鋼材露出　0.2m×0.05m</t>
  </si>
  <si>
    <t>うき　0.1m×2.8m</t>
  </si>
  <si>
    <t>にじみ　2.2m×0.9m</t>
  </si>
  <si>
    <t>側壁の遊離石灰 今回点検時漏水は確認されなかった</t>
  </si>
  <si>
    <t>滴水　8.5m×0.5m</t>
  </si>
  <si>
    <t>滴水　9.3m×1.8m</t>
  </si>
  <si>
    <t>滴水　9.1m×0.9m</t>
  </si>
  <si>
    <t>アーチの滴水(5ml/min) 滴水により車道に滞水(S5-12)を確認 計画的な対策が望まれる</t>
  </si>
  <si>
    <t>はく落　3.1m×0.1m</t>
  </si>
  <si>
    <t>アーチのはく落</t>
  </si>
  <si>
    <t>車道のうき</t>
  </si>
  <si>
    <t>滞水　2.8m×3.5m</t>
  </si>
  <si>
    <t>車道の滴水(S5-3,4)による滞水</t>
  </si>
  <si>
    <t>滞水　2.4m×1.8m</t>
  </si>
  <si>
    <t>車道の滴水(S5-6)による滞水</t>
  </si>
  <si>
    <t>うき　0.1m×1.5m</t>
  </si>
  <si>
    <t>うき　0.1m×0.4m</t>
  </si>
  <si>
    <t>うき　0.4m×0.2m</t>
  </si>
  <si>
    <t>滴水　9.3m×4.5m</t>
  </si>
  <si>
    <t>アーチの滴水(10ml/min) 滴水により車道に滞水を確認 計画的な対策が望まれる</t>
  </si>
  <si>
    <t>はく落　0.6m×0.15m</t>
  </si>
  <si>
    <t>滴水　9.1m×1.5m</t>
  </si>
  <si>
    <t>鋼材露出　0.1m×0.25m</t>
  </si>
  <si>
    <t>滴水　7m×0.5m</t>
  </si>
  <si>
    <t>うき　0.6m×0.15m</t>
  </si>
  <si>
    <t>うき　1.15m×0.05m</t>
  </si>
  <si>
    <t>車道の滴水(S6-17,18)による滞水</t>
  </si>
  <si>
    <t>うき　0.1m×1m</t>
  </si>
  <si>
    <t>うき　0.8m×0.9m</t>
  </si>
  <si>
    <t>ひび割れ　幅3.0mm 長さ6.9m 他(最大幅3.0mm)</t>
  </si>
  <si>
    <t>滴水　7.4m×0.5m</t>
  </si>
  <si>
    <t>横断目地の滴水(5ml/min) 滴水により車道に滞水を確認 計画的な対策が望まれる</t>
  </si>
  <si>
    <t>うき　0.1m×0.15m</t>
  </si>
  <si>
    <t>滴水　9.2m×0.5m</t>
  </si>
  <si>
    <t>横断目地の遊離石灰 今回点検時漏水は確認されなかった</t>
  </si>
  <si>
    <t>滴水　9.1m×0.5m</t>
  </si>
  <si>
    <t>アーチの滴水(5ml/min) 滴水により車道に滞水(S7-16)を確認 計画的な対策が望まれる</t>
  </si>
  <si>
    <t>うき　0.9m×0.05m</t>
  </si>
  <si>
    <t>鋼材露出　0.1m×0.05m</t>
  </si>
  <si>
    <t>うき　2.1m×0.05m</t>
  </si>
  <si>
    <t>滞水　1.1m×3.4m</t>
  </si>
  <si>
    <t>歩道の土砂堆積(t=20mm) 今回点検時に滞水は確認されなかった</t>
  </si>
  <si>
    <t>滞水　1.1m×2.1m</t>
  </si>
  <si>
    <t>車道の滴水(S7-9)による滞水</t>
  </si>
  <si>
    <t>うき　0.05m×0.15m</t>
  </si>
  <si>
    <t>うき　0.5m×1m</t>
  </si>
  <si>
    <t>土砂・落葉堆積　0.55m×6.25m</t>
  </si>
  <si>
    <t>側壁のにじみ 歩道ににじみによる滞水を確認 計画的な対策が望まれる</t>
  </si>
  <si>
    <t>横断目地のにじみ 経過観察が望まれる</t>
  </si>
  <si>
    <t>うき・はく離　0.2m×0.2m</t>
  </si>
  <si>
    <t>側壁のうき 経過観察が望まれる</t>
  </si>
  <si>
    <t>うき　0.1m×3.8m</t>
  </si>
  <si>
    <t>うき　0.9m×0.6m</t>
  </si>
  <si>
    <t>うき　0.1m×7.5m</t>
  </si>
  <si>
    <t>ひび割れ　幅5.0mm 長さ1.6m</t>
  </si>
  <si>
    <t>土砂・落葉堆積　0.6m×8.7m</t>
  </si>
  <si>
    <t>車道の土砂堆積(t=30mm)</t>
  </si>
  <si>
    <t>閉合(うきなし)　</t>
  </si>
  <si>
    <t>金具腐食</t>
  </si>
  <si>
    <t>金具欠損</t>
  </si>
  <si>
    <t>Ⅲ</t>
  </si>
  <si>
    <t>要対策</t>
  </si>
  <si>
    <t>アーチの遊離石灰 今回点検時漏水は確認されなかったが遊離石灰成分の析出量が増加している 経過観察が望まれる</t>
  </si>
  <si>
    <t>アーチの滴水(5ml/min) 滴水により車道に広範囲の滞水(S5-11)を確認 早急な対策が望まれる</t>
  </si>
  <si>
    <t>アーチの滴水(5ml/min) 滴水により歩道と車道に広範囲の滞水(S6-13)を確認 早急な対策が望まれる</t>
  </si>
  <si>
    <t>アーチの滴水(15ml/min) 滴水により歩道と車道に広範囲の滞水(S6-13)を確認 早急な対策が望まれる</t>
  </si>
  <si>
    <t>寸法変更 判定見直し</t>
  </si>
  <si>
    <t>外力</t>
  </si>
  <si>
    <t>アーチのひび割れ沿いのうき 経過観察が望まれる</t>
  </si>
  <si>
    <t>横断目地のブロック化箇所のうき 早急な対策が望まれる</t>
  </si>
  <si>
    <t>横断目地のうき 経過観察が望まれる</t>
  </si>
  <si>
    <t>横断目地の補修跡のうき 早急な対策が望まれる</t>
  </si>
  <si>
    <t>アーチの補修跡のうき 早急な対策が望まれる</t>
  </si>
  <si>
    <t>アーチのひび割れ沿いの補修跡のうき 早急な対策が望まれる</t>
  </si>
  <si>
    <t>アーチのうき。ひび割れの進行により、閉合のおそれがある。 早急な対策が望まれる</t>
  </si>
  <si>
    <t>側壁のひび割れ 進行が認められないため判定見直し 経過観察が望まれる</t>
  </si>
  <si>
    <t>〇</t>
  </si>
  <si>
    <t>1.変状・異常の内容と部位・部材
・S9に、幅5.0mm、長さ1.6mのひび割れが確認された。
・S1等のアーチ部に、補修跡のうき、ブロック化箇所のうき、ブロック化の恐れがある箇所のうきが確認された。
・S6に滴水（15ml/min）が確認された。
2.変状等の原因（推定）
・S9のひび割れは、幅5.0mmと比較的大きいことから、外力の可能性が考えられる。進行性は認められない。
・S1等のうきについては、材質劣化（温度・乾燥収縮）や施工不良（不均一なコンクリートの打込み、締固め不足など）によるものと推測する。
・S6の滴水は、防水シートが無いため、覆工コンクリート背面の湧水処理が困難なことから、ひび割れ等から発生したものと推測する。
3.施設の現状と次回定期点検まで及び将来における構造物の状態（推定）
・S9のひび割れは、過年度報告書にて、前々回（2014年）からひび割れの進行はないこと及び対策工施工後の地山の動きが無いことが確認されているため、建設初期段階で偏土圧等によりひび割れが発生したが、現在は安定していると推測される。
・道路利用者被害の発生の可能性として、経年のうきの進行に伴うはく落、漏水の路面滞水や凍結などがある。
4.措置の必要性の判断に関わる事項
・うきは、覆工コンクリートの落下による第三者被害発生の可能性があることから、落下防止対策が必要な状態である。
・滴水は、滞水の凍結による第三者被害発生の可能性があることから、漏水対策が必要な状態である。
5.その他、次回定期点検への引継ぎ事項
・S9に発生しているひび割れは、外力の可能性があることから、ひび割れ幅や長さを継続監視することが望ましい。</t>
    <rPh sb="2" eb="4">
      <t>ヘンジョウ</t>
    </rPh>
    <rPh sb="5" eb="7">
      <t>イジョウ</t>
    </rPh>
    <rPh sb="8" eb="10">
      <t>ナイヨウ</t>
    </rPh>
    <rPh sb="11" eb="13">
      <t>ブイ</t>
    </rPh>
    <rPh sb="14" eb="16">
      <t>ブザイ</t>
    </rPh>
    <rPh sb="22" eb="23">
      <t>ハバ</t>
    </rPh>
    <rPh sb="29" eb="30">
      <t>ナガ</t>
    </rPh>
    <rPh sb="38" eb="39">
      <t>ワ</t>
    </rPh>
    <rPh sb="41" eb="43">
      <t>カクニン</t>
    </rPh>
    <rPh sb="51" eb="52">
      <t>トウ</t>
    </rPh>
    <rPh sb="56" eb="57">
      <t>ブ</t>
    </rPh>
    <rPh sb="59" eb="61">
      <t>ホシュウ</t>
    </rPh>
    <rPh sb="61" eb="62">
      <t>アト</t>
    </rPh>
    <rPh sb="70" eb="73">
      <t>カカショ</t>
    </rPh>
    <rPh sb="81" eb="82">
      <t>カ</t>
    </rPh>
    <rPh sb="83" eb="84">
      <t>オソ</t>
    </rPh>
    <rPh sb="88" eb="90">
      <t>カショ</t>
    </rPh>
    <rPh sb="94" eb="96">
      <t>カクニン</t>
    </rPh>
    <rPh sb="105" eb="106">
      <t>テキ</t>
    </rPh>
    <rPh sb="106" eb="107">
      <t>スイ</t>
    </rPh>
    <rPh sb="118" eb="120">
      <t>カクニン</t>
    </rPh>
    <rPh sb="128" eb="130">
      <t>ヘンジョウ</t>
    </rPh>
    <rPh sb="130" eb="131">
      <t>トウ</t>
    </rPh>
    <rPh sb="132" eb="134">
      <t>ゲンイン</t>
    </rPh>
    <rPh sb="135" eb="137">
      <t>スイテイ</t>
    </rPh>
    <rPh sb="145" eb="146">
      <t>ワ</t>
    </rPh>
    <rPh sb="149" eb="150">
      <t>ハバ</t>
    </rPh>
    <rPh sb="156" eb="159">
      <t>ヒカクテキ</t>
    </rPh>
    <rPh sb="159" eb="160">
      <t>オオ</t>
    </rPh>
    <rPh sb="167" eb="169">
      <t>ガイリョクノ</t>
    </rPh>
    <rPh sb="170" eb="175">
      <t>ウセイガカンガ</t>
    </rPh>
    <rPh sb="180" eb="183">
      <t>シンコウセイ</t>
    </rPh>
    <rPh sb="184" eb="185">
      <t>ミト</t>
    </rPh>
    <rPh sb="195" eb="196">
      <t>トウ</t>
    </rPh>
    <rPh sb="205" eb="209">
      <t>ザイシツレッカ</t>
    </rPh>
    <rPh sb="210" eb="212">
      <t>オンド</t>
    </rPh>
    <rPh sb="213" eb="217">
      <t>カンソウシュウシュク</t>
    </rPh>
    <rPh sb="219" eb="221">
      <t>セコウ</t>
    </rPh>
    <rPh sb="221" eb="223">
      <t>フリョウ</t>
    </rPh>
    <rPh sb="224" eb="227">
      <t>フキンイツ</t>
    </rPh>
    <rPh sb="235" eb="237">
      <t>ウチコ</t>
    </rPh>
    <rPh sb="239" eb="241">
      <t>シメカタ</t>
    </rPh>
    <rPh sb="242" eb="244">
      <t>ブソク</t>
    </rPh>
    <rPh sb="253" eb="255">
      <t>スイソク</t>
    </rPh>
    <rPh sb="263" eb="264">
      <t>テキ</t>
    </rPh>
    <rPh sb="264" eb="265">
      <t>スイ</t>
    </rPh>
    <rPh sb="267" eb="269">
      <t>ボウスイ</t>
    </rPh>
    <rPh sb="273" eb="274">
      <t>ナ</t>
    </rPh>
    <rPh sb="278" eb="280">
      <t>フッコウ</t>
    </rPh>
    <rPh sb="286" eb="288">
      <t>ハイメン</t>
    </rPh>
    <rPh sb="289" eb="293">
      <t>ユウスイショリ</t>
    </rPh>
    <rPh sb="294" eb="296">
      <t>コンナン</t>
    </rPh>
    <rPh sb="304" eb="305">
      <t>ワ</t>
    </rPh>
    <rPh sb="306" eb="307">
      <t>トウ</t>
    </rPh>
    <rPh sb="309" eb="311">
      <t>ハッセイ</t>
    </rPh>
    <rPh sb="316" eb="318">
      <t>スイソク</t>
    </rPh>
    <rPh sb="325" eb="327">
      <t>シセツ</t>
    </rPh>
    <rPh sb="328" eb="330">
      <t>ゲンジョウ</t>
    </rPh>
    <rPh sb="331" eb="333">
      <t>ジカイ</t>
    </rPh>
    <rPh sb="333" eb="335">
      <t>テイキ</t>
    </rPh>
    <rPh sb="335" eb="337">
      <t>テンケン</t>
    </rPh>
    <rPh sb="339" eb="340">
      <t>オヨ</t>
    </rPh>
    <rPh sb="341" eb="343">
      <t>ショウライ</t>
    </rPh>
    <rPh sb="347" eb="350">
      <t>コウゾウブツ</t>
    </rPh>
    <rPh sb="351" eb="353">
      <t>ジョウタイ</t>
    </rPh>
    <rPh sb="354" eb="356">
      <t>スイテイ</t>
    </rPh>
    <rPh sb="364" eb="365">
      <t>ワ</t>
    </rPh>
    <rPh sb="368" eb="371">
      <t>カネンド</t>
    </rPh>
    <rPh sb="371" eb="374">
      <t>ホウコクショ</t>
    </rPh>
    <rPh sb="377" eb="380">
      <t>ゼンゼンカイ</t>
    </rPh>
    <rPh sb="385" eb="386">
      <t>ネン</t>
    </rPh>
    <rPh sb="391" eb="392">
      <t>ワ</t>
    </rPh>
    <rPh sb="394" eb="396">
      <t>シンコウ</t>
    </rPh>
    <rPh sb="401" eb="402">
      <t>オヨ</t>
    </rPh>
    <rPh sb="403" eb="405">
      <t>タイサク</t>
    </rPh>
    <rPh sb="405" eb="406">
      <t>コウ</t>
    </rPh>
    <rPh sb="406" eb="408">
      <t>セコウ</t>
    </rPh>
    <rPh sb="408" eb="409">
      <t>ゴ</t>
    </rPh>
    <rPh sb="410" eb="412">
      <t>ジヤマ</t>
    </rPh>
    <rPh sb="413" eb="414">
      <t>ウゴ</t>
    </rPh>
    <rPh sb="416" eb="417">
      <t>ナ</t>
    </rPh>
    <rPh sb="421" eb="423">
      <t>カクニン</t>
    </rPh>
    <rPh sb="431" eb="433">
      <t>ケンセツ</t>
    </rPh>
    <rPh sb="433" eb="435">
      <t>ショキ</t>
    </rPh>
    <rPh sb="435" eb="437">
      <t>ダンカイ</t>
    </rPh>
    <rPh sb="438" eb="439">
      <t>ヘン</t>
    </rPh>
    <rPh sb="439" eb="441">
      <t>ドアツ</t>
    </rPh>
    <rPh sb="441" eb="442">
      <t>トウ</t>
    </rPh>
    <rPh sb="447" eb="448">
      <t>ワ</t>
    </rPh>
    <rPh sb="450" eb="452">
      <t>ハッセイ</t>
    </rPh>
    <rPh sb="456" eb="458">
      <t>ゲンザイ</t>
    </rPh>
    <rPh sb="459" eb="461">
      <t>アンテイ</t>
    </rPh>
    <rPh sb="466" eb="468">
      <t>スイソク</t>
    </rPh>
    <rPh sb="474" eb="476">
      <t>ドウロ</t>
    </rPh>
    <rPh sb="476" eb="479">
      <t>リヨウシャ</t>
    </rPh>
    <rPh sb="479" eb="481">
      <t>ヒガイ</t>
    </rPh>
    <rPh sb="482" eb="484">
      <t>ハッセイ</t>
    </rPh>
    <rPh sb="485" eb="488">
      <t>カノウセイ</t>
    </rPh>
    <rPh sb="492" eb="494">
      <t>ケイネン</t>
    </rPh>
    <rPh sb="498" eb="500">
      <t>シンコウ</t>
    </rPh>
    <rPh sb="501" eb="502">
      <t>トモナ</t>
    </rPh>
    <rPh sb="505" eb="506">
      <t>ラク</t>
    </rPh>
    <rPh sb="507" eb="509">
      <t>ロウスイ</t>
    </rPh>
    <rPh sb="510" eb="512">
      <t>ロメン</t>
    </rPh>
    <rPh sb="512" eb="514">
      <t>タイスイ</t>
    </rPh>
    <rPh sb="515" eb="517">
      <t>トウケツ</t>
    </rPh>
    <rPh sb="527" eb="529">
      <t>ソチ</t>
    </rPh>
    <rPh sb="530" eb="533">
      <t>ヒツヨウセイ</t>
    </rPh>
    <rPh sb="534" eb="536">
      <t>ハンダン</t>
    </rPh>
    <rPh sb="537" eb="538">
      <t>カカ</t>
    </rPh>
    <rPh sb="540" eb="542">
      <t>ジコウ</t>
    </rPh>
    <rPh sb="548" eb="550">
      <t>フッコウ</t>
    </rPh>
    <rPh sb="557" eb="559">
      <t>ラッカ</t>
    </rPh>
    <rPh sb="562" eb="569">
      <t>ダイサンシャヒガイハッセイ</t>
    </rPh>
    <rPh sb="570" eb="573">
      <t>カノウセイ</t>
    </rPh>
    <rPh sb="581" eb="587">
      <t>ラッカボウシタイサク</t>
    </rPh>
    <rPh sb="588" eb="590">
      <t>ヒツヨウ</t>
    </rPh>
    <rPh sb="591" eb="593">
      <t>ジョウタイ</t>
    </rPh>
    <rPh sb="599" eb="600">
      <t>テキ</t>
    </rPh>
    <rPh sb="600" eb="601">
      <t>スイ</t>
    </rPh>
    <rPh sb="603" eb="605">
      <t>タイスイ</t>
    </rPh>
    <rPh sb="606" eb="608">
      <t>トウケツ</t>
    </rPh>
    <rPh sb="611" eb="614">
      <t>ダイサンシャヒ</t>
    </rPh>
    <rPh sb="614" eb="622">
      <t>ガイハッセイノカノウセイ</t>
    </rPh>
    <rPh sb="630" eb="632">
      <t>ロウスイ</t>
    </rPh>
    <rPh sb="632" eb="634">
      <t>タイサク</t>
    </rPh>
    <rPh sb="635" eb="637">
      <t>ヒツヨウ</t>
    </rPh>
    <rPh sb="638" eb="640">
      <t>ジョウタイ</t>
    </rPh>
    <rPh sb="650" eb="651">
      <t>タ</t>
    </rPh>
    <rPh sb="652" eb="654">
      <t>ジカイ</t>
    </rPh>
    <rPh sb="654" eb="656">
      <t>テイキ</t>
    </rPh>
    <rPh sb="656" eb="658">
      <t>テンケン</t>
    </rPh>
    <rPh sb="660" eb="662">
      <t>ヒキツ</t>
    </rPh>
    <rPh sb="663" eb="665">
      <t>ジコウ</t>
    </rPh>
    <rPh sb="670" eb="672">
      <t>ハッセイ</t>
    </rPh>
    <rPh sb="678" eb="679">
      <t>ワ</t>
    </rPh>
    <rPh sb="682" eb="684">
      <t>ガイリョク</t>
    </rPh>
    <rPh sb="685" eb="688">
      <t>カノウセイ</t>
    </rPh>
    <rPh sb="698" eb="699">
      <t>ワ</t>
    </rPh>
    <rPh sb="700" eb="701">
      <t>ハバ</t>
    </rPh>
    <rPh sb="702" eb="703">
      <t>ナガ</t>
    </rPh>
    <rPh sb="705" eb="709">
      <t>ケイゾクカンシ</t>
    </rPh>
    <rPh sb="714" eb="715">
      <t>ノゾ</t>
    </rPh>
    <phoneticPr fontId="10"/>
  </si>
  <si>
    <t>(ｵｵﾂﾞｴﾄﾝﾈﾙ)</t>
    <phoneticPr fontId="10"/>
  </si>
  <si>
    <t>(ｵｵﾂﾞｴﾄﾝﾈﾙ)</t>
    <phoneticPr fontId="5"/>
  </si>
  <si>
    <t>(ｵｵﾂﾞｴﾄﾝﾈﾙ)</t>
    <phoneticPr fontId="10"/>
  </si>
  <si>
    <t>(ｵｵﾂﾞｴﾄﾝﾈﾙ)</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</si>
</sst>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
    <numFmt numFmtId="202" formatCode="0.00##"/>
    <numFmt numFmtId="203" formatCode="0.00000_ "/>
    <numFmt numFmtId="204" formatCode="0.0#"/>
  </numFmts>
  <fonts count="5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7"/>
      <name val="HGSｺﾞｼｯｸM"/>
      <family val="3"/>
      <charset val="128"/>
    </font>
    <font>
      <sz val="19.5"/>
      <name val="HGSｺﾞｼｯｸM"/>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13" fillId="0" borderId="0">
      <alignment vertical="center"/>
    </xf>
    <xf numFmtId="0" fontId="37" fillId="0" borderId="0">
      <alignment vertical="center"/>
    </xf>
    <xf numFmtId="0" fontId="2" fillId="0" borderId="0">
      <alignment vertical="center"/>
    </xf>
    <xf numFmtId="0" fontId="1" fillId="0" borderId="0">
      <alignment vertical="center"/>
    </xf>
  </cellStyleXfs>
  <cellXfs count="1085">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6" fillId="0" borderId="0" xfId="2" applyFont="1" applyAlignment="1" applyProtection="1">
      <alignment vertical="center"/>
      <protection locked="0"/>
    </xf>
    <xf numFmtId="0" fontId="6" fillId="0" borderId="0" xfId="2" applyFont="1" applyProtection="1">
      <protection locked="0"/>
    </xf>
    <xf numFmtId="0" fontId="11" fillId="0" borderId="0" xfId="2" applyFont="1" applyAlignment="1" applyProtection="1">
      <alignment horizontal="center" vertical="center"/>
      <protection locked="0"/>
    </xf>
    <xf numFmtId="0" fontId="22" fillId="0" borderId="0" xfId="2" applyFont="1" applyAlignment="1" applyProtection="1">
      <alignment vertical="center"/>
      <protection locked="0"/>
    </xf>
    <xf numFmtId="0" fontId="22" fillId="0" borderId="0" xfId="2" applyFont="1" applyAlignment="1" applyProtection="1">
      <alignment vertical="center" shrinkToFit="1"/>
      <protection locked="0"/>
    </xf>
    <xf numFmtId="0" fontId="22" fillId="0" borderId="0" xfId="2" applyFont="1" applyAlignment="1">
      <alignment vertical="center" shrinkToFit="1"/>
    </xf>
    <xf numFmtId="0" fontId="22" fillId="0" borderId="0" xfId="2" applyFont="1" applyAlignment="1">
      <alignment vertical="center" textRotation="255" shrinkToFit="1"/>
    </xf>
    <xf numFmtId="0" fontId="22" fillId="0" borderId="0" xfId="2" applyFont="1" applyAlignment="1" applyProtection="1">
      <alignment horizontal="center" vertical="center" shrinkToFit="1"/>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1" fillId="0" borderId="7" xfId="2" applyFont="1" applyBorder="1" applyAlignment="1">
      <alignment vertical="center"/>
    </xf>
    <xf numFmtId="0" fontId="12" fillId="0" borderId="0" xfId="2" applyFont="1" applyProtection="1">
      <protection locked="0"/>
    </xf>
    <xf numFmtId="0" fontId="11" fillId="0" borderId="1" xfId="2" applyFont="1" applyBorder="1" applyAlignment="1" applyProtection="1">
      <alignment vertical="center"/>
      <protection locked="0"/>
    </xf>
    <xf numFmtId="0" fontId="11" fillId="0" borderId="0" xfId="2" applyFont="1" applyAlignment="1">
      <alignment horizontal="center" vertical="center" wrapText="1"/>
    </xf>
    <xf numFmtId="0" fontId="6" fillId="2" borderId="13" xfId="7" applyFont="1" applyFill="1" applyBorder="1" applyAlignment="1">
      <alignment horizontal="center" vertical="center"/>
    </xf>
    <xf numFmtId="0" fontId="29" fillId="0" borderId="1" xfId="7" applyFont="1" applyBorder="1" applyAlignment="1">
      <alignment horizontal="center" vertical="center"/>
    </xf>
    <xf numFmtId="0" fontId="11" fillId="0" borderId="0" xfId="2" applyFont="1" applyAlignment="1" applyProtection="1">
      <alignment horizontal="center" vertical="center" shrinkToFit="1"/>
      <protection locked="0"/>
    </xf>
    <xf numFmtId="0" fontId="11" fillId="0" borderId="0" xfId="2" applyFont="1" applyAlignment="1" applyProtection="1">
      <alignment vertical="center" shrinkToFit="1"/>
      <protection locked="0"/>
    </xf>
    <xf numFmtId="0" fontId="11" fillId="4" borderId="0" xfId="2" applyFont="1" applyFill="1" applyAlignment="1">
      <alignment horizontal="center" vertical="center" textRotation="255"/>
    </xf>
    <xf numFmtId="0" fontId="11" fillId="4" borderId="0" xfId="2" applyFont="1" applyFill="1" applyAlignment="1">
      <alignment vertical="center"/>
    </xf>
    <xf numFmtId="0" fontId="11" fillId="0" borderId="0" xfId="4" applyFont="1">
      <alignment vertical="center"/>
    </xf>
    <xf numFmtId="0" fontId="17" fillId="0" borderId="0" xfId="4" applyFont="1" applyAlignment="1">
      <alignment horizontal="center" vertical="center"/>
    </xf>
    <xf numFmtId="0" fontId="11" fillId="0" borderId="0" xfId="4" applyFont="1" applyAlignment="1">
      <alignment horizontal="left" vertical="center"/>
    </xf>
    <xf numFmtId="0" fontId="17" fillId="0" borderId="0" xfId="4" applyFont="1">
      <alignment vertical="center"/>
    </xf>
    <xf numFmtId="0" fontId="17" fillId="0" borderId="0" xfId="4" applyFont="1" applyAlignment="1">
      <alignment horizontal="center" vertical="center" wrapText="1"/>
    </xf>
    <xf numFmtId="0" fontId="17" fillId="0" borderId="0" xfId="4" applyFont="1" applyAlignment="1">
      <alignment horizontal="left" vertical="center"/>
    </xf>
    <xf numFmtId="0" fontId="17"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1" fillId="0" borderId="0" xfId="0" applyFont="1">
      <alignment vertical="center"/>
    </xf>
    <xf numFmtId="0" fontId="11" fillId="0" borderId="0" xfId="5" applyFont="1" applyAlignment="1">
      <alignment horizontal="center" vertical="center"/>
    </xf>
    <xf numFmtId="0" fontId="11" fillId="0" borderId="0" xfId="5" applyFont="1">
      <alignment vertical="center"/>
    </xf>
    <xf numFmtId="0" fontId="17" fillId="0" borderId="8" xfId="5" applyFont="1" applyBorder="1" applyAlignment="1">
      <alignment vertical="center" shrinkToFit="1"/>
    </xf>
    <xf numFmtId="0" fontId="17" fillId="0" borderId="5" xfId="5" applyFont="1" applyBorder="1" applyAlignment="1">
      <alignment vertical="center" shrinkToFit="1"/>
    </xf>
    <xf numFmtId="0" fontId="14" fillId="0" borderId="0" xfId="2" applyAlignment="1">
      <alignment vertical="center"/>
    </xf>
    <xf numFmtId="192" fontId="14" fillId="0" borderId="1" xfId="2" applyNumberFormat="1" applyBorder="1" applyAlignment="1">
      <alignment vertical="center"/>
    </xf>
    <xf numFmtId="186" fontId="14" fillId="0" borderId="1" xfId="2" applyNumberFormat="1" applyBorder="1" applyAlignment="1">
      <alignment vertical="center" shrinkToFit="1"/>
    </xf>
    <xf numFmtId="178" fontId="17"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26" fillId="2" borderId="1" xfId="2" applyFont="1" applyFill="1" applyBorder="1" applyAlignment="1">
      <alignment horizontal="center" vertical="center" wrapText="1"/>
    </xf>
    <xf numFmtId="189" fontId="14" fillId="0" borderId="1" xfId="2" applyNumberFormat="1" applyBorder="1" applyAlignment="1">
      <alignment vertical="center"/>
    </xf>
    <xf numFmtId="0" fontId="0" fillId="0" borderId="0" xfId="0" applyAlignment="1">
      <alignment horizontal="center" vertical="center"/>
    </xf>
    <xf numFmtId="0" fontId="11"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191" fontId="14" fillId="0" borderId="1" xfId="2" applyNumberFormat="1" applyBorder="1" applyAlignment="1">
      <alignment vertical="center"/>
    </xf>
    <xf numFmtId="0" fontId="14" fillId="0" borderId="1" xfId="7" applyBorder="1" applyAlignment="1">
      <alignment vertical="center" shrinkToFit="1"/>
    </xf>
    <xf numFmtId="0" fontId="14" fillId="0" borderId="1" xfId="2" applyBorder="1" applyAlignment="1">
      <alignment vertical="center" shrinkToFit="1"/>
    </xf>
    <xf numFmtId="0" fontId="14" fillId="0" borderId="0" xfId="2" applyAlignment="1">
      <alignment horizontal="center" vertical="center"/>
    </xf>
    <xf numFmtId="0" fontId="14" fillId="0" borderId="1" xfId="2" applyBorder="1" applyAlignment="1">
      <alignment vertical="center"/>
    </xf>
    <xf numFmtId="2" fontId="11" fillId="0" borderId="0" xfId="2" applyNumberFormat="1" applyFont="1" applyProtection="1">
      <protection locked="0"/>
    </xf>
    <xf numFmtId="194" fontId="11" fillId="0" borderId="0" xfId="2" applyNumberFormat="1" applyFont="1" applyProtection="1">
      <protection locked="0"/>
    </xf>
    <xf numFmtId="0" fontId="17" fillId="0" borderId="0" xfId="5" applyFont="1" applyAlignment="1">
      <alignment horizontal="center" vertical="center" shrinkToFit="1"/>
    </xf>
    <xf numFmtId="0" fontId="17" fillId="0" borderId="0" xfId="5" applyFont="1" applyAlignment="1">
      <alignment horizontal="center" vertical="center" wrapText="1"/>
    </xf>
    <xf numFmtId="0" fontId="11"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7" fillId="2" borderId="27" xfId="5" applyFont="1" applyFill="1" applyBorder="1" applyAlignment="1">
      <alignment horizontal="center" vertical="center"/>
    </xf>
    <xf numFmtId="0" fontId="17" fillId="0" borderId="27" xfId="5" applyFont="1" applyBorder="1" applyAlignment="1">
      <alignment vertical="center" shrinkToFit="1"/>
    </xf>
    <xf numFmtId="0" fontId="17" fillId="0" borderId="41" xfId="5" applyFont="1" applyBorder="1" applyAlignment="1">
      <alignment vertical="center" shrinkToFit="1"/>
    </xf>
    <xf numFmtId="0" fontId="17" fillId="2" borderId="28" xfId="5" applyFont="1" applyFill="1" applyBorder="1" applyAlignment="1">
      <alignment horizontal="center" vertical="center"/>
    </xf>
    <xf numFmtId="0" fontId="17" fillId="0" borderId="28" xfId="5" applyFont="1" applyBorder="1" applyAlignment="1">
      <alignment vertical="center" shrinkToFit="1"/>
    </xf>
    <xf numFmtId="0" fontId="17" fillId="0" borderId="43" xfId="5" applyFont="1" applyBorder="1" applyAlignment="1">
      <alignment vertical="center" shrinkToFit="1"/>
    </xf>
    <xf numFmtId="0" fontId="17" fillId="2" borderId="30" xfId="5" applyFont="1" applyFill="1" applyBorder="1" applyAlignment="1">
      <alignment horizontal="center" vertical="center"/>
    </xf>
    <xf numFmtId="0" fontId="17" fillId="0" borderId="30" xfId="5" applyFont="1" applyBorder="1" applyAlignment="1">
      <alignment vertical="center" shrinkToFit="1"/>
    </xf>
    <xf numFmtId="0" fontId="17" fillId="0" borderId="46"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14" fillId="0" borderId="1" xfId="7" applyBorder="1" applyAlignment="1">
      <alignment horizontal="center" vertical="center"/>
    </xf>
    <xf numFmtId="0" fontId="17" fillId="2" borderId="49" xfId="5" applyFont="1" applyFill="1" applyBorder="1" applyAlignment="1">
      <alignment horizontal="center" vertical="center"/>
    </xf>
    <xf numFmtId="0" fontId="6" fillId="0" borderId="1" xfId="2" applyFont="1" applyBorder="1" applyAlignment="1" applyProtection="1">
      <alignment horizontal="center" vertical="center"/>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186" fontId="17" fillId="0" borderId="3" xfId="5" applyNumberFormat="1" applyFont="1" applyBorder="1" applyAlignment="1">
      <alignment horizontal="center" vertical="center" shrinkToFit="1"/>
    </xf>
    <xf numFmtId="186" fontId="17" fillId="0" borderId="49" xfId="5" applyNumberFormat="1" applyFont="1" applyBorder="1" applyAlignment="1">
      <alignment horizontal="center" vertical="center" shrinkToFit="1"/>
    </xf>
    <xf numFmtId="186" fontId="17" fillId="0" borderId="20" xfId="5" applyNumberFormat="1" applyFont="1" applyBorder="1" applyAlignment="1">
      <alignment horizontal="center" vertical="center" shrinkToFit="1"/>
    </xf>
    <xf numFmtId="186" fontId="17" fillId="0" borderId="28" xfId="5" applyNumberFormat="1" applyFont="1" applyBorder="1" applyAlignment="1">
      <alignment horizontal="center" vertical="center" shrinkToFit="1"/>
    </xf>
    <xf numFmtId="0" fontId="17" fillId="2" borderId="34" xfId="5" applyFont="1" applyFill="1" applyBorder="1" applyAlignment="1">
      <alignment horizontal="center" vertical="center"/>
    </xf>
    <xf numFmtId="0" fontId="12" fillId="0" borderId="0" xfId="2" applyFont="1" applyAlignment="1">
      <alignment vertical="center"/>
    </xf>
    <xf numFmtId="0" fontId="11" fillId="0" borderId="12" xfId="2" applyFont="1" applyBorder="1" applyProtection="1">
      <protection locked="0"/>
    </xf>
    <xf numFmtId="0" fontId="6" fillId="0" borderId="0" xfId="2" applyFont="1" applyAlignment="1">
      <alignment vertical="center"/>
    </xf>
    <xf numFmtId="0" fontId="41" fillId="2" borderId="1" xfId="2" applyFont="1" applyFill="1" applyBorder="1" applyAlignment="1">
      <alignment horizontal="center" vertical="center" wrapText="1" shrinkToFit="1"/>
    </xf>
    <xf numFmtId="186" fontId="14" fillId="0" borderId="1" xfId="7" applyNumberFormat="1" applyBorder="1" applyAlignment="1">
      <alignment horizontal="right" vertical="center" shrinkToFit="1"/>
    </xf>
    <xf numFmtId="187" fontId="14" fillId="0" borderId="1" xfId="7" applyNumberFormat="1" applyBorder="1" applyAlignment="1">
      <alignment horizontal="center" vertical="center"/>
    </xf>
    <xf numFmtId="0" fontId="11" fillId="0" borderId="0" xfId="4" applyFont="1" applyAlignment="1">
      <alignment horizontal="center" vertical="center"/>
    </xf>
    <xf numFmtId="0" fontId="42" fillId="0" borderId="0" xfId="0" applyFont="1">
      <alignment vertical="center"/>
    </xf>
    <xf numFmtId="0" fontId="40" fillId="0" borderId="0" xfId="0" applyFont="1">
      <alignment vertical="center"/>
    </xf>
    <xf numFmtId="0" fontId="12" fillId="0" borderId="0" xfId="0" applyFont="1">
      <alignment vertical="center"/>
    </xf>
    <xf numFmtId="0" fontId="17"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17" fillId="0" borderId="0" xfId="5" applyFont="1">
      <alignment vertical="center"/>
    </xf>
    <xf numFmtId="0" fontId="11" fillId="0" borderId="7" xfId="5" applyFont="1" applyBorder="1">
      <alignment vertical="center"/>
    </xf>
    <xf numFmtId="177" fontId="27"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5"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1" fillId="0" borderId="71" xfId="0" applyFont="1" applyBorder="1" applyAlignment="1">
      <alignment horizontal="center" vertical="center" shrinkToFit="1"/>
    </xf>
    <xf numFmtId="0" fontId="21" fillId="0" borderId="0" xfId="0" applyFont="1" applyAlignment="1">
      <alignment horizontal="center" vertical="center" shrinkToFit="1"/>
    </xf>
    <xf numFmtId="0" fontId="21" fillId="0" borderId="34" xfId="0" applyFont="1" applyBorder="1" applyAlignment="1">
      <alignment horizontal="center" vertical="center" shrinkToFit="1"/>
    </xf>
    <xf numFmtId="0" fontId="21" fillId="0" borderId="35" xfId="0" applyFont="1" applyBorder="1" applyAlignment="1">
      <alignment horizontal="center" vertical="center" shrinkToFit="1"/>
    </xf>
    <xf numFmtId="0" fontId="21" fillId="5" borderId="26" xfId="0" applyFont="1" applyFill="1" applyBorder="1" applyAlignment="1">
      <alignment horizontal="center" vertical="center" shrinkToFit="1"/>
    </xf>
    <xf numFmtId="0" fontId="21" fillId="5"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4" fillId="0" borderId="0" xfId="2" applyNumberFormat="1" applyAlignment="1">
      <alignment horizontal="center" vertical="center" shrinkToFit="1"/>
    </xf>
    <xf numFmtId="186" fontId="14" fillId="0" borderId="0" xfId="2" applyNumberFormat="1" applyAlignment="1">
      <alignment vertical="center" shrinkToFit="1"/>
    </xf>
    <xf numFmtId="190" fontId="14" fillId="0" borderId="0" xfId="2" applyNumberFormat="1" applyAlignment="1">
      <alignment vertical="center" shrinkToFit="1"/>
    </xf>
    <xf numFmtId="0" fontId="17" fillId="0" borderId="3" xfId="5" applyFont="1" applyBorder="1" applyAlignment="1">
      <alignment horizontal="center" vertical="center" shrinkToFit="1"/>
    </xf>
    <xf numFmtId="180" fontId="17" fillId="0" borderId="3" xfId="6" applyNumberFormat="1" applyFont="1" applyFill="1" applyBorder="1" applyAlignment="1">
      <alignment horizontal="center" vertical="center" shrinkToFit="1"/>
    </xf>
    <xf numFmtId="0" fontId="17" fillId="0" borderId="7" xfId="5" applyFont="1" applyBorder="1" applyAlignment="1">
      <alignment horizontal="center" vertical="center" shrinkToFit="1"/>
    </xf>
    <xf numFmtId="0" fontId="11" fillId="0" borderId="58" xfId="5" applyFont="1" applyBorder="1" applyAlignment="1">
      <alignment vertical="center" shrinkToFit="1"/>
    </xf>
    <xf numFmtId="0" fontId="11" fillId="0" borderId="59" xfId="5" applyFont="1" applyBorder="1" applyAlignment="1">
      <alignment vertical="center" shrinkToFit="1"/>
    </xf>
    <xf numFmtId="0" fontId="11" fillId="0" borderId="64" xfId="5" applyFont="1" applyBorder="1" applyAlignment="1">
      <alignment vertical="center" shrinkToFit="1"/>
    </xf>
    <xf numFmtId="0" fontId="11" fillId="0" borderId="65" xfId="5" applyFont="1" applyBorder="1" applyAlignment="1">
      <alignment vertical="center" shrinkToFit="1"/>
    </xf>
    <xf numFmtId="179" fontId="11" fillId="0" borderId="40" xfId="5" applyNumberFormat="1" applyFont="1" applyBorder="1" applyAlignment="1">
      <alignment horizontal="center" vertical="center" shrinkToFit="1"/>
    </xf>
    <xf numFmtId="179" fontId="11" fillId="0" borderId="50" xfId="5" applyNumberFormat="1" applyFont="1" applyBorder="1" applyAlignment="1">
      <alignment horizontal="center" vertical="center" shrinkToFit="1"/>
    </xf>
    <xf numFmtId="179" fontId="11" fillId="0" borderId="44" xfId="5" applyNumberFormat="1" applyFont="1" applyBorder="1" applyAlignment="1">
      <alignment horizontal="center" vertical="center" shrinkToFit="1"/>
    </xf>
    <xf numFmtId="179" fontId="11" fillId="0" borderId="33" xfId="5" applyNumberFormat="1" applyFont="1" applyBorder="1" applyAlignment="1">
      <alignment horizontal="center" vertical="center" shrinkToFit="1"/>
    </xf>
    <xf numFmtId="191" fontId="14" fillId="0" borderId="0" xfId="2" applyNumberFormat="1" applyAlignment="1">
      <alignment vertical="center" shrinkToFit="1"/>
    </xf>
    <xf numFmtId="191" fontId="14" fillId="0" borderId="0" xfId="2" applyNumberFormat="1" applyAlignment="1">
      <alignment vertical="center"/>
    </xf>
    <xf numFmtId="0" fontId="46" fillId="0" borderId="0" xfId="2" applyFont="1" applyAlignment="1">
      <alignment vertical="center"/>
    </xf>
    <xf numFmtId="0" fontId="49" fillId="2" borderId="14" xfId="2" applyFont="1" applyFill="1" applyBorder="1" applyAlignment="1">
      <alignment vertical="center" textRotation="255" wrapText="1" shrinkToFit="1"/>
    </xf>
    <xf numFmtId="0" fontId="47" fillId="0" borderId="1" xfId="2" applyFont="1" applyBorder="1" applyAlignment="1" applyProtection="1">
      <alignment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9" fillId="0" borderId="2" xfId="2" applyFont="1" applyBorder="1" applyAlignment="1" applyProtection="1">
      <alignment horizontal="center" vertical="center" wrapText="1" shrinkToFit="1"/>
      <protection locked="0"/>
    </xf>
    <xf numFmtId="0" fontId="47" fillId="0" borderId="9" xfId="2" applyFont="1" applyBorder="1" applyAlignment="1" applyProtection="1">
      <alignment horizontal="center" vertical="center" shrinkToFit="1"/>
      <protection locked="0"/>
    </xf>
    <xf numFmtId="0" fontId="47" fillId="0" borderId="13" xfId="2" applyFont="1" applyBorder="1" applyAlignment="1" applyProtection="1">
      <alignment horizontal="center" vertical="center" shrinkToFit="1"/>
      <protection locked="0"/>
    </xf>
    <xf numFmtId="0" fontId="47" fillId="0" borderId="9" xfId="2" applyFont="1" applyBorder="1" applyAlignment="1" applyProtection="1">
      <alignment horizontal="center" vertical="center"/>
      <protection locked="0"/>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176" fontId="47" fillId="2" borderId="1" xfId="2" applyNumberFormat="1" applyFont="1" applyFill="1" applyBorder="1" applyAlignment="1">
      <alignment horizontal="center" vertical="center" shrinkToFit="1"/>
    </xf>
    <xf numFmtId="197"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5" fontId="48" fillId="0" borderId="7" xfId="10" applyNumberFormat="1" applyFont="1" applyBorder="1" applyAlignment="1" applyProtection="1">
      <alignment vertical="center" shrinkToFit="1"/>
      <protection locked="0"/>
    </xf>
    <xf numFmtId="195"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6" fontId="48" fillId="0" borderId="4" xfId="10" applyNumberFormat="1" applyFont="1" applyBorder="1" applyAlignment="1" applyProtection="1">
      <alignment vertical="center" shrinkToFit="1"/>
      <protection locked="0"/>
    </xf>
    <xf numFmtId="196"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2" xfId="2" applyFont="1" applyFill="1" applyBorder="1" applyAlignment="1">
      <alignment horizontal="center" vertical="center" wrapText="1"/>
    </xf>
    <xf numFmtId="176" fontId="47" fillId="0" borderId="2" xfId="2" applyNumberFormat="1" applyFont="1" applyBorder="1" applyAlignment="1">
      <alignment horizontal="center" vertical="center" wrapText="1"/>
    </xf>
    <xf numFmtId="0" fontId="45" fillId="2" borderId="1" xfId="2" applyFont="1" applyFill="1" applyBorder="1" applyAlignment="1">
      <alignment horizontal="center" vertical="center" wrapText="1"/>
    </xf>
    <xf numFmtId="193" fontId="47" fillId="0" borderId="1" xfId="2" applyNumberFormat="1" applyFont="1" applyBorder="1" applyAlignment="1" applyProtection="1">
      <alignment horizontal="center" vertical="center" shrinkToFit="1"/>
      <protection locked="0"/>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2" borderId="2"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1" xfId="2" applyFont="1" applyBorder="1" applyAlignment="1">
      <alignment horizontal="center" vertical="center" shrinkToFit="1"/>
    </xf>
    <xf numFmtId="0" fontId="47" fillId="2" borderId="1"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3" xfId="2" applyFont="1" applyBorder="1" applyAlignment="1">
      <alignment horizontal="center" vertical="center"/>
    </xf>
    <xf numFmtId="0" fontId="47" fillId="0" borderId="8" xfId="2" applyFont="1" applyBorder="1" applyAlignment="1">
      <alignment horizontal="center" vertical="center"/>
    </xf>
    <xf numFmtId="176" fontId="47" fillId="2" borderId="14" xfId="2" applyNumberFormat="1" applyFont="1" applyFill="1" applyBorder="1" applyAlignment="1">
      <alignment horizontal="center" vertical="center" shrinkToFit="1"/>
    </xf>
    <xf numFmtId="0" fontId="47" fillId="2" borderId="1"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1" xfId="2" applyFont="1" applyFill="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11" fillId="0" borderId="8" xfId="2" applyFont="1" applyBorder="1" applyAlignment="1" applyProtection="1">
      <alignment horizontal="center" vertical="center"/>
      <protection locked="0"/>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178" fontId="17" fillId="0" borderId="0" xfId="4" applyNumberFormat="1" applyFont="1" applyAlignment="1">
      <alignment horizontal="center" vertical="center" shrinkToFit="1"/>
    </xf>
    <xf numFmtId="0" fontId="17" fillId="2" borderId="1" xfId="5" applyFont="1" applyFill="1" applyBorder="1" applyAlignment="1">
      <alignment horizontal="center" vertical="center"/>
    </xf>
    <xf numFmtId="0" fontId="11" fillId="0" borderId="0" xfId="2" applyFont="1" applyAlignment="1">
      <alignment horizontal="center" vertical="center"/>
    </xf>
    <xf numFmtId="0" fontId="27" fillId="0" borderId="0" xfId="2" applyFont="1" applyAlignment="1" applyProtection="1">
      <alignment horizontal="center"/>
      <protection locked="0"/>
    </xf>
    <xf numFmtId="0" fontId="17" fillId="0" borderId="0" xfId="2" applyFont="1" applyAlignment="1" applyProtection="1">
      <alignment horizontal="left" vertical="center" shrinkToFit="1"/>
      <protection locked="0"/>
    </xf>
    <xf numFmtId="0" fontId="17" fillId="2" borderId="20"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2" xfId="5" applyFont="1" applyFill="1" applyBorder="1" applyAlignment="1">
      <alignment horizontal="center" vertical="center"/>
    </xf>
    <xf numFmtId="0" fontId="11" fillId="0" borderId="0" xfId="2" applyFont="1" applyAlignment="1">
      <alignment vertical="center"/>
    </xf>
    <xf numFmtId="0" fontId="51" fillId="0" borderId="1" xfId="2" applyFont="1" applyBorder="1" applyAlignment="1" applyProtection="1">
      <alignment horizontal="center" vertical="center" shrinkToFit="1"/>
      <protection locked="0"/>
    </xf>
    <xf numFmtId="179" fontId="47" fillId="0" borderId="8" xfId="2" applyNumberFormat="1" applyFont="1" applyBorder="1" applyAlignment="1" applyProtection="1">
      <alignment horizontal="center" vertical="center" shrinkToFit="1"/>
      <protection locked="0"/>
    </xf>
    <xf numFmtId="0" fontId="47" fillId="0" borderId="1" xfId="4" applyFont="1" applyBorder="1" applyAlignment="1">
      <alignment horizontal="center" vertical="center" shrinkToFit="1"/>
    </xf>
    <xf numFmtId="0" fontId="47" fillId="3" borderId="1" xfId="4" applyFont="1" applyFill="1" applyBorder="1" applyAlignment="1">
      <alignment horizontal="center" vertical="center" shrinkToFit="1"/>
    </xf>
    <xf numFmtId="0" fontId="17" fillId="0" borderId="1" xfId="2" applyFont="1" applyBorder="1" applyAlignment="1" applyProtection="1">
      <alignment vertical="center" shrinkToFit="1"/>
      <protection locked="0"/>
    </xf>
    <xf numFmtId="201" fontId="34" fillId="0" borderId="1" xfId="2" applyNumberFormat="1" applyFont="1" applyBorder="1" applyAlignment="1" applyProtection="1">
      <alignment horizontal="center" vertical="center" shrinkToFit="1"/>
      <protection locked="0"/>
    </xf>
    <xf numFmtId="202" fontId="17" fillId="0" borderId="2" xfId="5" applyNumberFormat="1" applyFont="1" applyBorder="1" applyAlignment="1">
      <alignment horizontal="center" vertical="center" shrinkToFit="1"/>
    </xf>
    <xf numFmtId="202" fontId="17" fillId="0" borderId="49" xfId="5" applyNumberFormat="1" applyFont="1" applyBorder="1" applyAlignment="1">
      <alignment horizontal="center" vertical="center" shrinkToFit="1"/>
    </xf>
    <xf numFmtId="202" fontId="17" fillId="0" borderId="28" xfId="5" applyNumberFormat="1" applyFont="1" applyBorder="1" applyAlignment="1">
      <alignment horizontal="center" vertical="center" shrinkToFit="1"/>
    </xf>
    <xf numFmtId="202" fontId="17" fillId="0" borderId="3" xfId="5" applyNumberFormat="1" applyFont="1" applyBorder="1" applyAlignment="1">
      <alignment horizontal="center" vertical="center" shrinkToFit="1"/>
    </xf>
    <xf numFmtId="202" fontId="17" fillId="0" borderId="17" xfId="5" applyNumberFormat="1" applyFont="1" applyBorder="1" applyAlignment="1">
      <alignment horizontal="center" vertical="center" shrinkToFit="1"/>
    </xf>
    <xf numFmtId="202" fontId="17" fillId="0" borderId="55" xfId="5" applyNumberFormat="1" applyFont="1" applyBorder="1" applyAlignment="1">
      <alignment horizontal="center" vertical="center" shrinkToFit="1"/>
    </xf>
    <xf numFmtId="202" fontId="17" fillId="0" borderId="56" xfId="5" applyNumberFormat="1" applyFont="1" applyBorder="1" applyAlignment="1">
      <alignment horizontal="center" vertical="center" shrinkToFit="1"/>
    </xf>
    <xf numFmtId="202" fontId="11" fillId="0" borderId="39" xfId="5" applyNumberFormat="1" applyFont="1" applyBorder="1" applyAlignment="1">
      <alignment horizontal="center" vertical="center" shrinkToFit="1"/>
    </xf>
    <xf numFmtId="202" fontId="11" fillId="0" borderId="50" xfId="5" applyNumberFormat="1" applyFont="1" applyBorder="1" applyAlignment="1">
      <alignment horizontal="center" vertical="center" shrinkToFit="1"/>
    </xf>
    <xf numFmtId="202" fontId="11" fillId="0" borderId="44" xfId="5" applyNumberFormat="1" applyFont="1" applyBorder="1" applyAlignment="1">
      <alignment horizontal="center" vertical="center" shrinkToFit="1"/>
    </xf>
    <xf numFmtId="202" fontId="11" fillId="0" borderId="33" xfId="5" applyNumberFormat="1" applyFont="1" applyBorder="1" applyAlignment="1">
      <alignment horizontal="center" vertical="center" shrinkToFit="1"/>
    </xf>
    <xf numFmtId="202" fontId="11" fillId="0" borderId="38" xfId="5" applyNumberFormat="1" applyFont="1" applyBorder="1" applyAlignment="1">
      <alignment horizontal="center" vertical="center" shrinkToFit="1"/>
    </xf>
    <xf numFmtId="202" fontId="34" fillId="0" borderId="1" xfId="2" applyNumberFormat="1" applyFont="1" applyBorder="1" applyAlignment="1" applyProtection="1">
      <alignment horizontal="center" vertical="center" shrinkToFit="1"/>
      <protection locked="0"/>
    </xf>
    <xf numFmtId="202" fontId="34" fillId="0" borderId="1" xfId="2" applyNumberFormat="1" applyFont="1" applyBorder="1" applyAlignment="1" applyProtection="1">
      <alignment horizontal="right" vertical="center" shrinkToFit="1"/>
      <protection locked="0"/>
    </xf>
    <xf numFmtId="202" fontId="34" fillId="0" borderId="2" xfId="2" applyNumberFormat="1" applyFont="1" applyBorder="1" applyAlignment="1" applyProtection="1">
      <alignment horizontal="right" vertical="center" shrinkToFit="1"/>
      <protection locked="0"/>
    </xf>
    <xf numFmtId="202" fontId="26" fillId="2" borderId="1" xfId="2" applyNumberFormat="1" applyFont="1" applyFill="1" applyBorder="1" applyAlignment="1">
      <alignment horizontal="center" vertical="center" wrapText="1"/>
    </xf>
    <xf numFmtId="202" fontId="26" fillId="2" borderId="2" xfId="2" applyNumberFormat="1" applyFont="1" applyFill="1" applyBorder="1" applyAlignment="1">
      <alignment horizontal="center" vertical="center" wrapText="1"/>
    </xf>
    <xf numFmtId="178" fontId="47" fillId="0" borderId="1" xfId="4" applyNumberFormat="1" applyFont="1" applyBorder="1" applyAlignment="1">
      <alignment horizontal="center" vertical="center" shrinkToFit="1"/>
    </xf>
    <xf numFmtId="0" fontId="14" fillId="0" borderId="1" xfId="2" applyBorder="1" applyAlignment="1" applyProtection="1">
      <alignment horizontal="center" vertical="center"/>
      <protection locked="0"/>
    </xf>
    <xf numFmtId="0" fontId="17" fillId="0" borderId="49" xfId="5" applyFont="1" applyBorder="1" applyAlignment="1">
      <alignment horizontal="center" vertical="center" shrinkToFit="1"/>
    </xf>
    <xf numFmtId="0" fontId="17" fillId="0" borderId="29" xfId="5" applyFont="1" applyBorder="1" applyAlignment="1">
      <alignment vertical="center" shrinkToFit="1"/>
    </xf>
    <xf numFmtId="0" fontId="17" fillId="0" borderId="48" xfId="5" applyFont="1" applyBorder="1" applyAlignment="1">
      <alignment vertical="center" shrinkToFit="1"/>
    </xf>
    <xf numFmtId="202" fontId="17" fillId="0" borderId="30" xfId="5" applyNumberFormat="1" applyFont="1" applyBorder="1" applyAlignment="1">
      <alignment horizontal="center" vertical="center" shrinkToFit="1"/>
    </xf>
    <xf numFmtId="202" fontId="17" fillId="0" borderId="8" xfId="5" applyNumberFormat="1" applyFont="1" applyBorder="1" applyAlignment="1">
      <alignment horizontal="center" vertical="center" shrinkToFit="1"/>
    </xf>
    <xf numFmtId="202" fontId="17" fillId="0" borderId="48" xfId="5" applyNumberFormat="1" applyFont="1" applyBorder="1" applyAlignment="1">
      <alignment horizontal="center" vertical="center" shrinkToFit="1"/>
    </xf>
    <xf numFmtId="179" fontId="17" fillId="0" borderId="27" xfId="5" applyNumberFormat="1" applyFont="1" applyBorder="1" applyAlignment="1">
      <alignment horizontal="center" vertical="center" shrinkToFit="1"/>
    </xf>
    <xf numFmtId="179" fontId="17" fillId="0" borderId="28" xfId="5" applyNumberFormat="1" applyFont="1" applyBorder="1" applyAlignment="1">
      <alignment horizontal="center" vertical="center" shrinkToFit="1"/>
    </xf>
    <xf numFmtId="179" fontId="17" fillId="0" borderId="8" xfId="5" applyNumberFormat="1" applyFont="1" applyBorder="1" applyAlignment="1">
      <alignment horizontal="center" vertical="center" shrinkToFit="1"/>
    </xf>
    <xf numFmtId="179" fontId="17" fillId="0" borderId="20" xfId="5" applyNumberFormat="1" applyFont="1" applyBorder="1" applyAlignment="1">
      <alignment horizontal="center" vertical="center" shrinkToFit="1"/>
    </xf>
    <xf numFmtId="179" fontId="17" fillId="0" borderId="49" xfId="5" applyNumberFormat="1" applyFont="1" applyBorder="1" applyAlignment="1">
      <alignment horizontal="center" vertical="center" shrinkToFit="1"/>
    </xf>
    <xf numFmtId="179" fontId="17" fillId="0" borderId="3" xfId="5" applyNumberFormat="1" applyFont="1" applyBorder="1" applyAlignment="1">
      <alignment horizontal="center" vertical="center" shrinkToFit="1"/>
    </xf>
    <xf numFmtId="178" fontId="40" fillId="0" borderId="18" xfId="5" applyNumberFormat="1" applyFont="1" applyBorder="1" applyAlignment="1">
      <alignment horizontal="center" vertical="center" shrinkToFit="1"/>
    </xf>
    <xf numFmtId="204" fontId="40" fillId="0" borderId="1" xfId="5" applyNumberFormat="1" applyFont="1" applyBorder="1" applyAlignment="1">
      <alignment horizontal="center" vertical="center" shrinkToFit="1"/>
    </xf>
    <xf numFmtId="204" fontId="40" fillId="0" borderId="1" xfId="6" applyNumberFormat="1" applyFont="1" applyFill="1" applyBorder="1" applyAlignment="1">
      <alignment horizontal="center" vertical="center" shrinkToFit="1"/>
    </xf>
    <xf numFmtId="204" fontId="17" fillId="0" borderId="54" xfId="5" applyNumberFormat="1" applyFont="1" applyBorder="1" applyAlignment="1">
      <alignment horizontal="center" vertical="center" shrinkToFit="1"/>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2" xfId="2" applyFont="1" applyFill="1" applyBorder="1" applyAlignment="1">
      <alignment horizontal="center" vertical="center" shrinkToFit="1"/>
    </xf>
    <xf numFmtId="0" fontId="47" fillId="2" borderId="8"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2" borderId="3" xfId="2" applyFont="1" applyFill="1" applyBorder="1" applyAlignment="1">
      <alignment horizontal="center" vertical="center" shrinkToFit="1"/>
    </xf>
    <xf numFmtId="0" fontId="47" fillId="2" borderId="14"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6" fillId="0" borderId="1" xfId="2" applyFont="1" applyBorder="1" applyAlignment="1">
      <alignment horizontal="center" vertical="center"/>
    </xf>
    <xf numFmtId="179" fontId="47" fillId="0" borderId="3" xfId="2" applyNumberFormat="1"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3"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textRotation="255"/>
    </xf>
    <xf numFmtId="0" fontId="47" fillId="2" borderId="15" xfId="2" applyFont="1" applyFill="1" applyBorder="1" applyAlignment="1">
      <alignment horizontal="center" vertical="center" textRotation="255"/>
    </xf>
    <xf numFmtId="0" fontId="47" fillId="2" borderId="14" xfId="2" applyFont="1" applyFill="1" applyBorder="1" applyAlignment="1">
      <alignment horizontal="center" vertical="center" shrinkToFit="1"/>
    </xf>
    <xf numFmtId="0" fontId="47" fillId="0" borderId="14" xfId="2" applyFont="1" applyBorder="1" applyAlignment="1">
      <alignment horizontal="left" vertical="center" shrinkToFit="1"/>
    </xf>
    <xf numFmtId="0" fontId="47" fillId="2" borderId="1" xfId="2" applyFont="1" applyFill="1" applyBorder="1" applyAlignment="1">
      <alignment horizontal="center" vertical="center" shrinkToFit="1"/>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47" fillId="0" borderId="13" xfId="2" applyFont="1" applyBorder="1" applyAlignment="1">
      <alignment horizontal="left" vertical="center" shrinkToFit="1"/>
    </xf>
    <xf numFmtId="4" fontId="47"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203" fontId="48" fillId="0" borderId="9" xfId="1" applyNumberFormat="1" applyFont="1" applyBorder="1" applyAlignment="1" applyProtection="1">
      <alignment horizontal="center" vertical="center" shrinkToFit="1"/>
      <protection locked="0"/>
    </xf>
    <xf numFmtId="203" fontId="48" fillId="0" borderId="10" xfId="1" applyNumberFormat="1" applyFont="1" applyBorder="1" applyAlignment="1" applyProtection="1">
      <alignment horizontal="center" vertical="center" shrinkToFit="1"/>
      <protection locked="0"/>
    </xf>
    <xf numFmtId="203" fontId="48" fillId="0" borderId="11" xfId="1" applyNumberFormat="1" applyFont="1" applyBorder="1" applyAlignment="1" applyProtection="1">
      <alignment horizontal="center" vertical="center" shrinkToFit="1"/>
      <protection locked="0"/>
    </xf>
    <xf numFmtId="14" fontId="47" fillId="0" borderId="9" xfId="2" applyNumberFormat="1" applyFont="1" applyBorder="1" applyAlignment="1" applyProtection="1">
      <alignment horizontal="center" vertical="center"/>
      <protection locked="0"/>
    </xf>
    <xf numFmtId="0" fontId="47" fillId="0" borderId="11" xfId="2" applyFont="1" applyBorder="1" applyAlignment="1" applyProtection="1">
      <alignment horizontal="center" vertical="center"/>
      <protection locked="0"/>
    </xf>
    <xf numFmtId="203" fontId="48" fillId="0" borderId="2" xfId="1" applyNumberFormat="1" applyFont="1" applyBorder="1" applyAlignment="1" applyProtection="1">
      <alignment horizontal="center" vertical="center" shrinkToFit="1"/>
      <protection locked="0"/>
    </xf>
    <xf numFmtId="203" fontId="48" fillId="0" borderId="3" xfId="1" applyNumberFormat="1" applyFont="1" applyBorder="1" applyAlignment="1" applyProtection="1">
      <alignment horizontal="center" vertical="center" shrinkToFit="1"/>
      <protection locked="0"/>
    </xf>
    <xf numFmtId="203" fontId="48" fillId="0" borderId="8" xfId="1" applyNumberFormat="1" applyFont="1" applyBorder="1" applyAlignment="1" applyProtection="1">
      <alignment horizontal="center" vertical="center" shrinkToFit="1"/>
      <protection locked="0"/>
    </xf>
    <xf numFmtId="0" fontId="47" fillId="2" borderId="3" xfId="2" applyFont="1" applyFill="1" applyBorder="1" applyAlignment="1">
      <alignment horizontal="center" vertical="center"/>
    </xf>
    <xf numFmtId="14" fontId="47" fillId="0" borderId="2" xfId="2" applyNumberFormat="1"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4"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47" fillId="0" borderId="1" xfId="2" applyFont="1" applyBorder="1" applyAlignment="1">
      <alignment horizontal="center" vertical="center" shrinkToFit="1"/>
    </xf>
    <xf numFmtId="0" fontId="51" fillId="0" borderId="6" xfId="2" applyFont="1" applyBorder="1" applyAlignment="1">
      <alignment horizontal="center" vertical="center" wrapText="1" shrinkToFit="1"/>
    </xf>
    <xf numFmtId="0" fontId="51" fillId="0" borderId="7" xfId="2" applyFont="1" applyBorder="1" applyAlignment="1">
      <alignment horizontal="center" vertical="center" shrinkToFit="1"/>
    </xf>
    <xf numFmtId="0" fontId="51" fillId="0" borderId="5" xfId="2" applyFont="1" applyBorder="1" applyAlignment="1">
      <alignment horizontal="center" vertical="center" shrinkToFit="1"/>
    </xf>
    <xf numFmtId="0" fontId="51" fillId="0" borderId="9" xfId="2" applyFont="1" applyBorder="1" applyAlignment="1">
      <alignment horizontal="center" vertical="center" shrinkToFit="1"/>
    </xf>
    <xf numFmtId="0" fontId="51" fillId="0" borderId="10" xfId="2" applyFont="1" applyBorder="1" applyAlignment="1">
      <alignment horizontal="center" vertical="center" shrinkToFit="1"/>
    </xf>
    <xf numFmtId="0" fontId="51" fillId="0" borderId="1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6" xfId="2" applyFont="1" applyFill="1" applyBorder="1" applyAlignment="1">
      <alignment horizontal="center" vertical="center"/>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185" fontId="47" fillId="0" borderId="1" xfId="2" applyNumberFormat="1"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3" xfId="2" applyFont="1" applyBorder="1" applyAlignment="1" applyProtection="1">
      <alignment horizontal="center" vertical="center" shrinkToFit="1"/>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0" borderId="13" xfId="2" applyFont="1" applyBorder="1" applyAlignment="1" applyProtection="1">
      <alignment horizontal="center" vertical="center"/>
      <protection locked="0"/>
    </xf>
    <xf numFmtId="0" fontId="47" fillId="2" borderId="13" xfId="2" applyFont="1" applyFill="1" applyBorder="1" applyAlignment="1">
      <alignment horizontal="center" vertical="center" textRotation="255"/>
    </xf>
    <xf numFmtId="0" fontId="47" fillId="0" borderId="14" xfId="2" applyFont="1" applyBorder="1" applyAlignment="1" applyProtection="1">
      <alignment horizontal="center" vertical="center"/>
      <protection locked="0"/>
    </xf>
    <xf numFmtId="0" fontId="47" fillId="2" borderId="7" xfId="2" applyFont="1" applyFill="1" applyBorder="1" applyAlignment="1">
      <alignment horizontal="center" vertical="center"/>
    </xf>
    <xf numFmtId="0" fontId="47" fillId="2" borderId="5" xfId="2" applyFont="1" applyFill="1" applyBorder="1" applyAlignment="1">
      <alignment horizontal="center" vertical="center"/>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84" fontId="47" fillId="0" borderId="2" xfId="2" applyNumberFormat="1" applyFont="1" applyBorder="1" applyAlignment="1" applyProtection="1">
      <alignment horizontal="center" vertical="center"/>
      <protection locked="0"/>
    </xf>
    <xf numFmtId="184" fontId="47" fillId="0" borderId="3" xfId="2" applyNumberFormat="1" applyFont="1" applyBorder="1" applyAlignment="1" applyProtection="1">
      <alignment horizontal="center" vertical="center"/>
      <protection locked="0"/>
    </xf>
    <xf numFmtId="179" fontId="47" fillId="0" borderId="2" xfId="2" applyNumberFormat="1" applyFont="1" applyBorder="1" applyAlignment="1" applyProtection="1">
      <alignment horizontal="center" vertical="center"/>
      <protection locked="0"/>
    </xf>
    <xf numFmtId="179" fontId="47" fillId="0" borderId="3" xfId="2" applyNumberFormat="1" applyFont="1" applyBorder="1" applyAlignment="1" applyProtection="1">
      <alignment horizontal="center" vertical="center"/>
      <protection locked="0"/>
    </xf>
    <xf numFmtId="183" fontId="47" fillId="0" borderId="1" xfId="2" applyNumberFormat="1" applyFont="1" applyBorder="1" applyAlignment="1" applyProtection="1">
      <alignment horizontal="center" vertical="center"/>
      <protection locked="0"/>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182" fontId="47" fillId="0" borderId="1" xfId="2" applyNumberFormat="1" applyFont="1" applyBorder="1" applyAlignment="1" applyProtection="1">
      <alignment horizontal="center" vertical="center"/>
      <protection locked="0"/>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14" fillId="0" borderId="8" xfId="2" applyBorder="1" applyAlignment="1">
      <alignment horizontal="center" vertical="center" shrinkToFit="1"/>
    </xf>
    <xf numFmtId="0" fontId="14" fillId="0" borderId="2" xfId="7" applyBorder="1" applyAlignment="1">
      <alignment horizontal="center" vertical="center"/>
    </xf>
    <xf numFmtId="0" fontId="14" fillId="0" borderId="8" xfId="7" applyBorder="1" applyAlignment="1">
      <alignment horizontal="center" vertical="center"/>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14" fillId="0" borderId="2" xfId="7" applyBorder="1" applyAlignment="1">
      <alignment horizontal="center" vertical="center" shrinkToFit="1"/>
    </xf>
    <xf numFmtId="0" fontId="14" fillId="0" borderId="8" xfId="7" applyBorder="1" applyAlignment="1">
      <alignment horizontal="center" vertical="center" shrinkToFit="1"/>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29" fillId="0" borderId="1" xfId="7" applyFont="1" applyBorder="1" applyAlignment="1">
      <alignment horizontal="center" vertical="center"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6" fillId="2" borderId="13" xfId="7"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98" fontId="8" fillId="0" borderId="6" xfId="2" applyNumberFormat="1" applyFont="1" applyBorder="1" applyAlignment="1">
      <alignment horizontal="left" vertical="center"/>
    </xf>
    <xf numFmtId="198" fontId="8" fillId="0" borderId="7" xfId="2" applyNumberFormat="1" applyFont="1" applyBorder="1" applyAlignment="1">
      <alignment horizontal="left" vertical="center"/>
    </xf>
    <xf numFmtId="198" fontId="8"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98" fontId="8" fillId="0" borderId="2" xfId="2" applyNumberFormat="1" applyFont="1" applyBorder="1" applyAlignment="1">
      <alignment horizontal="left" vertical="center" shrinkToFit="1"/>
    </xf>
    <xf numFmtId="198" fontId="8" fillId="0" borderId="3" xfId="2" applyNumberFormat="1" applyFont="1" applyBorder="1" applyAlignment="1">
      <alignment horizontal="left" vertical="center" shrinkToFit="1"/>
    </xf>
    <xf numFmtId="198" fontId="8"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98" fontId="8" fillId="0" borderId="9" xfId="2" applyNumberFormat="1" applyFont="1" applyBorder="1" applyAlignment="1">
      <alignment horizontal="left" vertical="center"/>
    </xf>
    <xf numFmtId="198" fontId="8" fillId="0" borderId="10" xfId="2" applyNumberFormat="1" applyFont="1" applyBorder="1" applyAlignment="1">
      <alignment horizontal="left" vertical="center"/>
    </xf>
    <xf numFmtId="198" fontId="8" fillId="0" borderId="11" xfId="2" applyNumberFormat="1" applyFont="1" applyBorder="1" applyAlignment="1">
      <alignment horizontal="left" vertical="center"/>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98" fontId="15" fillId="0" borderId="6" xfId="2" applyNumberFormat="1" applyFont="1" applyBorder="1" applyAlignment="1">
      <alignment horizontal="center" vertical="center" wrapText="1" shrinkToFit="1"/>
    </xf>
    <xf numFmtId="198" fontId="15" fillId="0" borderId="7" xfId="2" applyNumberFormat="1" applyFont="1" applyBorder="1" applyAlignment="1">
      <alignment horizontal="center" vertical="center" wrapText="1" shrinkToFit="1"/>
    </xf>
    <xf numFmtId="198" fontId="15" fillId="0" borderId="5" xfId="2" applyNumberFormat="1" applyFont="1" applyBorder="1" applyAlignment="1">
      <alignment horizontal="center" vertical="center" wrapText="1" shrinkToFit="1"/>
    </xf>
    <xf numFmtId="198" fontId="15" fillId="0" borderId="9" xfId="2" applyNumberFormat="1" applyFont="1" applyBorder="1" applyAlignment="1">
      <alignment horizontal="center" vertical="center" wrapText="1" shrinkToFit="1"/>
    </xf>
    <xf numFmtId="198" fontId="15" fillId="0" borderId="10" xfId="2" applyNumberFormat="1" applyFont="1" applyBorder="1" applyAlignment="1">
      <alignment horizontal="center" vertical="center" wrapText="1" shrinkToFit="1"/>
    </xf>
    <xf numFmtId="198" fontId="15" fillId="0" borderId="11" xfId="2" applyNumberFormat="1" applyFont="1" applyBorder="1" applyAlignment="1">
      <alignment horizontal="center" vertical="center" wrapText="1" shrinkToFit="1"/>
    </xf>
    <xf numFmtId="198" fontId="11" fillId="0" borderId="1" xfId="2" applyNumberFormat="1" applyFont="1" applyBorder="1" applyAlignment="1">
      <alignment horizontal="left" vertical="center" shrinkToFi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12" fillId="0" borderId="0" xfId="2" applyFont="1" applyAlignment="1">
      <alignment horizontal="left"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198" fontId="11" fillId="0" borderId="6" xfId="2" applyNumberFormat="1" applyFont="1" applyBorder="1" applyAlignment="1">
      <alignment horizontal="left" vertical="center"/>
    </xf>
    <xf numFmtId="198" fontId="11" fillId="0" borderId="7" xfId="2" applyNumberFormat="1" applyFont="1" applyBorder="1" applyAlignment="1">
      <alignment horizontal="left" vertical="center"/>
    </xf>
    <xf numFmtId="198" fontId="11" fillId="0" borderId="5" xfId="2" applyNumberFormat="1" applyFont="1" applyBorder="1" applyAlignment="1">
      <alignment horizontal="left" vertical="center"/>
    </xf>
    <xf numFmtId="0" fontId="11" fillId="2" borderId="1" xfId="2" applyFont="1" applyFill="1" applyBorder="1" applyAlignment="1">
      <alignment horizontal="center" vertical="center"/>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198" fontId="26" fillId="0" borderId="6" xfId="2" applyNumberFormat="1" applyFont="1" applyBorder="1" applyAlignment="1">
      <alignment horizontal="center" vertical="center" wrapText="1" shrinkToFit="1"/>
    </xf>
    <xf numFmtId="198" fontId="26" fillId="0" borderId="7" xfId="2" applyNumberFormat="1" applyFont="1" applyBorder="1" applyAlignment="1">
      <alignment horizontal="center" vertical="center" wrapText="1" shrinkToFit="1"/>
    </xf>
    <xf numFmtId="198" fontId="26" fillId="0" borderId="5" xfId="2" applyNumberFormat="1" applyFont="1" applyBorder="1" applyAlignment="1">
      <alignment horizontal="center" vertical="center" wrapText="1" shrinkToFit="1"/>
    </xf>
    <xf numFmtId="198" fontId="26" fillId="0" borderId="9" xfId="2" applyNumberFormat="1" applyFont="1" applyBorder="1" applyAlignment="1">
      <alignment horizontal="center" vertical="center" wrapText="1" shrinkToFit="1"/>
    </xf>
    <xf numFmtId="198" fontId="26" fillId="0" borderId="10" xfId="2" applyNumberFormat="1" applyFont="1" applyBorder="1" applyAlignment="1">
      <alignment horizontal="center" vertical="center" wrapText="1" shrinkToFit="1"/>
    </xf>
    <xf numFmtId="198" fontId="26" fillId="0" borderId="11" xfId="2" applyNumberFormat="1"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198" fontId="11" fillId="0" borderId="9" xfId="2" applyNumberFormat="1" applyFont="1" applyBorder="1" applyAlignment="1">
      <alignment horizontal="left" vertical="center"/>
    </xf>
    <xf numFmtId="198" fontId="11" fillId="0" borderId="10" xfId="2" applyNumberFormat="1" applyFont="1" applyBorder="1" applyAlignment="1">
      <alignment horizontal="left" vertical="center"/>
    </xf>
    <xf numFmtId="198" fontId="11" fillId="0" borderId="11" xfId="2" applyNumberFormat="1" applyFont="1" applyBorder="1" applyAlignment="1">
      <alignment horizontal="left" vertical="center"/>
    </xf>
    <xf numFmtId="0" fontId="11" fillId="2" borderId="1" xfId="2" applyFont="1" applyFill="1" applyBorder="1" applyAlignment="1">
      <alignment horizontal="center" vertical="center" wrapText="1"/>
    </xf>
    <xf numFmtId="0" fontId="51" fillId="0" borderId="10" xfId="2" applyFont="1" applyBorder="1" applyAlignment="1" applyProtection="1">
      <alignment horizontal="left" vertical="top" wrapText="1"/>
      <protection locked="0"/>
    </xf>
    <xf numFmtId="199" fontId="47" fillId="0" borderId="6" xfId="2" applyNumberFormat="1" applyFont="1" applyBorder="1" applyAlignment="1" applyProtection="1">
      <alignment horizontal="center" vertical="center"/>
      <protection locked="0"/>
    </xf>
    <xf numFmtId="199" fontId="47" fillId="0" borderId="5" xfId="2" applyNumberFormat="1" applyFont="1" applyBorder="1" applyAlignment="1" applyProtection="1">
      <alignment horizontal="center" vertical="center"/>
      <protection locked="0"/>
    </xf>
    <xf numFmtId="199" fontId="47" fillId="0" borderId="9" xfId="2" applyNumberFormat="1" applyFont="1" applyBorder="1" applyAlignment="1" applyProtection="1">
      <alignment horizontal="center" vertical="center"/>
      <protection locked="0"/>
    </xf>
    <xf numFmtId="199" fontId="47" fillId="0" borderId="11" xfId="2" applyNumberFormat="1" applyFont="1" applyBorder="1" applyAlignment="1" applyProtection="1">
      <alignment horizontal="center" vertical="center"/>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200" fontId="47" fillId="0" borderId="2" xfId="2" applyNumberFormat="1" applyFont="1" applyBorder="1" applyAlignment="1" applyProtection="1">
      <alignment horizontal="center" vertical="center"/>
      <protection locked="0"/>
    </xf>
    <xf numFmtId="200" fontId="47" fillId="0" borderId="8" xfId="2" applyNumberFormat="1" applyFont="1" applyBorder="1" applyAlignment="1" applyProtection="1">
      <alignment horizontal="center" vertical="center"/>
      <protection locked="0"/>
    </xf>
    <xf numFmtId="200" fontId="47" fillId="0" borderId="3"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5"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199" fontId="47" fillId="0" borderId="2" xfId="2" applyNumberFormat="1" applyFont="1" applyBorder="1" applyAlignment="1" applyProtection="1">
      <alignment horizontal="center" vertical="center"/>
      <protection locked="0"/>
    </xf>
    <xf numFmtId="199" fontId="47" fillId="0" borderId="8" xfId="2" applyNumberFormat="1" applyFont="1" applyBorder="1" applyAlignment="1" applyProtection="1">
      <alignment horizontal="center" vertical="center"/>
      <protection locked="0"/>
    </xf>
    <xf numFmtId="199" fontId="47" fillId="0" borderId="12" xfId="2" applyNumberFormat="1" applyFont="1" applyBorder="1" applyAlignment="1" applyProtection="1">
      <alignment horizontal="center" vertical="center"/>
      <protection locked="0"/>
    </xf>
    <xf numFmtId="199"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199" fontId="47" fillId="0" borderId="3" xfId="2" applyNumberFormat="1" applyFont="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203" fontId="47" fillId="0" borderId="2" xfId="2" applyNumberFormat="1" applyFont="1" applyBorder="1" applyAlignment="1">
      <alignment horizontal="center" vertical="center" shrinkToFit="1"/>
    </xf>
    <xf numFmtId="203" fontId="47" fillId="0" borderId="3" xfId="2" applyNumberFormat="1" applyFont="1" applyBorder="1" applyAlignment="1">
      <alignment horizontal="center" vertical="center" shrinkToFit="1"/>
    </xf>
    <xf numFmtId="203" fontId="47" fillId="0" borderId="8" xfId="2" applyNumberFormat="1" applyFont="1" applyBorder="1" applyAlignment="1">
      <alignment horizontal="center" vertical="center" shrinkToFit="1"/>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49" fontId="47" fillId="0" borderId="1" xfId="2" applyNumberFormat="1" applyFont="1" applyBorder="1" applyAlignment="1">
      <alignment horizontal="center" vertical="center"/>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178" fontId="47" fillId="0" borderId="2" xfId="2" applyNumberFormat="1" applyFont="1" applyBorder="1" applyAlignment="1" applyProtection="1">
      <alignment horizontal="center" vertical="center" shrinkToFit="1"/>
      <protection locked="0"/>
    </xf>
    <xf numFmtId="178" fontId="47" fillId="0" borderId="8" xfId="2" applyNumberFormat="1" applyFont="1" applyBorder="1" applyAlignment="1" applyProtection="1">
      <alignment horizontal="center" vertical="center" shrinkToFit="1"/>
      <protection locked="0"/>
    </xf>
    <xf numFmtId="0" fontId="37" fillId="0" borderId="1" xfId="0" applyFont="1" applyBorder="1" applyAlignment="1">
      <alignment horizontal="center" vertical="center" shrinkToFit="1"/>
    </xf>
    <xf numFmtId="0" fontId="37" fillId="0" borderId="1" xfId="0" applyFont="1" applyBorder="1" applyAlignment="1">
      <alignment horizontal="center" vertical="center"/>
    </xf>
    <xf numFmtId="0" fontId="47" fillId="2" borderId="1" xfId="2" applyFont="1" applyFill="1" applyBorder="1" applyAlignment="1">
      <alignment horizontal="center" vertical="center" textRotation="255"/>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7" fillId="2" borderId="14"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47" fillId="0" borderId="6" xfId="2"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13" xfId="2" applyFont="1" applyBorder="1" applyAlignment="1">
      <alignment horizontal="left"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9" xfId="2" applyFont="1" applyBorder="1" applyAlignment="1">
      <alignment horizontal="center" vertical="center" wrapText="1" shrinkToFit="1"/>
    </xf>
    <xf numFmtId="0" fontId="47" fillId="0" borderId="52" xfId="2" applyFont="1" applyBorder="1" applyAlignment="1" applyProtection="1">
      <alignment horizontal="center" vertical="center" shrinkToFit="1"/>
      <protection locked="0"/>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12" fillId="0" borderId="10" xfId="2" applyFont="1" applyBorder="1" applyAlignment="1">
      <alignment horizontal="left" vertical="center"/>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5" fillId="0" borderId="6" xfId="2" applyFont="1" applyBorder="1" applyAlignment="1">
      <alignment horizontal="center" vertical="center" wrapText="1" shrinkToFit="1"/>
    </xf>
    <xf numFmtId="0" fontId="45" fillId="0" borderId="7" xfId="2" applyFont="1" applyBorder="1" applyAlignment="1">
      <alignment horizontal="center" vertical="center" wrapText="1" shrinkToFit="1"/>
    </xf>
    <xf numFmtId="0" fontId="45" fillId="0" borderId="5" xfId="2" applyFont="1" applyBorder="1" applyAlignment="1">
      <alignment horizontal="center" vertical="center" wrapText="1" shrinkToFit="1"/>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11" xfId="2" applyFont="1" applyBorder="1" applyAlignment="1">
      <alignment horizontal="center" vertical="center" wrapText="1" shrinkToFit="1"/>
    </xf>
    <xf numFmtId="0" fontId="11" fillId="2" borderId="12"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13" xfId="2" applyFont="1" applyFill="1" applyBorder="1" applyAlignment="1">
      <alignment horizontal="center" vertical="center" textRotation="255"/>
    </xf>
    <xf numFmtId="0" fontId="11" fillId="2" borderId="13" xfId="2" applyFont="1" applyFill="1" applyBorder="1" applyAlignment="1">
      <alignment horizontal="center" vertical="center" wrapText="1"/>
    </xf>
    <xf numFmtId="0" fontId="11" fillId="2" borderId="13" xfId="2" applyFont="1" applyFill="1" applyBorder="1" applyAlignment="1" applyProtection="1">
      <alignment horizontal="center" vertical="center" wrapText="1"/>
      <protection locked="0"/>
    </xf>
    <xf numFmtId="0" fontId="11" fillId="2" borderId="1" xfId="2" applyFont="1" applyFill="1" applyBorder="1" applyAlignment="1" applyProtection="1">
      <alignment horizontal="center" vertical="center" wrapText="1"/>
      <protection locked="0"/>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176" fontId="14" fillId="0" borderId="1" xfId="2" applyNumberFormat="1" applyBorder="1" applyAlignment="1">
      <alignment horizontal="center" vertical="center" shrinkToFit="1"/>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0" fontId="14" fillId="0" borderId="2" xfId="2" applyBorder="1" applyAlignment="1">
      <alignment horizontal="center" vertical="center"/>
    </xf>
    <xf numFmtId="0" fontId="14" fillId="0" borderId="8" xfId="2" applyBorder="1" applyAlignment="1">
      <alignment horizontal="center" vertical="center"/>
    </xf>
    <xf numFmtId="0" fontId="11" fillId="2" borderId="9"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14" fillId="0" borderId="1" xfId="2" applyBorder="1" applyAlignment="1">
      <alignment horizontal="center" vertical="center"/>
    </xf>
    <xf numFmtId="0" fontId="11" fillId="2" borderId="2" xfId="2" applyFont="1" applyFill="1" applyBorder="1" applyAlignment="1">
      <alignment horizontal="center" vertical="center" wrapText="1"/>
    </xf>
    <xf numFmtId="0" fontId="14" fillId="0" borderId="2"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1" fillId="2" borderId="14" xfId="2" applyFont="1" applyFill="1" applyBorder="1" applyAlignment="1">
      <alignment horizontal="center"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11" fillId="2" borderId="8" xfId="2" applyFont="1" applyFill="1" applyBorder="1" applyAlignment="1">
      <alignment horizontal="center" vertical="center"/>
    </xf>
    <xf numFmtId="0" fontId="11"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1" fillId="2" borderId="13"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11" fillId="2" borderId="8" xfId="2" applyFont="1" applyFill="1" applyBorder="1" applyAlignment="1">
      <alignment horizontal="center" vertical="center" wrapText="1"/>
    </xf>
    <xf numFmtId="0" fontId="26" fillId="0" borderId="6" xfId="2" applyFont="1" applyBorder="1" applyAlignment="1">
      <alignment horizontal="center" vertical="center" wrapText="1" shrinkToFit="1"/>
    </xf>
    <xf numFmtId="0" fontId="26" fillId="0" borderId="7" xfId="2" applyFont="1" applyBorder="1" applyAlignment="1">
      <alignment horizontal="center" vertical="center" wrapText="1" shrinkToFit="1"/>
    </xf>
    <xf numFmtId="0" fontId="26" fillId="0" borderId="5" xfId="2" applyFont="1" applyBorder="1" applyAlignment="1">
      <alignment horizontal="center" vertical="center" wrapText="1"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4" fillId="0" borderId="3" xfId="2" applyBorder="1" applyAlignment="1">
      <alignment vertical="center"/>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176" fontId="14" fillId="0" borderId="1" xfId="2" applyNumberFormat="1" applyBorder="1" applyAlignment="1">
      <alignment horizontal="center" vertical="center"/>
    </xf>
    <xf numFmtId="0" fontId="14" fillId="0" borderId="3" xfId="2" applyBorder="1" applyAlignment="1">
      <alignment horizontal="center" vertical="center"/>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45" fillId="2" borderId="1" xfId="4" applyFont="1" applyFill="1" applyBorder="1" applyAlignment="1">
      <alignment horizontal="center" vertical="center"/>
    </xf>
    <xf numFmtId="0" fontId="45" fillId="0" borderId="2" xfId="4" applyFont="1" applyBorder="1" applyAlignment="1">
      <alignment horizontal="left" vertical="center" shrinkToFit="1"/>
    </xf>
    <xf numFmtId="0" fontId="45" fillId="0" borderId="3" xfId="4" applyFont="1" applyBorder="1" applyAlignment="1">
      <alignment horizontal="left" vertical="center" shrinkToFit="1"/>
    </xf>
    <xf numFmtId="0" fontId="45" fillId="0" borderId="8" xfId="4" applyFont="1" applyBorder="1" applyAlignment="1">
      <alignment horizontal="left" vertical="center" shrinkToFit="1"/>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45" fillId="2" borderId="1" xfId="4" applyFont="1" applyFill="1" applyBorder="1" applyAlignment="1">
      <alignment horizontal="center" vertical="center" shrinkToFit="1"/>
    </xf>
    <xf numFmtId="0" fontId="45" fillId="0" borderId="1" xfId="4" applyFont="1" applyBorder="1" applyAlignment="1">
      <alignment horizontal="center" vertical="center" shrinkToFit="1"/>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shrinkToFit="1"/>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55" fillId="0" borderId="2" xfId="2" applyNumberFormat="1" applyFont="1" applyBorder="1" applyAlignment="1" applyProtection="1">
      <alignment horizontal="center" vertical="center" shrinkToFit="1"/>
      <protection locked="0"/>
    </xf>
    <xf numFmtId="176" fontId="55" fillId="0" borderId="3" xfId="2" applyNumberFormat="1" applyFont="1" applyBorder="1" applyAlignment="1" applyProtection="1">
      <alignment horizontal="center" vertical="center" shrinkToFit="1"/>
      <protection locked="0"/>
    </xf>
    <xf numFmtId="176" fontId="55" fillId="0" borderId="8" xfId="2" applyNumberFormat="1" applyFont="1" applyBorder="1" applyAlignment="1" applyProtection="1">
      <alignment horizontal="center" vertical="center" shrinkToFit="1"/>
      <protection locked="0"/>
    </xf>
    <xf numFmtId="0" fontId="55" fillId="2" borderId="8" xfId="2" applyFont="1" applyFill="1" applyBorder="1" applyAlignment="1">
      <alignment horizontal="center" vertical="center" shrinkToFit="1"/>
    </xf>
    <xf numFmtId="0" fontId="55" fillId="0" borderId="2" xfId="2" applyFont="1" applyBorder="1" applyAlignment="1" applyProtection="1">
      <alignment horizontal="center" vertical="center" shrinkToFit="1"/>
      <protection locked="0"/>
    </xf>
    <xf numFmtId="0" fontId="55" fillId="2" borderId="2" xfId="2" applyFont="1" applyFill="1" applyBorder="1" applyAlignment="1" applyProtection="1">
      <alignment horizontal="center" vertical="center" shrinkToFit="1"/>
      <protection locked="0"/>
    </xf>
    <xf numFmtId="0" fontId="55" fillId="2" borderId="8" xfId="2" applyFont="1" applyFill="1" applyBorder="1" applyAlignment="1" applyProtection="1">
      <alignment horizontal="center" vertical="center" shrinkToFit="1"/>
      <protection locked="0"/>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5" fillId="2" borderId="14" xfId="4" applyFont="1" applyFill="1" applyBorder="1" applyAlignment="1">
      <alignment horizontal="center" vertical="center" wrapText="1"/>
    </xf>
    <xf numFmtId="0" fontId="45" fillId="2" borderId="15"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1" xfId="4" applyFont="1" applyFill="1" applyBorder="1" applyAlignment="1">
      <alignment horizontal="center" vertical="center" wrapText="1"/>
    </xf>
    <xf numFmtId="0" fontId="45" fillId="0" borderId="6" xfId="4" applyFont="1" applyBorder="1" applyAlignment="1">
      <alignment horizontal="left" vertical="top" shrinkToFit="1"/>
    </xf>
    <xf numFmtId="0" fontId="45" fillId="0" borderId="7" xfId="4" applyFont="1" applyBorder="1" applyAlignment="1">
      <alignment horizontal="left" vertical="top" shrinkToFit="1"/>
    </xf>
    <xf numFmtId="0" fontId="45" fillId="0" borderId="5" xfId="4" applyFont="1" applyBorder="1" applyAlignment="1">
      <alignment horizontal="left" vertical="top" shrinkToFit="1"/>
    </xf>
    <xf numFmtId="0" fontId="45" fillId="0" borderId="12" xfId="4" applyFont="1" applyBorder="1" applyAlignment="1">
      <alignment horizontal="left" vertical="top" shrinkToFit="1"/>
    </xf>
    <xf numFmtId="0" fontId="45" fillId="0" borderId="0" xfId="4" applyFont="1" applyAlignment="1">
      <alignment horizontal="left" vertical="top" shrinkToFit="1"/>
    </xf>
    <xf numFmtId="0" fontId="45" fillId="0" borderId="4" xfId="4" applyFont="1" applyBorder="1" applyAlignment="1">
      <alignment horizontal="left" vertical="top" shrinkToFit="1"/>
    </xf>
    <xf numFmtId="0" fontId="45" fillId="0" borderId="9" xfId="4" applyFont="1" applyBorder="1" applyAlignment="1">
      <alignment horizontal="left" vertical="top" shrinkToFit="1"/>
    </xf>
    <xf numFmtId="0" fontId="45" fillId="0" borderId="10" xfId="4" applyFont="1" applyBorder="1" applyAlignment="1">
      <alignment horizontal="left" vertical="top" shrinkToFit="1"/>
    </xf>
    <xf numFmtId="0" fontId="45" fillId="0" borderId="11" xfId="4" applyFont="1" applyBorder="1" applyAlignment="1">
      <alignment horizontal="left" vertical="top" shrinkToFit="1"/>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3" xfId="4" applyFont="1" applyFill="1" applyBorder="1" applyAlignment="1">
      <alignment horizontal="center" vertical="center"/>
    </xf>
    <xf numFmtId="0" fontId="45" fillId="2" borderId="8" xfId="4" applyFont="1" applyFill="1" applyBorder="1" applyAlignment="1">
      <alignment horizontal="center" vertical="center"/>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2" borderId="6" xfId="2" applyFont="1" applyFill="1" applyBorder="1" applyAlignment="1">
      <alignment horizontal="center" vertical="center" shrinkToFit="1"/>
    </xf>
    <xf numFmtId="0" fontId="55" fillId="2" borderId="7"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55" fillId="0" borderId="14" xfId="2" applyFont="1" applyBorder="1" applyAlignment="1">
      <alignment horizontal="center" vertical="center" wrapText="1"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0" borderId="2" xfId="4" applyFont="1" applyBorder="1" applyAlignment="1">
      <alignment horizontal="center" vertical="center" wrapText="1" shrinkToFit="1"/>
    </xf>
    <xf numFmtId="0" fontId="55" fillId="0" borderId="13" xfId="2" applyFont="1" applyBorder="1" applyAlignment="1">
      <alignment horizontal="center" vertical="center" wrapText="1" shrinkToFit="1"/>
    </xf>
    <xf numFmtId="0" fontId="45" fillId="0" borderId="13" xfId="4" applyFont="1" applyBorder="1" applyAlignment="1">
      <alignment horizontal="center" vertical="center" shrinkToFit="1"/>
    </xf>
    <xf numFmtId="0" fontId="47" fillId="3" borderId="1" xfId="4" applyFont="1" applyFill="1" applyBorder="1" applyAlignment="1">
      <alignment horizontal="center" vertical="center" shrinkToFit="1"/>
    </xf>
    <xf numFmtId="0" fontId="47" fillId="0" borderId="1" xfId="4" applyFont="1" applyBorder="1" applyAlignment="1">
      <alignment horizontal="left" vertical="center" shrinkToFit="1"/>
    </xf>
    <xf numFmtId="0" fontId="47" fillId="3" borderId="2" xfId="4" applyFont="1" applyFill="1" applyBorder="1" applyAlignment="1">
      <alignment horizontal="center" vertical="center" shrinkToFit="1"/>
    </xf>
    <xf numFmtId="0" fontId="47" fillId="3" borderId="8" xfId="4" applyFont="1" applyFill="1" applyBorder="1" applyAlignment="1">
      <alignment horizontal="center" vertical="center" shrinkToFit="1"/>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3" borderId="3" xfId="4" applyFont="1" applyFill="1" applyBorder="1" applyAlignment="1">
      <alignment horizontal="center" vertical="center" shrinkToFit="1"/>
    </xf>
    <xf numFmtId="0" fontId="11" fillId="3" borderId="6" xfId="4" applyFont="1" applyFill="1" applyBorder="1" applyAlignment="1">
      <alignment horizontal="center" vertical="center" shrinkToFit="1"/>
    </xf>
    <xf numFmtId="0" fontId="11"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8" fillId="0" borderId="6" xfId="2" applyNumberFormat="1" applyFont="1" applyBorder="1" applyAlignment="1">
      <alignment horizontal="center" vertical="center" shrinkToFit="1"/>
    </xf>
    <xf numFmtId="176" fontId="8" fillId="0" borderId="7" xfId="2" applyNumberFormat="1" applyFont="1" applyBorder="1" applyAlignment="1">
      <alignment horizontal="center" vertical="center" shrinkToFit="1"/>
    </xf>
    <xf numFmtId="176" fontId="8" fillId="0" borderId="5" xfId="2" applyNumberFormat="1" applyFont="1" applyBorder="1" applyAlignment="1">
      <alignment horizontal="center" vertical="center" shrinkToFit="1"/>
    </xf>
    <xf numFmtId="0" fontId="29" fillId="0" borderId="9" xfId="1" applyFont="1" applyBorder="1" applyAlignment="1">
      <alignment horizontal="center" vertical="center" shrinkToFit="1"/>
    </xf>
    <xf numFmtId="0" fontId="29" fillId="0" borderId="10" xfId="1" applyFont="1" applyBorder="1" applyAlignment="1">
      <alignment horizontal="center" vertical="center" shrinkToFit="1"/>
    </xf>
    <xf numFmtId="0" fontId="29" fillId="0" borderId="11" xfId="1" applyFont="1" applyBorder="1" applyAlignment="1">
      <alignment horizontal="center" vertical="center" shrinkToFit="1"/>
    </xf>
    <xf numFmtId="0" fontId="47" fillId="3" borderId="13" xfId="4" applyFont="1" applyFill="1" applyBorder="1" applyAlignment="1">
      <alignment horizontal="center" vertical="center" shrinkToFit="1"/>
    </xf>
    <xf numFmtId="0" fontId="47" fillId="0" borderId="13" xfId="4" applyFont="1" applyBorder="1" applyAlignment="1">
      <alignment vertical="center" shrinkToFit="1"/>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1" xfId="4" applyFont="1" applyBorder="1" applyAlignment="1">
      <alignment horizontal="center" vertical="center" shrinkToFit="1"/>
    </xf>
    <xf numFmtId="0" fontId="47" fillId="3" borderId="14" xfId="4" applyFont="1" applyFill="1" applyBorder="1" applyAlignment="1">
      <alignment horizontal="center" shrinkToFit="1"/>
    </xf>
    <xf numFmtId="0" fontId="47" fillId="0" borderId="14" xfId="4" applyFont="1" applyBorder="1" applyAlignment="1">
      <alignment vertical="center" shrinkToFit="1"/>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1" fillId="0" borderId="6" xfId="4" applyFont="1" applyBorder="1" applyAlignment="1">
      <alignment horizontal="center" vertical="center" shrinkToFit="1"/>
    </xf>
    <xf numFmtId="0" fontId="11" fillId="0" borderId="7" xfId="4" applyFont="1" applyBorder="1" applyAlignment="1">
      <alignment horizontal="center" vertical="center" shrinkToFit="1"/>
    </xf>
    <xf numFmtId="0" fontId="11" fillId="0" borderId="5" xfId="4" applyFont="1" applyBorder="1" applyAlignment="1">
      <alignment horizontal="center" vertical="center" shrinkToFit="1"/>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8" fillId="0" borderId="9" xfId="2" applyFont="1" applyBorder="1" applyAlignment="1">
      <alignment horizontal="center" vertical="center" shrinkToFit="1"/>
    </xf>
    <xf numFmtId="0" fontId="8" fillId="0" borderId="10" xfId="2" applyFont="1" applyBorder="1" applyAlignment="1">
      <alignment horizontal="center" vertical="center" shrinkToFit="1"/>
    </xf>
    <xf numFmtId="0" fontId="8" fillId="0" borderId="11" xfId="2" applyFont="1" applyBorder="1" applyAlignment="1">
      <alignment horizontal="center" vertical="center" shrinkToFit="1"/>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16" fillId="0" borderId="6" xfId="2" applyFont="1" applyBorder="1" applyAlignment="1" applyProtection="1">
      <alignment horizontal="center"/>
      <protection locked="0"/>
    </xf>
    <xf numFmtId="0" fontId="16" fillId="0" borderId="7" xfId="2" applyFont="1" applyBorder="1" applyAlignment="1" applyProtection="1">
      <alignment horizontal="center"/>
      <protection locked="0"/>
    </xf>
    <xf numFmtId="0" fontId="16"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7" fillId="0" borderId="0" xfId="2" applyFont="1" applyAlignment="1">
      <alignment horizontal="left" vertical="center"/>
    </xf>
    <xf numFmtId="0" fontId="8" fillId="0" borderId="6" xfId="2" applyFont="1" applyBorder="1" applyAlignment="1">
      <alignment horizontal="left" vertical="center" shrinkToFit="1"/>
    </xf>
    <xf numFmtId="0" fontId="8" fillId="0" borderId="7" xfId="2" applyFont="1" applyBorder="1" applyAlignment="1">
      <alignment horizontal="left" vertical="center" shrinkToFit="1"/>
    </xf>
    <xf numFmtId="0" fontId="8" fillId="0" borderId="5" xfId="2" applyFont="1" applyBorder="1" applyAlignment="1">
      <alignment horizontal="left"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0" fontId="8" fillId="0" borderId="5" xfId="2" applyFont="1" applyBorder="1" applyAlignment="1">
      <alignment horizontal="center" vertical="center" shrinkToFit="1"/>
    </xf>
    <xf numFmtId="177" fontId="6" fillId="0" borderId="6" xfId="2" applyNumberFormat="1" applyFont="1" applyBorder="1" applyAlignment="1">
      <alignment horizontal="center" vertical="center" shrinkToFit="1"/>
    </xf>
    <xf numFmtId="177" fontId="6" fillId="0" borderId="7" xfId="2" applyNumberFormat="1" applyFont="1" applyBorder="1" applyAlignment="1">
      <alignment horizontal="center" vertical="center" shrinkToFit="1"/>
    </xf>
    <xf numFmtId="177" fontId="6" fillId="0" borderId="5" xfId="2" applyNumberFormat="1" applyFont="1" applyBorder="1" applyAlignment="1">
      <alignment horizontal="center" vertical="center" shrinkToFit="1"/>
    </xf>
    <xf numFmtId="177" fontId="6" fillId="0" borderId="9" xfId="2" applyNumberFormat="1" applyFont="1" applyBorder="1" applyAlignment="1">
      <alignment horizontal="center" vertical="center" shrinkToFit="1"/>
    </xf>
    <xf numFmtId="177" fontId="6" fillId="0" borderId="10" xfId="2" applyNumberFormat="1" applyFont="1" applyBorder="1" applyAlignment="1">
      <alignment horizontal="center" vertical="center" shrinkToFit="1"/>
    </xf>
    <xf numFmtId="177" fontId="6" fillId="0" borderId="11" xfId="2" applyNumberFormat="1" applyFont="1" applyBorder="1" applyAlignment="1">
      <alignment horizontal="center" vertical="center" shrinkToFit="1"/>
    </xf>
    <xf numFmtId="0" fontId="8" fillId="0" borderId="9" xfId="2" applyFont="1" applyBorder="1" applyAlignment="1">
      <alignment horizontal="left" vertical="center" shrinkToFit="1"/>
    </xf>
    <xf numFmtId="0" fontId="8" fillId="0" borderId="10" xfId="2" applyFont="1" applyBorder="1" applyAlignment="1">
      <alignment horizontal="left" vertical="center" shrinkToFit="1"/>
    </xf>
    <xf numFmtId="0" fontId="8" fillId="0" borderId="11" xfId="2" applyFont="1" applyBorder="1" applyAlignment="1">
      <alignment horizontal="left" vertical="center" shrinkToFit="1"/>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17" fillId="0" borderId="12" xfId="2" applyFont="1" applyBorder="1" applyAlignment="1" applyProtection="1">
      <alignment horizontal="left" vertical="center" shrinkToFit="1"/>
      <protection locked="0"/>
    </xf>
    <xf numFmtId="0" fontId="17" fillId="0" borderId="0" xfId="2" applyFont="1" applyAlignment="1" applyProtection="1">
      <alignment horizontal="left" vertical="center" shrinkToFit="1"/>
      <protection locked="0"/>
    </xf>
    <xf numFmtId="0" fontId="17" fillId="0" borderId="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17" fillId="0" borderId="1" xfId="2" applyFont="1" applyBorder="1" applyAlignment="1" applyProtection="1">
      <alignment horizontal="center" vertical="center" wrapTex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7" fillId="0" borderId="7" xfId="2" applyFont="1" applyBorder="1" applyAlignment="1" applyProtection="1">
      <alignment horizontal="center" vertical="center" shrinkToFit="1"/>
      <protection locked="0"/>
    </xf>
    <xf numFmtId="0" fontId="17" fillId="0" borderId="0" xfId="2" applyFont="1" applyAlignment="1" applyProtection="1">
      <alignment horizontal="center" vertical="center" shrinkToFit="1"/>
      <protection locked="0"/>
    </xf>
    <xf numFmtId="0" fontId="17" fillId="0" borderId="4" xfId="2" applyFont="1" applyBorder="1" applyAlignment="1" applyProtection="1">
      <alignment horizontal="center" vertical="center" shrinkToFit="1"/>
      <protection locked="0"/>
    </xf>
    <xf numFmtId="0" fontId="17" fillId="0" borderId="10" xfId="2" applyFont="1" applyBorder="1" applyAlignment="1" applyProtection="1">
      <alignment horizontal="center" vertical="center" shrinkToFit="1"/>
      <protection locked="0"/>
    </xf>
    <xf numFmtId="0" fontId="17" fillId="0" borderId="11" xfId="2" applyFont="1" applyBorder="1" applyAlignment="1" applyProtection="1">
      <alignment horizontal="center" vertical="center" shrinkToFit="1"/>
      <protection locked="0"/>
    </xf>
    <xf numFmtId="0" fontId="17" fillId="0" borderId="14" xfId="2" applyFont="1" applyBorder="1" applyAlignment="1" applyProtection="1">
      <alignment horizontal="left" vertical="center" shrinkToFit="1"/>
      <protection locked="0"/>
    </xf>
    <xf numFmtId="0" fontId="17" fillId="2" borderId="14" xfId="2" applyFont="1" applyFill="1" applyBorder="1" applyAlignment="1" applyProtection="1">
      <alignment horizontal="center" vertical="center" wrapText="1"/>
      <protection locked="0"/>
    </xf>
    <xf numFmtId="0" fontId="17" fillId="2" borderId="15" xfId="2" applyFont="1" applyFill="1" applyBorder="1" applyAlignment="1" applyProtection="1">
      <alignment horizontal="center" vertical="center" wrapText="1"/>
      <protection locked="0"/>
    </xf>
    <xf numFmtId="0" fontId="17" fillId="2" borderId="1" xfId="2" applyFont="1" applyFill="1" applyBorder="1" applyAlignment="1" applyProtection="1">
      <alignment horizontal="center" vertical="center" wrapText="1"/>
      <protection locked="0"/>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0" fontId="27" fillId="0" borderId="1" xfId="2"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0" xfId="2" applyFont="1" applyFill="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3"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1" fillId="0" borderId="2" xfId="2" applyFont="1" applyBorder="1" applyAlignment="1" applyProtection="1">
      <alignment horizontal="center" vertical="center" shrinkToFit="1"/>
      <protection locked="0"/>
    </xf>
    <xf numFmtId="0" fontId="11" fillId="0" borderId="3" xfId="2"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11" fillId="0" borderId="1" xfId="2" applyFont="1" applyBorder="1" applyAlignment="1" applyProtection="1">
      <alignment horizontal="center" vertical="center" shrinkToFit="1"/>
      <protection locked="0"/>
    </xf>
    <xf numFmtId="0" fontId="11" fillId="2" borderId="14" xfId="2" applyFont="1" applyFill="1" applyBorder="1" applyAlignment="1">
      <alignment vertical="center" textRotation="255"/>
    </xf>
    <xf numFmtId="0" fontId="11"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178" fontId="17" fillId="0" borderId="2" xfId="2" applyNumberFormat="1" applyFont="1" applyBorder="1" applyAlignment="1" applyProtection="1">
      <alignment horizontal="center" vertical="center" wrapText="1"/>
      <protection locked="0"/>
    </xf>
    <xf numFmtId="178" fontId="17" fillId="0" borderId="3" xfId="2" applyNumberFormat="1" applyFont="1" applyBorder="1" applyAlignment="1" applyProtection="1">
      <alignment horizontal="center" vertical="center" wrapText="1"/>
      <protection locked="0"/>
    </xf>
    <xf numFmtId="192" fontId="17" fillId="0" borderId="2" xfId="2"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11" fillId="0" borderId="0" xfId="2" applyFont="1" applyAlignment="1">
      <alignment horizontal="center"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29" fillId="0" borderId="10" xfId="0" applyFont="1" applyBorder="1" applyAlignment="1">
      <alignment horizontal="center" vertical="center" shrinkToFit="1"/>
    </xf>
    <xf numFmtId="0" fontId="17" fillId="2" borderId="1" xfId="5" applyFont="1" applyFill="1" applyBorder="1" applyAlignment="1">
      <alignment horizontal="center" vertical="center"/>
    </xf>
    <xf numFmtId="0" fontId="11" fillId="0" borderId="0" xfId="2" applyFont="1" applyAlignment="1">
      <alignment horizontal="center" vertical="center"/>
    </xf>
    <xf numFmtId="0" fontId="29" fillId="0" borderId="10" xfId="0" applyFont="1" applyBorder="1" applyAlignment="1">
      <alignment horizontal="left" vertical="center"/>
    </xf>
    <xf numFmtId="0" fontId="29" fillId="0" borderId="0" xfId="0" applyFont="1" applyAlignment="1">
      <alignment horizontal="left" vertical="center"/>
    </xf>
    <xf numFmtId="0" fontId="33" fillId="0" borderId="0" xfId="2" applyFont="1" applyAlignment="1">
      <alignment vertical="center" wrapText="1"/>
    </xf>
    <xf numFmtId="0" fontId="17" fillId="2" borderId="1" xfId="5" applyFont="1" applyFill="1" applyBorder="1" applyAlignment="1">
      <alignment horizontal="center" vertical="center" wrapText="1"/>
    </xf>
    <xf numFmtId="0" fontId="30" fillId="2" borderId="1" xfId="5" applyFont="1" applyFill="1" applyBorder="1" applyAlignment="1">
      <alignment horizontal="center" vertical="center" wrapText="1"/>
    </xf>
    <xf numFmtId="177" fontId="6" fillId="0" borderId="6" xfId="2" applyNumberFormat="1" applyFont="1" applyBorder="1" applyAlignment="1">
      <alignment horizontal="right" vertical="center" wrapText="1" shrinkToFit="1"/>
    </xf>
    <xf numFmtId="0" fontId="29" fillId="0" borderId="7" xfId="0" applyFont="1" applyBorder="1" applyAlignment="1">
      <alignment vertical="center" wrapText="1" shrinkToFit="1"/>
    </xf>
    <xf numFmtId="0" fontId="29" fillId="0" borderId="5" xfId="0" applyFont="1" applyBorder="1" applyAlignment="1">
      <alignment vertical="center" wrapText="1" shrinkToFit="1"/>
    </xf>
    <xf numFmtId="0" fontId="29" fillId="0" borderId="9" xfId="0" applyFont="1" applyBorder="1" applyAlignment="1">
      <alignment vertical="center" wrapText="1" shrinkToFit="1"/>
    </xf>
    <xf numFmtId="0" fontId="29" fillId="0" borderId="10" xfId="0" applyFont="1" applyBorder="1" applyAlignment="1">
      <alignment vertical="center" wrapText="1" shrinkToFit="1"/>
    </xf>
    <xf numFmtId="0" fontId="29" fillId="0" borderId="11" xfId="0" applyFont="1" applyBorder="1" applyAlignment="1">
      <alignment vertical="center" wrapText="1" shrinkToFit="1"/>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0" borderId="1" xfId="0" applyFont="1" applyBorder="1">
      <alignmen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shrinkToFit="1"/>
    </xf>
    <xf numFmtId="188" fontId="43" fillId="0" borderId="10" xfId="0" applyNumberFormat="1" applyFont="1" applyBorder="1" applyAlignment="1">
      <alignment horizontal="left" vertical="center" shrinkToFit="1"/>
    </xf>
    <xf numFmtId="188" fontId="43" fillId="0" borderId="11" xfId="0" applyNumberFormat="1" applyFont="1" applyBorder="1" applyAlignment="1">
      <alignment horizontal="left" vertical="center" shrinkToFit="1"/>
    </xf>
    <xf numFmtId="0" fontId="29" fillId="0" borderId="1" xfId="0" applyFont="1" applyBorder="1">
      <alignment vertical="center"/>
    </xf>
    <xf numFmtId="188" fontId="43" fillId="0" borderId="2" xfId="0" applyNumberFormat="1"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28" fillId="0" borderId="8" xfId="0" applyFont="1" applyBorder="1" applyAlignment="1">
      <alignment horizontal="center" vertical="center"/>
    </xf>
    <xf numFmtId="177" fontId="43" fillId="0" borderId="6" xfId="0" applyNumberFormat="1" applyFont="1" applyBorder="1" applyAlignment="1">
      <alignment horizontal="center" vertical="center" shrinkToFit="1"/>
    </xf>
    <xf numFmtId="177" fontId="43" fillId="0" borderId="7" xfId="0" applyNumberFormat="1" applyFont="1" applyBorder="1" applyAlignment="1">
      <alignment horizontal="center" vertical="center" shrinkToFit="1"/>
    </xf>
    <xf numFmtId="177" fontId="43" fillId="0" borderId="5" xfId="0" applyNumberFormat="1" applyFont="1" applyBorder="1" applyAlignment="1">
      <alignment horizontal="center" vertical="center" shrinkToFit="1"/>
    </xf>
    <xf numFmtId="177" fontId="43" fillId="0" borderId="9" xfId="0" applyNumberFormat="1" applyFont="1" applyBorder="1" applyAlignment="1">
      <alignment horizontal="center" vertical="center" shrinkToFit="1"/>
    </xf>
    <xf numFmtId="177" fontId="43" fillId="0" borderId="10" xfId="0" applyNumberFormat="1" applyFont="1" applyBorder="1" applyAlignment="1">
      <alignment horizontal="center" vertical="center" shrinkToFit="1"/>
    </xf>
    <xf numFmtId="177" fontId="43" fillId="0" borderId="11" xfId="0" applyNumberFormat="1" applyFont="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188" fontId="43" fillId="0" borderId="6" xfId="0" applyNumberFormat="1" applyFont="1" applyBorder="1" applyAlignment="1">
      <alignment horizontal="center" vertical="center" shrinkToFit="1"/>
    </xf>
    <xf numFmtId="0" fontId="29" fillId="0" borderId="7" xfId="0" applyFont="1" applyBorder="1" applyAlignment="1">
      <alignment vertical="center" shrinkToFit="1"/>
    </xf>
    <xf numFmtId="0" fontId="29" fillId="0" borderId="5" xfId="0" applyFont="1" applyBorder="1" applyAlignment="1">
      <alignment vertical="center" shrinkToFit="1"/>
    </xf>
    <xf numFmtId="188" fontId="43" fillId="0" borderId="9" xfId="0" applyNumberFormat="1" applyFont="1" applyBorder="1" applyAlignment="1">
      <alignment horizontal="center" vertical="center" shrinkToFit="1"/>
    </xf>
    <xf numFmtId="0" fontId="29" fillId="0" borderId="10" xfId="0" applyFont="1" applyBorder="1" applyAlignment="1">
      <alignment vertical="center" shrinkToFit="1"/>
    </xf>
    <xf numFmtId="0" fontId="29" fillId="0" borderId="11" xfId="0" applyFont="1" applyBorder="1" applyAlignment="1">
      <alignment vertical="center" shrinkToFi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188" fontId="43" fillId="0" borderId="6" xfId="0" applyNumberFormat="1" applyFont="1" applyBorder="1" applyAlignment="1">
      <alignment horizontal="left" shrinkToFit="1"/>
    </xf>
    <xf numFmtId="188" fontId="43" fillId="0" borderId="7" xfId="0" applyNumberFormat="1" applyFont="1" applyBorder="1" applyAlignment="1">
      <alignment horizontal="left" shrinkToFit="1"/>
    </xf>
    <xf numFmtId="188" fontId="43" fillId="0" borderId="5" xfId="0" applyNumberFormat="1" applyFont="1" applyBorder="1" applyAlignment="1">
      <alignment horizontal="left" shrinkToFit="1"/>
    </xf>
    <xf numFmtId="0" fontId="29" fillId="0" borderId="2"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2" borderId="2" xfId="0" applyFont="1" applyFill="1" applyBorder="1" applyAlignment="1">
      <alignment vertical="center" wrapText="1"/>
    </xf>
    <xf numFmtId="177" fontId="26" fillId="0" borderId="6" xfId="5" applyNumberFormat="1" applyFont="1" applyBorder="1" applyAlignment="1">
      <alignment horizontal="center" vertical="center" wrapText="1" shrinkToFit="1"/>
    </xf>
    <xf numFmtId="177" fontId="26" fillId="0" borderId="7" xfId="5" applyNumberFormat="1" applyFont="1" applyBorder="1" applyAlignment="1">
      <alignment horizontal="center" vertical="center" wrapText="1" shrinkToFit="1"/>
    </xf>
    <xf numFmtId="177" fontId="26" fillId="0" borderId="5" xfId="5" applyNumberFormat="1" applyFont="1" applyBorder="1" applyAlignment="1">
      <alignment horizontal="center" vertical="center" wrapText="1" shrinkToFit="1"/>
    </xf>
    <xf numFmtId="177" fontId="26" fillId="0" borderId="9" xfId="5" applyNumberFormat="1" applyFont="1" applyBorder="1" applyAlignment="1">
      <alignment horizontal="center" vertical="center" wrapText="1" shrinkToFit="1"/>
    </xf>
    <xf numFmtId="177" fontId="26" fillId="0" borderId="10" xfId="5" applyNumberFormat="1" applyFont="1" applyBorder="1" applyAlignment="1">
      <alignment horizontal="center" vertical="center" wrapText="1" shrinkToFit="1"/>
    </xf>
    <xf numFmtId="177" fontId="26" fillId="0" borderId="11" xfId="5" applyNumberFormat="1" applyFont="1" applyBorder="1" applyAlignment="1">
      <alignment horizontal="center" vertical="center" wrapText="1" shrinkToFit="1"/>
    </xf>
    <xf numFmtId="0" fontId="11" fillId="2" borderId="13" xfId="5" applyFont="1" applyFill="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1" fillId="0" borderId="14" xfId="5" applyFont="1" applyBorder="1" applyAlignment="1">
      <alignment horizontal="left" vertical="center"/>
    </xf>
    <xf numFmtId="0" fontId="11" fillId="2" borderId="1" xfId="5" applyFont="1" applyFill="1" applyBorder="1" applyAlignment="1">
      <alignment horizontal="center" vertical="center"/>
    </xf>
    <xf numFmtId="0" fontId="11" fillId="0" borderId="13" xfId="5" applyFont="1" applyBorder="1" applyAlignment="1">
      <alignment horizontal="left" vertical="center"/>
    </xf>
    <xf numFmtId="0" fontId="11" fillId="2" borderId="14"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21" xfId="5" applyFont="1" applyFill="1" applyBorder="1" applyAlignment="1">
      <alignment horizontal="center" vertical="center" wrapText="1"/>
    </xf>
    <xf numFmtId="0" fontId="17" fillId="2" borderId="19" xfId="5" applyFont="1" applyFill="1" applyBorder="1" applyAlignment="1">
      <alignment horizontal="center" vertical="center" wrapText="1"/>
    </xf>
    <xf numFmtId="0" fontId="17" fillId="2" borderId="8" xfId="5" applyFont="1" applyFill="1" applyBorder="1" applyAlignment="1">
      <alignment horizontal="center" vertical="center"/>
    </xf>
    <xf numFmtId="0" fontId="57" fillId="2" borderId="1" xfId="5" applyFont="1" applyFill="1" applyBorder="1" applyAlignment="1">
      <alignment horizontal="center" vertical="center" wrapText="1" shrinkToFit="1"/>
    </xf>
    <xf numFmtId="0" fontId="57" fillId="0" borderId="1" xfId="0" applyFont="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4" xfId="5" applyFont="1" applyFill="1" applyBorder="1" applyAlignment="1">
      <alignment horizontal="center" vertical="center" wrapText="1"/>
    </xf>
    <xf numFmtId="0" fontId="49" fillId="2" borderId="51" xfId="5" applyFont="1" applyFill="1" applyBorder="1" applyAlignment="1">
      <alignment horizontal="center" vertical="center" wrapText="1"/>
    </xf>
    <xf numFmtId="0" fontId="17" fillId="2" borderId="24"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17" fillId="2" borderId="22" xfId="5" applyFont="1" applyFill="1" applyBorder="1" applyAlignment="1">
      <alignment horizontal="center" vertical="center" wrapText="1"/>
    </xf>
    <xf numFmtId="0" fontId="17" fillId="2" borderId="24" xfId="5" applyFont="1" applyFill="1" applyBorder="1" applyAlignment="1">
      <alignment horizontal="center" vertical="center"/>
    </xf>
    <xf numFmtId="0" fontId="17" fillId="2" borderId="23" xfId="5" applyFont="1" applyFill="1" applyBorder="1" applyAlignment="1">
      <alignment horizontal="center" vertical="center"/>
    </xf>
    <xf numFmtId="0" fontId="11" fillId="0" borderId="62" xfId="5" applyFont="1" applyBorder="1" applyAlignment="1">
      <alignment horizontal="center" vertical="center" shrinkToFit="1"/>
    </xf>
    <xf numFmtId="0" fontId="11" fillId="0" borderId="47" xfId="5" applyFont="1" applyBorder="1" applyAlignment="1">
      <alignment horizontal="center" vertical="center" shrinkToFit="1"/>
    </xf>
    <xf numFmtId="0" fontId="11" fillId="0" borderId="60" xfId="5" applyFont="1" applyBorder="1" applyAlignment="1">
      <alignment horizontal="center" vertical="center" shrinkToFit="1"/>
    </xf>
    <xf numFmtId="0" fontId="11" fillId="0" borderId="61" xfId="5" applyFont="1" applyBorder="1" applyAlignment="1">
      <alignment horizontal="center" vertical="center" shrinkToFit="1"/>
    </xf>
    <xf numFmtId="0" fontId="11" fillId="0" borderId="63" xfId="5" applyFont="1" applyBorder="1" applyAlignment="1">
      <alignment horizontal="center" vertical="center" shrinkToFit="1"/>
    </xf>
    <xf numFmtId="0" fontId="11" fillId="0" borderId="25" xfId="5" applyFont="1" applyBorder="1" applyAlignment="1">
      <alignment horizontal="center" vertical="center" shrinkToFit="1"/>
    </xf>
    <xf numFmtId="179" fontId="11" fillId="2" borderId="35" xfId="5" applyNumberFormat="1" applyFont="1" applyFill="1" applyBorder="1" applyAlignment="1">
      <alignment horizontal="center" vertical="center" shrinkToFit="1"/>
    </xf>
    <xf numFmtId="179" fontId="11" fillId="2" borderId="26" xfId="5" applyNumberFormat="1" applyFont="1" applyFill="1" applyBorder="1" applyAlignment="1">
      <alignment horizontal="center" vertical="center" shrinkToFit="1"/>
    </xf>
    <xf numFmtId="179" fontId="11" fillId="2" borderId="25" xfId="5" applyNumberFormat="1" applyFont="1" applyFill="1" applyBorder="1" applyAlignment="1">
      <alignment horizontal="center" vertical="center" shrinkToFit="1"/>
    </xf>
    <xf numFmtId="0" fontId="11" fillId="0" borderId="36" xfId="5" applyFont="1" applyBorder="1" applyAlignment="1">
      <alignment horizontal="center" vertical="center" shrinkToFit="1"/>
    </xf>
    <xf numFmtId="0" fontId="11" fillId="0" borderId="53" xfId="5" applyFont="1" applyBorder="1" applyAlignment="1">
      <alignment horizontal="center" vertical="center" shrinkToFit="1"/>
    </xf>
    <xf numFmtId="0" fontId="11" fillId="0" borderId="37" xfId="5" applyFont="1" applyBorder="1" applyAlignment="1">
      <alignment horizontal="center" vertical="center" shrinkToFit="1"/>
    </xf>
    <xf numFmtId="0" fontId="11" fillId="0" borderId="35" xfId="5" applyFont="1" applyBorder="1" applyAlignment="1">
      <alignment horizontal="center" vertical="center" shrinkToFit="1"/>
    </xf>
    <xf numFmtId="0" fontId="11" fillId="0" borderId="26" xfId="5" applyFont="1" applyBorder="1" applyAlignment="1">
      <alignment horizontal="center" vertical="center" shrinkToFit="1"/>
    </xf>
    <xf numFmtId="0" fontId="17" fillId="2" borderId="22" xfId="5" applyFont="1" applyFill="1" applyBorder="1" applyAlignment="1">
      <alignment horizontal="center" vertical="center"/>
    </xf>
    <xf numFmtId="0" fontId="17" fillId="2" borderId="2" xfId="5" applyFont="1" applyFill="1" applyBorder="1" applyAlignment="1">
      <alignment horizontal="center" vertical="center"/>
    </xf>
    <xf numFmtId="0" fontId="17" fillId="2" borderId="17" xfId="5" applyFont="1" applyFill="1" applyBorder="1" applyAlignment="1">
      <alignment horizontal="center" vertical="center"/>
    </xf>
    <xf numFmtId="0" fontId="11" fillId="0" borderId="1" xfId="5" applyFont="1" applyBorder="1" applyAlignment="1">
      <alignment horizontal="left" vertical="center"/>
    </xf>
    <xf numFmtId="0" fontId="30" fillId="0" borderId="6" xfId="5" applyFont="1" applyBorder="1" applyAlignment="1">
      <alignment horizontal="center" vertical="center"/>
    </xf>
    <xf numFmtId="0" fontId="30" fillId="0" borderId="7" xfId="5" applyFont="1" applyBorder="1" applyAlignment="1">
      <alignment horizontal="center" vertical="center"/>
    </xf>
    <xf numFmtId="0" fontId="30" fillId="0" borderId="9" xfId="5" applyFont="1" applyBorder="1" applyAlignment="1">
      <alignment horizontal="center" vertical="center"/>
    </xf>
    <xf numFmtId="0" fontId="30" fillId="0" borderId="10" xfId="5" applyFont="1" applyBorder="1" applyAlignment="1">
      <alignment horizontal="center" vertical="center"/>
    </xf>
    <xf numFmtId="0" fontId="11" fillId="0" borderId="6" xfId="5" applyFont="1" applyBorder="1" applyAlignment="1">
      <alignment horizontal="center" vertical="center"/>
    </xf>
    <xf numFmtId="0" fontId="11" fillId="0" borderId="7" xfId="5" applyFont="1" applyBorder="1" applyAlignment="1">
      <alignment horizontal="center" vertical="center"/>
    </xf>
    <xf numFmtId="0" fontId="11" fillId="0" borderId="66" xfId="5" applyFont="1" applyBorder="1" applyAlignment="1">
      <alignment horizontal="center" vertical="center"/>
    </xf>
    <xf numFmtId="0" fontId="11" fillId="0" borderId="26" xfId="5" applyFont="1" applyBorder="1" applyAlignment="1">
      <alignment horizontal="center" vertical="center"/>
    </xf>
    <xf numFmtId="0" fontId="11" fillId="0" borderId="67" xfId="5" applyFont="1" applyBorder="1" applyAlignment="1">
      <alignment horizontal="center" vertical="center"/>
    </xf>
    <xf numFmtId="0" fontId="11" fillId="0" borderId="58" xfId="5" applyFont="1" applyBorder="1" applyAlignment="1">
      <alignment horizontal="center" vertical="center" shrinkToFit="1"/>
    </xf>
    <xf numFmtId="0" fontId="11" fillId="0" borderId="45" xfId="5" applyFont="1" applyBorder="1" applyAlignment="1">
      <alignment horizontal="center" vertical="center" shrinkToFit="1"/>
    </xf>
    <xf numFmtId="0" fontId="11" fillId="0" borderId="57" xfId="5" applyFont="1" applyBorder="1" applyAlignment="1">
      <alignment horizontal="center" vertical="center" shrinkToFit="1"/>
    </xf>
    <xf numFmtId="0" fontId="11" fillId="0" borderId="42" xfId="5" applyFont="1" applyBorder="1" applyAlignment="1">
      <alignment horizontal="center" vertical="center" shrinkToFit="1"/>
    </xf>
    <xf numFmtId="0" fontId="11" fillId="0" borderId="0" xfId="2" applyFont="1" applyAlignment="1">
      <alignment vertical="center"/>
    </xf>
    <xf numFmtId="0" fontId="29" fillId="0" borderId="0" xfId="11" applyFont="1">
      <alignment vertical="center"/>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0" borderId="2" xfId="2" applyFont="1" applyBorder="1" applyAlignment="1">
      <alignment horizontal="center" vertical="center" wrapText="1" shrinkToFit="1"/>
    </xf>
    <xf numFmtId="0" fontId="11" fillId="0" borderId="3" xfId="2" applyFont="1" applyBorder="1" applyAlignment="1">
      <alignment horizontal="center" vertical="center" wrapText="1" shrinkToFit="1"/>
    </xf>
    <xf numFmtId="0" fontId="11" fillId="0" borderId="8" xfId="2" applyFont="1" applyBorder="1" applyAlignment="1">
      <alignment horizontal="center" vertical="center" wrapText="1"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5" xfId="2" applyFont="1" applyBorder="1" applyAlignment="1">
      <alignment horizontal="left" vertical="center" shrinkToFit="1"/>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8" xfId="2" applyFont="1" applyBorder="1" applyAlignment="1">
      <alignment horizontal="center" vertical="center" shrinkToFit="1"/>
    </xf>
    <xf numFmtId="0" fontId="11" fillId="0" borderId="6"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58" fillId="0" borderId="6" xfId="2" applyFont="1" applyBorder="1" applyAlignment="1">
      <alignment horizontal="left" vertical="top" wrapText="1"/>
    </xf>
    <xf numFmtId="0" fontId="58" fillId="0" borderId="7" xfId="2" applyFont="1" applyBorder="1" applyAlignment="1">
      <alignment horizontal="left" vertical="top"/>
    </xf>
    <xf numFmtId="0" fontId="58" fillId="0" borderId="5" xfId="2" applyFont="1" applyBorder="1" applyAlignment="1">
      <alignment horizontal="left" vertical="top"/>
    </xf>
    <xf numFmtId="0" fontId="58" fillId="0" borderId="12" xfId="2" applyFont="1" applyBorder="1" applyAlignment="1">
      <alignment horizontal="left" vertical="top"/>
    </xf>
    <xf numFmtId="0" fontId="58" fillId="0" borderId="0" xfId="2" applyFont="1" applyAlignment="1">
      <alignment horizontal="left" vertical="top"/>
    </xf>
    <xf numFmtId="0" fontId="58" fillId="0" borderId="4" xfId="2" applyFont="1" applyBorder="1" applyAlignment="1">
      <alignment horizontal="left" vertical="top"/>
    </xf>
    <xf numFmtId="0" fontId="58" fillId="0" borderId="9" xfId="2" applyFont="1" applyBorder="1" applyAlignment="1">
      <alignment horizontal="left" vertical="top"/>
    </xf>
    <xf numFmtId="0" fontId="58" fillId="0" borderId="10" xfId="2" applyFont="1" applyBorder="1" applyAlignment="1">
      <alignment horizontal="left" vertical="top"/>
    </xf>
    <xf numFmtId="0" fontId="58" fillId="0" borderId="11" xfId="2" applyFont="1" applyBorder="1" applyAlignment="1">
      <alignment horizontal="left" vertical="top"/>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8" xfId="2" applyFont="1" applyFill="1" applyBorder="1" applyAlignment="1">
      <alignment horizontal="center" vertical="center"/>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1" fillId="0" borderId="11" xfId="2" applyFont="1" applyBorder="1" applyAlignment="1">
      <alignment horizontal="left"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10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1.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9.JPG"/><Relationship Id="rId1" Type="http://schemas.openxmlformats.org/officeDocument/2006/relationships/image" Target="../media/image8.JPG"/><Relationship Id="rId4" Type="http://schemas.openxmlformats.org/officeDocument/2006/relationships/image" Target="../media/image11.JPG"/></Relationships>
</file>

<file path=xl/drawings/_rels/drawing6.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G"/><Relationship Id="rId1" Type="http://schemas.openxmlformats.org/officeDocument/2006/relationships/image" Target="../media/image12.JPG"/><Relationship Id="rId4" Type="http://schemas.openxmlformats.org/officeDocument/2006/relationships/image" Target="../media/image15.JPG"/></Relationships>
</file>

<file path=xl/drawings/_rels/drawing7.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G"/><Relationship Id="rId4" Type="http://schemas.openxmlformats.org/officeDocument/2006/relationships/image" Target="../media/image19.JPG"/></Relationships>
</file>

<file path=xl/drawings/_rels/drawing8.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0.JPG"/><Relationship Id="rId4" Type="http://schemas.openxmlformats.org/officeDocument/2006/relationships/image" Target="../media/image23.JPG"/></Relationships>
</file>

<file path=xl/drawings/_rels/drawing9.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4.JPG"/><Relationship Id="rId4" Type="http://schemas.openxmlformats.org/officeDocument/2006/relationships/image" Target="../media/image27.JPG"/></Relationships>
</file>

<file path=xl/drawings/_rels/drawing10.xml.rels><?xml version="1.0" encoding="UTF-8" standalone="yes"?>
<Relationships xmlns="http://schemas.openxmlformats.org/package/2006/relationships"><Relationship Id="rId3" Type="http://schemas.openxmlformats.org/officeDocument/2006/relationships/image" Target="../media/image30.JPG"/><Relationship Id="rId2" Type="http://schemas.openxmlformats.org/officeDocument/2006/relationships/image" Target="../media/image29.JPG"/><Relationship Id="rId1" Type="http://schemas.openxmlformats.org/officeDocument/2006/relationships/image" Target="../media/image28.JPG"/><Relationship Id="rId4" Type="http://schemas.openxmlformats.org/officeDocument/2006/relationships/image" Target="../media/image31.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32.JPG"/><Relationship Id="rId4" Type="http://schemas.openxmlformats.org/officeDocument/2006/relationships/image" Target="../media/image35.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 Id="rId4" Type="http://schemas.openxmlformats.org/officeDocument/2006/relationships/image" Target="../media/image39.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2.JPG"/><Relationship Id="rId2" Type="http://schemas.openxmlformats.org/officeDocument/2006/relationships/image" Target="../media/image41.JPG"/><Relationship Id="rId1" Type="http://schemas.openxmlformats.org/officeDocument/2006/relationships/image" Target="../media/image40.JPG"/><Relationship Id="rId4" Type="http://schemas.openxmlformats.org/officeDocument/2006/relationships/image" Target="../media/image43.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44.JPG"/><Relationship Id="rId4" Type="http://schemas.openxmlformats.org/officeDocument/2006/relationships/image" Target="../media/image47.JPG"/></Relationships>
</file>

<file path=xl/drawings/_rels/drawing15.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9.JPG"/><Relationship Id="rId1" Type="http://schemas.openxmlformats.org/officeDocument/2006/relationships/image" Target="../media/image48.JPG"/><Relationship Id="rId4" Type="http://schemas.openxmlformats.org/officeDocument/2006/relationships/image" Target="../media/image51.JPG"/></Relationships>
</file>

<file path=xl/drawings/_rels/drawing16.xml.rels><?xml version="1.0" encoding="UTF-8" standalone="yes"?>
<Relationships xmlns="http://schemas.openxmlformats.org/package/2006/relationships"><Relationship Id="rId3" Type="http://schemas.openxmlformats.org/officeDocument/2006/relationships/image" Target="../media/image54.JPG"/><Relationship Id="rId2" Type="http://schemas.openxmlformats.org/officeDocument/2006/relationships/image" Target="../media/image53.JPG"/><Relationship Id="rId1" Type="http://schemas.openxmlformats.org/officeDocument/2006/relationships/image" Target="../media/image52.JPG"/><Relationship Id="rId4" Type="http://schemas.openxmlformats.org/officeDocument/2006/relationships/image" Target="../media/image55.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8.JPG"/><Relationship Id="rId2" Type="http://schemas.openxmlformats.org/officeDocument/2006/relationships/image" Target="../media/image57.JPG"/><Relationship Id="rId1" Type="http://schemas.openxmlformats.org/officeDocument/2006/relationships/image" Target="../media/image56.JPG"/><Relationship Id="rId4" Type="http://schemas.openxmlformats.org/officeDocument/2006/relationships/image" Target="../media/image59.JPG"/></Relationships>
</file>

<file path=xl/drawings/_rels/drawing18.xml.rels><?xml version="1.0" encoding="UTF-8" standalone="yes"?>
<Relationships xmlns="http://schemas.openxmlformats.org/package/2006/relationships"><Relationship Id="rId3" Type="http://schemas.openxmlformats.org/officeDocument/2006/relationships/image" Target="../media/image62.JPG"/><Relationship Id="rId2" Type="http://schemas.openxmlformats.org/officeDocument/2006/relationships/image" Target="../media/image61.JPG"/><Relationship Id="rId1" Type="http://schemas.openxmlformats.org/officeDocument/2006/relationships/image" Target="../media/image60.JPG"/><Relationship Id="rId4" Type="http://schemas.openxmlformats.org/officeDocument/2006/relationships/image" Target="../media/image63.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6.JPG"/><Relationship Id="rId2" Type="http://schemas.openxmlformats.org/officeDocument/2006/relationships/image" Target="../media/image65.JPG"/><Relationship Id="rId1" Type="http://schemas.openxmlformats.org/officeDocument/2006/relationships/image" Target="../media/image64.JPG"/><Relationship Id="rId4" Type="http://schemas.openxmlformats.org/officeDocument/2006/relationships/image" Target="../media/image67.JPG"/></Relationships>
</file>

<file path=xl/drawings/_rels/drawing20.xml.rels><?xml version="1.0" encoding="UTF-8" standalone="yes"?>
<Relationships xmlns="http://schemas.openxmlformats.org/package/2006/relationships"><Relationship Id="rId3" Type="http://schemas.openxmlformats.org/officeDocument/2006/relationships/image" Target="../media/image70.JPG"/><Relationship Id="rId2" Type="http://schemas.openxmlformats.org/officeDocument/2006/relationships/image" Target="../media/image69.JPG"/><Relationship Id="rId1" Type="http://schemas.openxmlformats.org/officeDocument/2006/relationships/image" Target="../media/image68.JPG"/><Relationship Id="rId4" Type="http://schemas.openxmlformats.org/officeDocument/2006/relationships/image" Target="../media/image71.JPG"/></Relationships>
</file>

<file path=xl/drawings/_rels/drawing21.xml.rels><?xml version="1.0" encoding="UTF-8" standalone="yes"?>
<Relationships xmlns="http://schemas.openxmlformats.org/package/2006/relationships"><Relationship Id="rId3" Type="http://schemas.openxmlformats.org/officeDocument/2006/relationships/image" Target="../media/image74.JPG"/><Relationship Id="rId2" Type="http://schemas.openxmlformats.org/officeDocument/2006/relationships/image" Target="../media/image73.JPG"/><Relationship Id="rId1" Type="http://schemas.openxmlformats.org/officeDocument/2006/relationships/image" Target="../media/image72.JPG"/><Relationship Id="rId4" Type="http://schemas.openxmlformats.org/officeDocument/2006/relationships/image" Target="../media/image75.JPG"/></Relationships>
</file>

<file path=xl/drawings/_rels/drawing22.xml.rels><?xml version="1.0" encoding="UTF-8" standalone="yes"?>
<Relationships xmlns="http://schemas.openxmlformats.org/package/2006/relationships"><Relationship Id="rId3" Type="http://schemas.openxmlformats.org/officeDocument/2006/relationships/image" Target="../media/image78.JPG"/><Relationship Id="rId2" Type="http://schemas.openxmlformats.org/officeDocument/2006/relationships/image" Target="../media/image77.JPG"/><Relationship Id="rId1" Type="http://schemas.openxmlformats.org/officeDocument/2006/relationships/image" Target="../media/image76.JPG"/><Relationship Id="rId4" Type="http://schemas.openxmlformats.org/officeDocument/2006/relationships/image" Target="../media/image79.JPG"/></Relationships>
</file>

<file path=xl/drawings/_rels/drawing23.xml.rels><?xml version="1.0" encoding="UTF-8" standalone="yes"?>
<Relationships xmlns="http://schemas.openxmlformats.org/package/2006/relationships"><Relationship Id="rId3" Type="http://schemas.openxmlformats.org/officeDocument/2006/relationships/image" Target="../media/image82.JPG"/><Relationship Id="rId2" Type="http://schemas.openxmlformats.org/officeDocument/2006/relationships/image" Target="../media/image81.JPG"/><Relationship Id="rId1" Type="http://schemas.openxmlformats.org/officeDocument/2006/relationships/image" Target="../media/image80.JPG"/><Relationship Id="rId4" Type="http://schemas.openxmlformats.org/officeDocument/2006/relationships/image" Target="../media/image83.JPG"/></Relationships>
</file>

<file path=xl/drawings/_rels/drawing24.xml.rels><?xml version="1.0" encoding="UTF-8" standalone="yes"?>
<Relationships xmlns="http://schemas.openxmlformats.org/package/2006/relationships"><Relationship Id="rId3" Type="http://schemas.openxmlformats.org/officeDocument/2006/relationships/image" Target="../media/image86.JPG"/><Relationship Id="rId2" Type="http://schemas.openxmlformats.org/officeDocument/2006/relationships/image" Target="../media/image85.JPG"/><Relationship Id="rId1" Type="http://schemas.openxmlformats.org/officeDocument/2006/relationships/image" Target="../media/image84.JPG"/><Relationship Id="rId4" Type="http://schemas.openxmlformats.org/officeDocument/2006/relationships/image" Target="../media/image87.JPG"/></Relationships>
</file>

<file path=xl/drawings/_rels/drawing25.xml.rels><?xml version="1.0" encoding="UTF-8" standalone="yes"?>
<Relationships xmlns="http://schemas.openxmlformats.org/package/2006/relationships"><Relationship Id="rId3" Type="http://schemas.openxmlformats.org/officeDocument/2006/relationships/image" Target="../media/image90.JPG"/><Relationship Id="rId2" Type="http://schemas.openxmlformats.org/officeDocument/2006/relationships/image" Target="../media/image89.JPG"/><Relationship Id="rId1" Type="http://schemas.openxmlformats.org/officeDocument/2006/relationships/image" Target="../media/image88.JPG"/><Relationship Id="rId4" Type="http://schemas.openxmlformats.org/officeDocument/2006/relationships/image" Target="../media/image91.JPG"/></Relationships>
</file>

<file path=xl/drawings/_rels/drawing26.xml.rels><?xml version="1.0" encoding="UTF-8" standalone="yes"?>
<Relationships xmlns="http://schemas.openxmlformats.org/package/2006/relationships"><Relationship Id="rId3" Type="http://schemas.openxmlformats.org/officeDocument/2006/relationships/image" Target="../media/image94.JPG"/><Relationship Id="rId2" Type="http://schemas.openxmlformats.org/officeDocument/2006/relationships/image" Target="../media/image93.JPG"/><Relationship Id="rId1" Type="http://schemas.openxmlformats.org/officeDocument/2006/relationships/image" Target="../media/image92.JPG"/><Relationship Id="rId4" Type="http://schemas.openxmlformats.org/officeDocument/2006/relationships/image" Target="../media/image95.JPG"/></Relationships>
</file>

<file path=xl/drawings/_rels/drawing27.xml.rels><?xml version="1.0" encoding="UTF-8" standalone="yes"?>
<Relationships xmlns="http://schemas.openxmlformats.org/package/2006/relationships"><Relationship Id="rId3" Type="http://schemas.openxmlformats.org/officeDocument/2006/relationships/image" Target="../media/image98.JPG"/><Relationship Id="rId2" Type="http://schemas.openxmlformats.org/officeDocument/2006/relationships/image" Target="../media/image97.JPG"/><Relationship Id="rId1" Type="http://schemas.openxmlformats.org/officeDocument/2006/relationships/image" Target="../media/image96.JPG"/><Relationship Id="rId4" Type="http://schemas.openxmlformats.org/officeDocument/2006/relationships/image" Target="../media/image99.JPG"/></Relationships>
</file>

<file path=xl/drawings/_rels/drawing28.xml.rels><?xml version="1.0" encoding="UTF-8" standalone="yes"?>
<Relationships xmlns="http://schemas.openxmlformats.org/package/2006/relationships"><Relationship Id="rId3" Type="http://schemas.openxmlformats.org/officeDocument/2006/relationships/image" Target="../media/image102.JPG"/><Relationship Id="rId2" Type="http://schemas.openxmlformats.org/officeDocument/2006/relationships/image" Target="../media/image101.JPG"/><Relationship Id="rId1" Type="http://schemas.openxmlformats.org/officeDocument/2006/relationships/image" Target="../media/image100.JPG"/><Relationship Id="rId4" Type="http://schemas.openxmlformats.org/officeDocument/2006/relationships/image" Target="../media/image103.JPG"/></Relationships>
</file>

<file path=xl/drawings/_rels/drawing29.xml.rels><?xml version="1.0" encoding="UTF-8" standalone="yes"?>
<Relationships xmlns="http://schemas.openxmlformats.org/package/2006/relationships"><Relationship Id="rId3" Type="http://schemas.openxmlformats.org/officeDocument/2006/relationships/image" Target="../media/image106.JPG"/><Relationship Id="rId2" Type="http://schemas.openxmlformats.org/officeDocument/2006/relationships/image" Target="../media/image105.JPG"/><Relationship Id="rId1" Type="http://schemas.openxmlformats.org/officeDocument/2006/relationships/image" Target="../media/image104.JPG"/><Relationship Id="rId4" Type="http://schemas.openxmlformats.org/officeDocument/2006/relationships/image" Target="../media/image107.JPG"/></Relationships>
</file>

<file path=xl/drawings/_rels/drawing30.xml.rels><?xml version="1.0" encoding="UTF-8" standalone="yes"?>
<Relationships xmlns="http://schemas.openxmlformats.org/package/2006/relationships"><Relationship Id="rId3" Type="http://schemas.openxmlformats.org/officeDocument/2006/relationships/image" Target="../media/image110.JPG"/><Relationship Id="rId2" Type="http://schemas.openxmlformats.org/officeDocument/2006/relationships/image" Target="../media/image109.JPG"/><Relationship Id="rId1" Type="http://schemas.openxmlformats.org/officeDocument/2006/relationships/image" Target="../media/image108.JPG"/><Relationship Id="rId4" Type="http://schemas.openxmlformats.org/officeDocument/2006/relationships/image" Target="../media/image111.JPG"/></Relationships>
</file>

<file path=xl/drawings/_rels/drawing31.xml.rels><?xml version="1.0" encoding="UTF-8" standalone="yes"?>
<Relationships xmlns="http://schemas.openxmlformats.org/package/2006/relationships"><Relationship Id="rId3" Type="http://schemas.openxmlformats.org/officeDocument/2006/relationships/image" Target="../media/image114.JPG"/><Relationship Id="rId2" Type="http://schemas.openxmlformats.org/officeDocument/2006/relationships/image" Target="../media/image113.JPG"/><Relationship Id="rId1" Type="http://schemas.openxmlformats.org/officeDocument/2006/relationships/image" Target="../media/image112.JPG"/><Relationship Id="rId4" Type="http://schemas.openxmlformats.org/officeDocument/2006/relationships/image" Target="../media/image115.JPG"/></Relationships>
</file>

<file path=xl/drawings/_rels/drawing32.xml.rels><?xml version="1.0" encoding="UTF-8" standalone="yes"?>
<Relationships xmlns="http://schemas.openxmlformats.org/package/2006/relationships"><Relationship Id="rId3" Type="http://schemas.openxmlformats.org/officeDocument/2006/relationships/image" Target="../media/image118.JPG"/><Relationship Id="rId2" Type="http://schemas.openxmlformats.org/officeDocument/2006/relationships/image" Target="../media/image117.JPG"/><Relationship Id="rId1" Type="http://schemas.openxmlformats.org/officeDocument/2006/relationships/image" Target="../media/image116.JPG"/><Relationship Id="rId4" Type="http://schemas.openxmlformats.org/officeDocument/2006/relationships/image" Target="../media/image119.JPG"/></Relationships>
</file>

<file path=xl/drawings/_rels/drawing33.xml.rels><?xml version="1.0" encoding="UTF-8" standalone="yes"?>
<Relationships xmlns="http://schemas.openxmlformats.org/package/2006/relationships"><Relationship Id="rId3" Type="http://schemas.openxmlformats.org/officeDocument/2006/relationships/image" Target="../media/image122.JPG"/><Relationship Id="rId2" Type="http://schemas.openxmlformats.org/officeDocument/2006/relationships/image" Target="../media/image121.JPG"/><Relationship Id="rId1" Type="http://schemas.openxmlformats.org/officeDocument/2006/relationships/image" Target="../media/image120.JPG"/><Relationship Id="rId4" Type="http://schemas.openxmlformats.org/officeDocument/2006/relationships/image" Target="../media/image123.JPG"/></Relationships>
</file>

<file path=xl/drawings/_rels/drawing34.xml.rels><?xml version="1.0" encoding="UTF-8" standalone="yes"?>
<Relationships xmlns="http://schemas.openxmlformats.org/package/2006/relationships"><Relationship Id="rId3" Type="http://schemas.openxmlformats.org/officeDocument/2006/relationships/image" Target="../media/image126.JPG"/><Relationship Id="rId2" Type="http://schemas.openxmlformats.org/officeDocument/2006/relationships/image" Target="../media/image125.JPG"/><Relationship Id="rId1" Type="http://schemas.openxmlformats.org/officeDocument/2006/relationships/image" Target="../media/image124.JPG"/><Relationship Id="rId4" Type="http://schemas.openxmlformats.org/officeDocument/2006/relationships/image" Target="../media/image127.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30.JPG"/><Relationship Id="rId2" Type="http://schemas.openxmlformats.org/officeDocument/2006/relationships/image" Target="../media/image129.JPG"/><Relationship Id="rId1" Type="http://schemas.openxmlformats.org/officeDocument/2006/relationships/image" Target="../media/image128.JPG"/><Relationship Id="rId4" Type="http://schemas.openxmlformats.org/officeDocument/2006/relationships/image" Target="../media/image131.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34.JPG"/><Relationship Id="rId2" Type="http://schemas.openxmlformats.org/officeDocument/2006/relationships/image" Target="../media/image133.JPG"/><Relationship Id="rId1" Type="http://schemas.openxmlformats.org/officeDocument/2006/relationships/image" Target="../media/image132.JPG"/><Relationship Id="rId4" Type="http://schemas.openxmlformats.org/officeDocument/2006/relationships/image" Target="../media/image135.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38.JPG"/><Relationship Id="rId2" Type="http://schemas.openxmlformats.org/officeDocument/2006/relationships/image" Target="../media/image137.JPG"/><Relationship Id="rId1" Type="http://schemas.openxmlformats.org/officeDocument/2006/relationships/image" Target="../media/image136.JPG"/><Relationship Id="rId4" Type="http://schemas.openxmlformats.org/officeDocument/2006/relationships/image" Target="../media/image139.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42.JPG"/><Relationship Id="rId2" Type="http://schemas.openxmlformats.org/officeDocument/2006/relationships/image" Target="../media/image141.JPG"/><Relationship Id="rId1" Type="http://schemas.openxmlformats.org/officeDocument/2006/relationships/image" Target="../media/image140.JPG"/><Relationship Id="rId4" Type="http://schemas.openxmlformats.org/officeDocument/2006/relationships/image" Target="../media/image143.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46.JPG"/><Relationship Id="rId2" Type="http://schemas.openxmlformats.org/officeDocument/2006/relationships/image" Target="../media/image145.JPG"/><Relationship Id="rId1" Type="http://schemas.openxmlformats.org/officeDocument/2006/relationships/image" Target="../media/image144.JPG"/><Relationship Id="rId4" Type="http://schemas.openxmlformats.org/officeDocument/2006/relationships/image" Target="../media/image147.JPG"/></Relationships>
</file>

<file path=xl/drawings/_rels/drawing40.xml.rels><?xml version="1.0" encoding="UTF-8" standalone="yes"?>
<Relationships xmlns="http://schemas.openxmlformats.org/package/2006/relationships"><Relationship Id="rId2" Type="http://schemas.openxmlformats.org/officeDocument/2006/relationships/image" Target="../media/image149.JPG"/><Relationship Id="rId1" Type="http://schemas.openxmlformats.org/officeDocument/2006/relationships/image" Target="../media/image148.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52.JPG"/><Relationship Id="rId2" Type="http://schemas.openxmlformats.org/officeDocument/2006/relationships/image" Target="../media/image151.JPG"/><Relationship Id="rId1" Type="http://schemas.openxmlformats.org/officeDocument/2006/relationships/image" Target="../media/image150.JPG"/><Relationship Id="rId6" Type="http://schemas.openxmlformats.org/officeDocument/2006/relationships/image" Target="../media/image155.JPG"/><Relationship Id="rId5" Type="http://schemas.openxmlformats.org/officeDocument/2006/relationships/image" Target="../media/image154.JPG"/><Relationship Id="rId4" Type="http://schemas.openxmlformats.org/officeDocument/2006/relationships/image" Target="../media/image153.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58.JPG"/><Relationship Id="rId2" Type="http://schemas.openxmlformats.org/officeDocument/2006/relationships/image" Target="../media/image157.JPG"/><Relationship Id="rId1" Type="http://schemas.openxmlformats.org/officeDocument/2006/relationships/image" Target="../media/image156.JPG"/><Relationship Id="rId4" Type="http://schemas.openxmlformats.org/officeDocument/2006/relationships/image" Target="../media/image159.JPG"/></Relationships>
</file>

<file path=xl/drawings/_rels/drawing43.xml.rels><?xml version="1.0" encoding="UTF-8" standalone="yes"?>
<Relationships xmlns="http://schemas.openxmlformats.org/package/2006/relationships"><Relationship Id="rId1" Type="http://schemas.openxmlformats.org/officeDocument/2006/relationships/image" Target="../media/image6.jpg"/></Relationships>
</file>

<file path=xl/drawings/_rels/drawing44.xml.rels><?xml version="1.0" encoding="UTF-8" standalone="yes"?>
<Relationships xmlns="http://schemas.openxmlformats.org/package/2006/relationships"><Relationship Id="rId1" Type="http://schemas.openxmlformats.org/officeDocument/2006/relationships/image" Target="../media/image7.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60.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6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6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63.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64.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65.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66.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67.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68.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69.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70.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7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72.jpg"/></Relationships>
</file>

<file path=xl/drawings/drawing1.xml><?xml version="1.0" encoding="utf-8"?>
<xdr:wsDr xmlns:xdr="http://schemas.openxmlformats.org/drawingml/2006/spreadsheetDrawing" xmlns:a="http://schemas.openxmlformats.org/drawingml/2006/main">
  <xdr:twoCellAnchor editAs="oneCell">
    <xdr:from>
      <xdr:col>2</xdr:col>
      <xdr:colOff>274454</xdr:colOff>
      <xdr:row>5</xdr:row>
      <xdr:rowOff>206419</xdr:rowOff>
    </xdr:from>
    <xdr:to>
      <xdr:col>22</xdr:col>
      <xdr:colOff>286877</xdr:colOff>
      <xdr:row>17</xdr:row>
      <xdr:rowOff>176946</xdr:rowOff>
    </xdr:to>
    <xdr:pic>
      <xdr:nvPicPr>
        <xdr:cNvPr id="11" name="図 10">
          <a:extLst>
            <a:ext uri="{FF2B5EF4-FFF2-40B4-BE49-F238E27FC236}">
              <a16:creationId xmlns:a16="http://schemas.microsoft.com/office/drawing/2014/main" id="{C8965AF4-0808-4586-9BEB-B5FC0F0C4FF7}"/>
            </a:ext>
          </a:extLst>
        </xdr:cNvPr>
        <xdr:cNvPicPr>
          <a:picLocks noChangeAspect="1"/>
        </xdr:cNvPicPr>
      </xdr:nvPicPr>
      <xdr:blipFill rotWithShape="1">
        <a:blip xmlns:r="http://schemas.openxmlformats.org/officeDocument/2006/relationships" r:embed="rId1"/>
        <a:srcRect l="27957" t="17535" r="36534" b="11526"/>
        <a:stretch>
          <a:fillRect/>
        </a:stretch>
      </xdr:blipFill>
      <xdr:spPr>
        <a:xfrm>
          <a:off x="713432" y="1274876"/>
          <a:ext cx="6307206" cy="5221700"/>
        </a:xfrm>
        <a:prstGeom prst="rect">
          <a:avLst/>
        </a:prstGeom>
      </xdr:spPr>
    </xdr:pic>
    <xdr:clientData/>
  </xdr:twoCellAnchor>
  <xdr:twoCellAnchor>
    <xdr:from>
      <xdr:col>26</xdr:col>
      <xdr:colOff>247650</xdr:colOff>
      <xdr:row>10</xdr:row>
      <xdr:rowOff>438150</xdr:rowOff>
    </xdr:from>
    <xdr:to>
      <xdr:col>31</xdr:col>
      <xdr:colOff>95251</xdr:colOff>
      <xdr:row>11</xdr:row>
      <xdr:rowOff>381000</xdr:rowOff>
    </xdr:to>
    <xdr:sp macro="" textlink="">
      <xdr:nvSpPr>
        <xdr:cNvPr id="2" name="テキスト ボックス 1">
          <a:extLst>
            <a:ext uri="{FF2B5EF4-FFF2-40B4-BE49-F238E27FC236}">
              <a16:creationId xmlns:a16="http://schemas.microsoft.com/office/drawing/2014/main" id="{00D18E0D-3507-4ACA-99BA-6AB32C43453B}"/>
            </a:ext>
          </a:extLst>
        </xdr:cNvPr>
        <xdr:cNvSpPr txBox="1"/>
      </xdr:nvSpPr>
      <xdr:spPr>
        <a:xfrm>
          <a:off x="8229600" y="36290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起点面壁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xdr:from>
      <xdr:col>26</xdr:col>
      <xdr:colOff>219075</xdr:colOff>
      <xdr:row>17</xdr:row>
      <xdr:rowOff>123825</xdr:rowOff>
    </xdr:from>
    <xdr:to>
      <xdr:col>31</xdr:col>
      <xdr:colOff>66676</xdr:colOff>
      <xdr:row>17</xdr:row>
      <xdr:rowOff>514350</xdr:rowOff>
    </xdr:to>
    <xdr:sp macro="" textlink="">
      <xdr:nvSpPr>
        <xdr:cNvPr id="3" name="テキスト ボックス 2">
          <a:extLst>
            <a:ext uri="{FF2B5EF4-FFF2-40B4-BE49-F238E27FC236}">
              <a16:creationId xmlns:a16="http://schemas.microsoft.com/office/drawing/2014/main" id="{8656A70E-BC44-44E3-91BE-510F0E800F3A}"/>
            </a:ext>
          </a:extLst>
        </xdr:cNvPr>
        <xdr:cNvSpPr txBox="1"/>
      </xdr:nvSpPr>
      <xdr:spPr>
        <a:xfrm>
          <a:off x="8201025" y="64484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終点面壁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xdr:from>
      <xdr:col>12</xdr:col>
      <xdr:colOff>237516</xdr:colOff>
      <xdr:row>10</xdr:row>
      <xdr:rowOff>242876</xdr:rowOff>
    </xdr:from>
    <xdr:to>
      <xdr:col>14</xdr:col>
      <xdr:colOff>88915</xdr:colOff>
      <xdr:row>12</xdr:row>
      <xdr:rowOff>292571</xdr:rowOff>
    </xdr:to>
    <xdr:sp macro="" textlink="">
      <xdr:nvSpPr>
        <xdr:cNvPr id="7" name="楕円 6">
          <a:extLst>
            <a:ext uri="{FF2B5EF4-FFF2-40B4-BE49-F238E27FC236}">
              <a16:creationId xmlns:a16="http://schemas.microsoft.com/office/drawing/2014/main" id="{F49E66CF-855F-48E3-B5F7-B8260FDA8E74}"/>
            </a:ext>
          </a:extLst>
        </xdr:cNvPr>
        <xdr:cNvSpPr/>
      </xdr:nvSpPr>
      <xdr:spPr>
        <a:xfrm rot="15763325">
          <a:off x="3592216" y="3663350"/>
          <a:ext cx="944217" cy="480877"/>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86978</xdr:colOff>
      <xdr:row>8</xdr:row>
      <xdr:rowOff>257735</xdr:rowOff>
    </xdr:from>
    <xdr:to>
      <xdr:col>18</xdr:col>
      <xdr:colOff>27528</xdr:colOff>
      <xdr:row>11</xdr:row>
      <xdr:rowOff>237264</xdr:rowOff>
    </xdr:to>
    <xdr:cxnSp macro="">
      <xdr:nvCxnSpPr>
        <xdr:cNvPr id="8" name="直線矢印コネクタ 7">
          <a:extLst>
            <a:ext uri="{FF2B5EF4-FFF2-40B4-BE49-F238E27FC236}">
              <a16:creationId xmlns:a16="http://schemas.microsoft.com/office/drawing/2014/main" id="{707D0935-525E-4354-8346-F138DF225F90}"/>
            </a:ext>
          </a:extLst>
        </xdr:cNvPr>
        <xdr:cNvCxnSpPr>
          <a:stCxn id="9" idx="2"/>
          <a:endCxn id="7" idx="4"/>
        </xdr:cNvCxnSpPr>
      </xdr:nvCxnSpPr>
      <xdr:spPr>
        <a:xfrm flipH="1">
          <a:off x="4302826" y="2552018"/>
          <a:ext cx="1199506" cy="1321311"/>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190499</xdr:colOff>
      <xdr:row>7</xdr:row>
      <xdr:rowOff>313763</xdr:rowOff>
    </xdr:from>
    <xdr:to>
      <xdr:col>20</xdr:col>
      <xdr:colOff>179294</xdr:colOff>
      <xdr:row>8</xdr:row>
      <xdr:rowOff>257735</xdr:rowOff>
    </xdr:to>
    <xdr:sp macro="" textlink="">
      <xdr:nvSpPr>
        <xdr:cNvPr id="9" name="テキスト ボックス 8">
          <a:extLst>
            <a:ext uri="{FF2B5EF4-FFF2-40B4-BE49-F238E27FC236}">
              <a16:creationId xmlns:a16="http://schemas.microsoft.com/office/drawing/2014/main" id="{865CCA00-421C-4BCF-AEEF-47D20877A729}"/>
            </a:ext>
          </a:extLst>
        </xdr:cNvPr>
        <xdr:cNvSpPr txBox="1"/>
      </xdr:nvSpPr>
      <xdr:spPr>
        <a:xfrm>
          <a:off x="4714874" y="2161613"/>
          <a:ext cx="1560420" cy="39164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大崩トンネル</a:t>
          </a:r>
        </a:p>
      </xdr:txBody>
    </xdr:sp>
    <xdr:clientData/>
  </xdr:twoCellAnchor>
  <xdr:twoCellAnchor editAs="oneCell">
    <xdr:from>
      <xdr:col>23</xdr:col>
      <xdr:colOff>244475</xdr:colOff>
      <xdr:row>12</xdr:row>
      <xdr:rowOff>9525</xdr:rowOff>
    </xdr:from>
    <xdr:to>
      <xdr:col>33</xdr:col>
      <xdr:colOff>246344</xdr:colOff>
      <xdr:row>17</xdr:row>
      <xdr:rowOff>153816</xdr:rowOff>
    </xdr:to>
    <xdr:pic>
      <xdr:nvPicPr>
        <xdr:cNvPr id="16" name="IMG_0188.JPG">
          <a:extLst>
            <a:ext uri="{FF2B5EF4-FFF2-40B4-BE49-F238E27FC236}">
              <a16:creationId xmlns:a16="http://schemas.microsoft.com/office/drawing/2014/main" id="{35731F4C-F021-AAE7-5343-352AF8DCA6E5}"/>
            </a:ext>
          </a:extLst>
        </xdr:cNvPr>
        <xdr:cNvPicPr>
          <a:picLocks noChangeAspect="1"/>
        </xdr:cNvPicPr>
      </xdr:nvPicPr>
      <xdr:blipFill>
        <a:blip xmlns:r="http://schemas.openxmlformats.org/officeDocument/2006/relationships" r:embed="rId2"/>
        <a:stretch>
          <a:fillRect/>
        </a:stretch>
      </xdr:blipFill>
      <xdr:spPr>
        <a:xfrm>
          <a:off x="7283450" y="4095750"/>
          <a:ext cx="3145119" cy="2382666"/>
        </a:xfrm>
        <a:prstGeom prst="rect">
          <a:avLst/>
        </a:prstGeom>
      </xdr:spPr>
    </xdr:pic>
    <xdr:clientData/>
  </xdr:twoCellAnchor>
  <xdr:twoCellAnchor editAs="oneCell">
    <xdr:from>
      <xdr:col>23</xdr:col>
      <xdr:colOff>244475</xdr:colOff>
      <xdr:row>5</xdr:row>
      <xdr:rowOff>180975</xdr:rowOff>
    </xdr:from>
    <xdr:to>
      <xdr:col>33</xdr:col>
      <xdr:colOff>246344</xdr:colOff>
      <xdr:row>10</xdr:row>
      <xdr:rowOff>439566</xdr:rowOff>
    </xdr:to>
    <xdr:pic>
      <xdr:nvPicPr>
        <xdr:cNvPr id="18" name="IMG_0177.JPG">
          <a:extLst>
            <a:ext uri="{FF2B5EF4-FFF2-40B4-BE49-F238E27FC236}">
              <a16:creationId xmlns:a16="http://schemas.microsoft.com/office/drawing/2014/main" id="{5DE85002-32BF-CC83-64CC-63446353FD87}"/>
            </a:ext>
          </a:extLst>
        </xdr:cNvPr>
        <xdr:cNvPicPr>
          <a:picLocks noChangeAspect="1"/>
        </xdr:cNvPicPr>
      </xdr:nvPicPr>
      <xdr:blipFill>
        <a:blip xmlns:r="http://schemas.openxmlformats.org/officeDocument/2006/relationships" r:embed="rId3"/>
        <a:stretch>
          <a:fillRect/>
        </a:stretch>
      </xdr:blipFill>
      <xdr:spPr>
        <a:xfrm>
          <a:off x="7283450" y="1247775"/>
          <a:ext cx="3145119" cy="2382666"/>
        </a:xfrm>
        <a:prstGeom prst="rect">
          <a:avLst/>
        </a:prstGeom>
      </xdr:spPr>
    </xdr:pic>
    <xdr:clientData/>
  </xdr:twoCellAnchor>
  <xdr:twoCellAnchor editAs="oneCell">
    <xdr:from>
      <xdr:col>4</xdr:col>
      <xdr:colOff>11204</xdr:colOff>
      <xdr:row>19</xdr:row>
      <xdr:rowOff>201704</xdr:rowOff>
    </xdr:from>
    <xdr:to>
      <xdr:col>32</xdr:col>
      <xdr:colOff>281099</xdr:colOff>
      <xdr:row>30</xdr:row>
      <xdr:rowOff>179293</xdr:rowOff>
    </xdr:to>
    <xdr:pic>
      <xdr:nvPicPr>
        <xdr:cNvPr id="19" name="Picture 12" descr="大崩台帳標準断面図">
          <a:extLst>
            <a:ext uri="{FF2B5EF4-FFF2-40B4-BE49-F238E27FC236}">
              <a16:creationId xmlns:a16="http://schemas.microsoft.com/office/drawing/2014/main" id="{2EF4DB4C-6834-46B8-BB10-A1F5B38BCEF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75763" y="7541557"/>
          <a:ext cx="9055307" cy="4908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30A4C7D-0672-437D-B42C-D963F36978FA}"/>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88742</xdr:colOff>
      <xdr:row>11</xdr:row>
      <xdr:rowOff>110490</xdr:rowOff>
    </xdr:from>
    <xdr:to>
      <xdr:col>24</xdr:col>
      <xdr:colOff>16035</xdr:colOff>
      <xdr:row>26</xdr:row>
      <xdr:rowOff>165735</xdr:rowOff>
    </xdr:to>
    <xdr:pic>
      <xdr:nvPicPr>
        <xdr:cNvPr id="4" name="図 3">
          <a:extLst>
            <a:ext uri="{FF2B5EF4-FFF2-40B4-BE49-F238E27FC236}">
              <a16:creationId xmlns:a16="http://schemas.microsoft.com/office/drawing/2014/main" id="{1D5F1FB8-3017-64CE-B387-BA5AFE407B1D}"/>
            </a:ext>
          </a:extLst>
        </xdr:cNvPr>
        <xdr:cNvPicPr>
          <a:picLocks noChangeAspect="1"/>
        </xdr:cNvPicPr>
      </xdr:nvPicPr>
      <xdr:blipFill>
        <a:blip xmlns:r="http://schemas.openxmlformats.org/officeDocument/2006/relationships" r:embed="rId2"/>
        <a:stretch>
          <a:fillRect/>
        </a:stretch>
      </xdr:blipFill>
      <xdr:spPr>
        <a:xfrm>
          <a:off x="1231742" y="2482215"/>
          <a:ext cx="10671493" cy="4198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BBE3E0F-D0F7-465B-B30F-CA2DD0A755D3}"/>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88742</xdr:colOff>
      <xdr:row>11</xdr:row>
      <xdr:rowOff>110490</xdr:rowOff>
    </xdr:from>
    <xdr:to>
      <xdr:col>24</xdr:col>
      <xdr:colOff>16035</xdr:colOff>
      <xdr:row>26</xdr:row>
      <xdr:rowOff>165735</xdr:rowOff>
    </xdr:to>
    <xdr:pic>
      <xdr:nvPicPr>
        <xdr:cNvPr id="4" name="図 3">
          <a:extLst>
            <a:ext uri="{FF2B5EF4-FFF2-40B4-BE49-F238E27FC236}">
              <a16:creationId xmlns:a16="http://schemas.microsoft.com/office/drawing/2014/main" id="{26B9F7C0-9F2F-DCDD-D173-14EA2D481A26}"/>
            </a:ext>
          </a:extLst>
        </xdr:cNvPr>
        <xdr:cNvPicPr>
          <a:picLocks noChangeAspect="1"/>
        </xdr:cNvPicPr>
      </xdr:nvPicPr>
      <xdr:blipFill>
        <a:blip xmlns:r="http://schemas.openxmlformats.org/officeDocument/2006/relationships" r:embed="rId2"/>
        <a:stretch>
          <a:fillRect/>
        </a:stretch>
      </xdr:blipFill>
      <xdr:spPr>
        <a:xfrm>
          <a:off x="1231742" y="2482215"/>
          <a:ext cx="10671493" cy="41986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10</xdr:col>
      <xdr:colOff>352425</xdr:colOff>
      <xdr:row>11</xdr:row>
      <xdr:rowOff>161925</xdr:rowOff>
    </xdr:from>
    <xdr:ext cx="2536528" cy="925894"/>
    <xdr:sp macro="" textlink="">
      <xdr:nvSpPr>
        <xdr:cNvPr id="2" name="テキスト ボックス 1">
          <a:extLst>
            <a:ext uri="{FF2B5EF4-FFF2-40B4-BE49-F238E27FC236}">
              <a16:creationId xmlns:a16="http://schemas.microsoft.com/office/drawing/2014/main" id="{0FC6D6B4-EEFB-421E-BA57-A885731B8A7C}"/>
            </a:ext>
          </a:extLst>
        </xdr:cNvPr>
        <xdr:cNvSpPr txBox="1"/>
      </xdr:nvSpPr>
      <xdr:spPr>
        <a:xfrm>
          <a:off x="4305300" y="3533775"/>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00086C75-8830-EF11-4F3E-AFA84D307890}"/>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78987F04-21F0-F473-12A0-91F8DB2F918C}"/>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49E2310-33EC-75F3-04C8-D2FC6699EA61}"/>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4B2C6B92-BB5B-C405-EF37-608F3514453A}"/>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464C34C4-8644-B415-7069-547BC0354074}"/>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82079625-B844-1D20-9FE4-C122F737BBFC}"/>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ABA6D66-2BB4-B1EC-F03B-1E5B6805D823}"/>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0EC1CD62-9C67-384D-F24A-F33B89F4830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A60BAAEA-5458-A18B-BE38-42F5443CD22D}"/>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6DC3FD61-6D2B-9E27-1525-EEDBC33E961B}"/>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54C8C561-7998-A562-8FC4-BFEF86669481}"/>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2AEBBE96-338C-859D-C45F-F87D0947D038}"/>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AF3D4B8E-CB11-A85F-876B-EBF2775E7256}"/>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7812ACC3-196C-C6FA-7F05-F7EE159EF533}"/>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560BE916-0004-256D-3380-ABCD634EF99C}"/>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F5C7AD3D-F46B-F8B4-0299-172C1B022ED0}"/>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113209</xdr:colOff>
      <xdr:row>4</xdr:row>
      <xdr:rowOff>64770</xdr:rowOff>
    </xdr:from>
    <xdr:to>
      <xdr:col>10</xdr:col>
      <xdr:colOff>582115</xdr:colOff>
      <xdr:row>11</xdr:row>
      <xdr:rowOff>259080</xdr:rowOff>
    </xdr:to>
    <xdr:pic>
      <xdr:nvPicPr>
        <xdr:cNvPr id="3" name="図 2">
          <a:extLst>
            <a:ext uri="{FF2B5EF4-FFF2-40B4-BE49-F238E27FC236}">
              <a16:creationId xmlns:a16="http://schemas.microsoft.com/office/drawing/2014/main" id="{10BD7FEE-43A7-D021-50C3-AABA034A3578}"/>
            </a:ext>
          </a:extLst>
        </xdr:cNvPr>
        <xdr:cNvPicPr>
          <a:picLocks noChangeAspect="1"/>
        </xdr:cNvPicPr>
      </xdr:nvPicPr>
      <xdr:blipFill>
        <a:blip xmlns:r="http://schemas.openxmlformats.org/officeDocument/2006/relationships" r:embed="rId1"/>
        <a:srcRect/>
        <a:stretch>
          <a:fillRect/>
        </a:stretch>
      </xdr:blipFill>
      <xdr:spPr>
        <a:xfrm>
          <a:off x="3275509" y="1122045"/>
          <a:ext cx="3250206"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DE81BDD6-D258-6B1C-B96F-398F8B480972}"/>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DCC1AD2D-CD1F-9D87-753D-16ECD206F016}"/>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115676</xdr:colOff>
      <xdr:row>15</xdr:row>
      <xdr:rowOff>64770</xdr:rowOff>
    </xdr:from>
    <xdr:to>
      <xdr:col>21</xdr:col>
      <xdr:colOff>579651</xdr:colOff>
      <xdr:row>22</xdr:row>
      <xdr:rowOff>259080</xdr:rowOff>
    </xdr:to>
    <xdr:pic>
      <xdr:nvPicPr>
        <xdr:cNvPr id="9" name="図 8">
          <a:extLst>
            <a:ext uri="{FF2B5EF4-FFF2-40B4-BE49-F238E27FC236}">
              <a16:creationId xmlns:a16="http://schemas.microsoft.com/office/drawing/2014/main" id="{0351B7E7-1CAA-9399-8FA8-A2778C52775F}"/>
            </a:ext>
          </a:extLst>
        </xdr:cNvPr>
        <xdr:cNvPicPr>
          <a:picLocks noChangeAspect="1"/>
        </xdr:cNvPicPr>
      </xdr:nvPicPr>
      <xdr:blipFill>
        <a:blip xmlns:r="http://schemas.openxmlformats.org/officeDocument/2006/relationships" r:embed="rId4"/>
        <a:srcRect/>
        <a:stretch>
          <a:fillRect/>
        </a:stretch>
      </xdr:blipFill>
      <xdr:spPr>
        <a:xfrm>
          <a:off x="10478876" y="4865370"/>
          <a:ext cx="3245275"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67255A6F-4B39-DFE9-A6C8-E3CD50322A52}"/>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FE55353-6B51-64F3-F775-0446C3488E17}"/>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F3A7E2F2-B141-2FD8-96C9-E8FE7B5862F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2DD4B259-9AED-08EF-1B0C-927DD5076F3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51464F5-C8AD-E3F7-B08C-5CDFF926DF2C}"/>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654CB132-A977-1C97-302E-1A427994ABC7}"/>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1159D9B6-F74B-C259-981A-FE533B07BA25}"/>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40A59CC-FCF2-EF86-B88C-5BC3AE6A8546}"/>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B9EE32D5-1177-40E4-B191-66DB76FAE14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929EEBB-0E59-50FF-6D74-D269C042CD9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58C61BA-D24F-732B-C85E-BB048D1F4DA3}"/>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5E91A2DA-1119-0EE7-2CEE-2020F5072F53}"/>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2B789D86-A22E-FDBF-B04D-EFA0BE5CA396}"/>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0B05AB74-EF7F-36E5-E358-C1BF0E53956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E7A64248-2453-0F57-DF17-E22C6AE7298D}"/>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56C9A839-07E4-4B92-9758-34BB35FCA261}"/>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0941590E-5DBC-1C72-0886-1D806D343B9B}"/>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E165A921-6253-2475-1304-048483F20837}"/>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467105FB-5457-052B-2195-55F0C9A3F463}"/>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35EB1CAF-37A2-2C78-49B0-95424991CFD4}"/>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C22BF02-A87A-F581-7D92-4BFEE84FD147}"/>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113306</xdr:colOff>
      <xdr:row>4</xdr:row>
      <xdr:rowOff>64770</xdr:rowOff>
    </xdr:from>
    <xdr:to>
      <xdr:col>21</xdr:col>
      <xdr:colOff>582018</xdr:colOff>
      <xdr:row>11</xdr:row>
      <xdr:rowOff>259080</xdr:rowOff>
    </xdr:to>
    <xdr:pic>
      <xdr:nvPicPr>
        <xdr:cNvPr id="5" name="図 4">
          <a:extLst>
            <a:ext uri="{FF2B5EF4-FFF2-40B4-BE49-F238E27FC236}">
              <a16:creationId xmlns:a16="http://schemas.microsoft.com/office/drawing/2014/main" id="{52A789CF-4C47-3EB6-3AE8-BCACAA34135A}"/>
            </a:ext>
          </a:extLst>
        </xdr:cNvPr>
        <xdr:cNvPicPr>
          <a:picLocks noChangeAspect="1"/>
        </xdr:cNvPicPr>
      </xdr:nvPicPr>
      <xdr:blipFill>
        <a:blip xmlns:r="http://schemas.openxmlformats.org/officeDocument/2006/relationships" r:embed="rId2"/>
        <a:srcRect/>
        <a:stretch>
          <a:fillRect/>
        </a:stretch>
      </xdr:blipFill>
      <xdr:spPr>
        <a:xfrm>
          <a:off x="10476506" y="1122045"/>
          <a:ext cx="3250012"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E9B76A3E-DC11-56B6-ED39-9FC2F1F0A3CD}"/>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F1862456-4BAB-C917-B059-41B51E443109}"/>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1FD8FB34-7290-4C57-3A75-183D85287143}"/>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1D4E4DFD-7C65-121A-26F0-67687D2F4C2F}"/>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09BFC3A9-4FB8-A4ED-0F80-35A6D14FB6CF}"/>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5C685C3A-2C9E-A43E-25E2-8A604E8FF4A2}"/>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3A8453E6-0CD0-560C-CF63-0FB3D4E6B03E}"/>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B784426F-B384-06EF-104D-596E5C8757AD}"/>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2238DE9-B549-66E3-475C-D69C4CCB14A2}"/>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AA441B2B-A744-BE6B-EB53-26F5E04D8A61}"/>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FD6C99FF-807F-7EBE-AF38-4448EC1D5DC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A6BCFD58-4998-B065-17E9-23E73F20D48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265D5EA7-D8A3-1FD0-3E24-3C7F1E86DAA7}"/>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113237</xdr:colOff>
      <xdr:row>15</xdr:row>
      <xdr:rowOff>64770</xdr:rowOff>
    </xdr:from>
    <xdr:to>
      <xdr:col>21</xdr:col>
      <xdr:colOff>582087</xdr:colOff>
      <xdr:row>22</xdr:row>
      <xdr:rowOff>259080</xdr:rowOff>
    </xdr:to>
    <xdr:pic>
      <xdr:nvPicPr>
        <xdr:cNvPr id="9" name="図 8">
          <a:extLst>
            <a:ext uri="{FF2B5EF4-FFF2-40B4-BE49-F238E27FC236}">
              <a16:creationId xmlns:a16="http://schemas.microsoft.com/office/drawing/2014/main" id="{8C08279D-5F23-7F8A-1E49-0204D5D06AA8}"/>
            </a:ext>
          </a:extLst>
        </xdr:cNvPr>
        <xdr:cNvPicPr>
          <a:picLocks noChangeAspect="1"/>
        </xdr:cNvPicPr>
      </xdr:nvPicPr>
      <xdr:blipFill>
        <a:blip xmlns:r="http://schemas.openxmlformats.org/officeDocument/2006/relationships" r:embed="rId4"/>
        <a:srcRect/>
        <a:stretch>
          <a:fillRect/>
        </a:stretch>
      </xdr:blipFill>
      <xdr:spPr>
        <a:xfrm>
          <a:off x="10476437" y="4865370"/>
          <a:ext cx="3250150"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6FD00008-1DBA-75B5-0293-7B76F9B88490}"/>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33FA70F7-19C7-3DF7-E6B2-BB7188348BC3}"/>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97C1D4A-2C5B-90EC-566B-2FDBD5080E85}"/>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DD321CCD-1722-5950-E77E-4A83C328A3F4}"/>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626B8886-23DE-676A-F037-9BBF3E0D9774}"/>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114698</xdr:colOff>
      <xdr:row>4</xdr:row>
      <xdr:rowOff>64770</xdr:rowOff>
    </xdr:from>
    <xdr:to>
      <xdr:col>21</xdr:col>
      <xdr:colOff>580629</xdr:colOff>
      <xdr:row>11</xdr:row>
      <xdr:rowOff>259080</xdr:rowOff>
    </xdr:to>
    <xdr:pic>
      <xdr:nvPicPr>
        <xdr:cNvPr id="5" name="図 4">
          <a:extLst>
            <a:ext uri="{FF2B5EF4-FFF2-40B4-BE49-F238E27FC236}">
              <a16:creationId xmlns:a16="http://schemas.microsoft.com/office/drawing/2014/main" id="{2E0A8A97-C444-6E36-4172-2AD1D609DE11}"/>
            </a:ext>
          </a:extLst>
        </xdr:cNvPr>
        <xdr:cNvPicPr>
          <a:picLocks noChangeAspect="1"/>
        </xdr:cNvPicPr>
      </xdr:nvPicPr>
      <xdr:blipFill>
        <a:blip xmlns:r="http://schemas.openxmlformats.org/officeDocument/2006/relationships" r:embed="rId2"/>
        <a:srcRect/>
        <a:stretch>
          <a:fillRect/>
        </a:stretch>
      </xdr:blipFill>
      <xdr:spPr>
        <a:xfrm>
          <a:off x="10477898" y="1122045"/>
          <a:ext cx="3247231"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5D114E65-50AF-9EBC-E680-889AD2CD1EC1}"/>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EAA8088-C6A9-08E6-6111-54E79EDBF921}"/>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F8D30DFF-108B-052B-54FE-7A70D214C7C0}"/>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E2BD3EC1-EE02-3EAD-C8AE-FC9654D14A5E}"/>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B8067451-C297-E83E-59EA-FEE2EFBC56D6}"/>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FE9255E8-B23E-6490-C4CF-E05D7C2B920F}"/>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CBDDDD0D-70C0-0998-8D29-E591F7F91C8E}"/>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F8627C21-45EB-1900-4B7A-A62045105974}"/>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EEF336CC-F1B1-4528-AC9D-98406C1A0D9C}"/>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4BBA9EEA-EECA-8B27-6139-2EEE831BB9CE}"/>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5713F2A1-5CDF-9541-65A3-F310747DFEC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F4659E30-87DF-A4DC-A5D5-F657DC70EFA5}"/>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1A338D08-C3E9-4D1D-3041-3C53FFA16082}"/>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BDE64FDF-ED4D-9514-8511-75AFEAA5C459}"/>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7FFF6167-70B9-31F6-755C-BA6299712A60}"/>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A176ECD1-3EED-9495-E338-ACFAA4BEC3F4}"/>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3FC159F3-92BE-3E06-F0D3-30199398733C}"/>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114398</xdr:colOff>
      <xdr:row>15</xdr:row>
      <xdr:rowOff>64770</xdr:rowOff>
    </xdr:from>
    <xdr:to>
      <xdr:col>21</xdr:col>
      <xdr:colOff>580926</xdr:colOff>
      <xdr:row>22</xdr:row>
      <xdr:rowOff>259080</xdr:rowOff>
    </xdr:to>
    <xdr:pic>
      <xdr:nvPicPr>
        <xdr:cNvPr id="9" name="図 8">
          <a:extLst>
            <a:ext uri="{FF2B5EF4-FFF2-40B4-BE49-F238E27FC236}">
              <a16:creationId xmlns:a16="http://schemas.microsoft.com/office/drawing/2014/main" id="{9195238F-B05B-99A4-53B6-64C5279065A4}"/>
            </a:ext>
          </a:extLst>
        </xdr:cNvPr>
        <xdr:cNvPicPr>
          <a:picLocks noChangeAspect="1"/>
        </xdr:cNvPicPr>
      </xdr:nvPicPr>
      <xdr:blipFill>
        <a:blip xmlns:r="http://schemas.openxmlformats.org/officeDocument/2006/relationships" r:embed="rId4"/>
        <a:srcRect/>
        <a:stretch>
          <a:fillRect/>
        </a:stretch>
      </xdr:blipFill>
      <xdr:spPr>
        <a:xfrm>
          <a:off x="10477598" y="4865370"/>
          <a:ext cx="3247828"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E32DC8C-273F-AF30-4251-27F87FCE0023}"/>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1F63265C-2E26-FBE7-5231-DF8B6CA87FBE}"/>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E3FEF271-E153-2AFE-A9B9-1072BF5D897E}"/>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045B1FC-0F14-9F1D-0698-12E8EE74695E}"/>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4B19376F-53CF-C9A5-B1A5-EEACA2E636E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114543</xdr:colOff>
      <xdr:row>4</xdr:row>
      <xdr:rowOff>64770</xdr:rowOff>
    </xdr:from>
    <xdr:to>
      <xdr:col>21</xdr:col>
      <xdr:colOff>580781</xdr:colOff>
      <xdr:row>11</xdr:row>
      <xdr:rowOff>259080</xdr:rowOff>
    </xdr:to>
    <xdr:pic>
      <xdr:nvPicPr>
        <xdr:cNvPr id="5" name="図 4">
          <a:extLst>
            <a:ext uri="{FF2B5EF4-FFF2-40B4-BE49-F238E27FC236}">
              <a16:creationId xmlns:a16="http://schemas.microsoft.com/office/drawing/2014/main" id="{443DDBAD-2172-2224-6933-DB69583C221E}"/>
            </a:ext>
          </a:extLst>
        </xdr:cNvPr>
        <xdr:cNvPicPr>
          <a:picLocks noChangeAspect="1"/>
        </xdr:cNvPicPr>
      </xdr:nvPicPr>
      <xdr:blipFill>
        <a:blip xmlns:r="http://schemas.openxmlformats.org/officeDocument/2006/relationships" r:embed="rId2"/>
        <a:srcRect/>
        <a:stretch>
          <a:fillRect/>
        </a:stretch>
      </xdr:blipFill>
      <xdr:spPr>
        <a:xfrm>
          <a:off x="10477743" y="1122045"/>
          <a:ext cx="3247538"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D7A1BF2-AF2E-0CE1-F3EF-27E5D15E212C}"/>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1AE32D98-BD2A-E0AE-5FD9-F6335B6881C9}"/>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542C9A73-9C74-8AE9-3A0F-6A3B97AB261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166AC028-0A08-1F56-BA13-F914C95876BA}"/>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8138466A-B8FB-45E9-A005-6BB8B8D036F9}"/>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36A48998-674C-977A-D2EC-2BA6274310AD}"/>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F4E27813-DAC0-4B4C-F2B6-6BE2B264D25E}"/>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615D28FD-BD99-9C27-5C34-FB22DC7CC58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5DB73607-AF99-6900-EF54-1D80AA2B7F3D}"/>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062D4721-3758-E81E-72A6-A4C75329B017}"/>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F9E22618-0D74-B900-CE37-489CC31E68B5}"/>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E5269369-88EA-696D-EB21-206054F6474C}"/>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B4C31C12-5845-DE54-1787-9A2D8E6C30D6}"/>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42FE2289-1B1D-24F6-80C1-9378C881535B}"/>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D8AFC1D9-BBFF-BCAE-5553-82592338D73D}"/>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4B30182F-4816-7D43-0EE1-862A9E25EAD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67A83913-D67D-3CDD-E32D-4D37D3EFD432}"/>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ECD4862-FFFD-ED54-E499-05E651BAF42F}"/>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B2D58C5D-F177-1873-94A8-B87BDA3DA059}"/>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113078</xdr:colOff>
      <xdr:row>4</xdr:row>
      <xdr:rowOff>64770</xdr:rowOff>
    </xdr:from>
    <xdr:to>
      <xdr:col>21</xdr:col>
      <xdr:colOff>582246</xdr:colOff>
      <xdr:row>11</xdr:row>
      <xdr:rowOff>259080</xdr:rowOff>
    </xdr:to>
    <xdr:pic>
      <xdr:nvPicPr>
        <xdr:cNvPr id="5" name="図 4">
          <a:extLst>
            <a:ext uri="{FF2B5EF4-FFF2-40B4-BE49-F238E27FC236}">
              <a16:creationId xmlns:a16="http://schemas.microsoft.com/office/drawing/2014/main" id="{81247683-111E-2E02-9AAB-72CCFCE94E51}"/>
            </a:ext>
          </a:extLst>
        </xdr:cNvPr>
        <xdr:cNvPicPr>
          <a:picLocks noChangeAspect="1"/>
        </xdr:cNvPicPr>
      </xdr:nvPicPr>
      <xdr:blipFill>
        <a:blip xmlns:r="http://schemas.openxmlformats.org/officeDocument/2006/relationships" r:embed="rId2"/>
        <a:srcRect/>
        <a:stretch>
          <a:fillRect/>
        </a:stretch>
      </xdr:blipFill>
      <xdr:spPr>
        <a:xfrm>
          <a:off x="10476278" y="1122045"/>
          <a:ext cx="3250468"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8FDBD20A-2AB3-BC95-204F-6B539B4EBC7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BB690A47-1E08-0B59-3C03-1E9CDC4F366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992B195-64CA-9158-8C8E-1F0F61EF195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9DB0AC8C-C590-C8D4-8D0B-076101FAD39D}"/>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F4E4B912-2F21-5DED-58AE-2C73D83B94DF}"/>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7F0BD4D1-1A72-952A-DED5-79693CB91690}"/>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5924CB53-E91E-8D21-ACB9-168CF4D6274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1E9D51F9-D8D6-4A1E-61D0-7D90CC06F579}"/>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315A2D45-8EED-C942-C390-D7CE54168F9D}"/>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128FA4BD-69AC-26E7-4B4E-922071A14A9D}"/>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E5CD9DA-B6EF-E4FF-0E8A-5C5739A35C4C}"/>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C3C4232E-E20F-05BF-2EF6-AEB1C76679BB}"/>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A0EB511C-E598-6D63-5447-7D4B8C43DAAA}"/>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C3412073-BABB-DD6B-D575-AF2DAB79F1FD}"/>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6EE9B844-6331-F936-F47C-41FD1B09532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1F966ED-0002-03B5-49B7-64CEFFD42A64}"/>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C928F963-5460-F097-7F80-B8A05705030F}"/>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E4E01789-91B0-6DB3-C6F0-35AABE4470EE}"/>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5C73725D-F008-BA21-956D-23DFA58078DD}"/>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4FFBC633-B0A6-6FA0-B713-BD26617AC981}"/>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0BFF012D-E084-45FB-51C8-A62677604DC1}"/>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FEE1B69-2724-826C-13D6-4AB4F529F127}"/>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231EF24D-0586-57F0-EE1F-9BAAF3F1FCAA}"/>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CB3B070-F3B3-DC06-3EDC-B39F6CCACEAB}"/>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CA575D79-F05C-038E-BF42-0B441BC307E6}"/>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6722C8FA-7B22-A04B-F3F8-60E5C713268F}"/>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C604326F-1AC0-F901-3C45-AD8F32CEA589}"/>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061D0D1-252E-E7EF-1836-DA4E3540D30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113497</xdr:colOff>
      <xdr:row>15</xdr:row>
      <xdr:rowOff>64770</xdr:rowOff>
    </xdr:from>
    <xdr:to>
      <xdr:col>10</xdr:col>
      <xdr:colOff>581829</xdr:colOff>
      <xdr:row>22</xdr:row>
      <xdr:rowOff>259080</xdr:rowOff>
    </xdr:to>
    <xdr:pic>
      <xdr:nvPicPr>
        <xdr:cNvPr id="7" name="図 6">
          <a:extLst>
            <a:ext uri="{FF2B5EF4-FFF2-40B4-BE49-F238E27FC236}">
              <a16:creationId xmlns:a16="http://schemas.microsoft.com/office/drawing/2014/main" id="{C4D73593-E7E3-0C9A-0F4E-D25DEF737B55}"/>
            </a:ext>
          </a:extLst>
        </xdr:cNvPr>
        <xdr:cNvPicPr>
          <a:picLocks noChangeAspect="1"/>
        </xdr:cNvPicPr>
      </xdr:nvPicPr>
      <xdr:blipFill>
        <a:blip xmlns:r="http://schemas.openxmlformats.org/officeDocument/2006/relationships" r:embed="rId3"/>
        <a:srcRect/>
        <a:stretch>
          <a:fillRect/>
        </a:stretch>
      </xdr:blipFill>
      <xdr:spPr>
        <a:xfrm>
          <a:off x="3275797" y="4865370"/>
          <a:ext cx="3249632"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761C3DC3-6975-36CB-0354-C2EB925E3191}"/>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C09D9249-65D9-145C-882E-98BB104D90B3}"/>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098315BC-7180-9077-94AC-471183DC61EF}"/>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27F56014-1579-CC87-86A6-F8E265B30CC3}"/>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FA52F5B2-6C89-49BE-800D-261E3AADD82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19700815-BFAD-62E7-02FD-A0833F3F97BB}"/>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18B95E77-6F78-DC19-371D-C75C445CEA35}"/>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116986</xdr:colOff>
      <xdr:row>8</xdr:row>
      <xdr:rowOff>55721</xdr:rowOff>
    </xdr:from>
    <xdr:to>
      <xdr:col>7</xdr:col>
      <xdr:colOff>444990</xdr:colOff>
      <xdr:row>20</xdr:row>
      <xdr:rowOff>115729</xdr:rowOff>
    </xdr:to>
    <xdr:pic>
      <xdr:nvPicPr>
        <xdr:cNvPr id="3" name="図 2">
          <a:extLst>
            <a:ext uri="{FF2B5EF4-FFF2-40B4-BE49-F238E27FC236}">
              <a16:creationId xmlns:a16="http://schemas.microsoft.com/office/drawing/2014/main" id="{A029E014-AAD9-B1AF-A69F-B5C3426E96D7}"/>
            </a:ext>
          </a:extLst>
        </xdr:cNvPr>
        <xdr:cNvPicPr>
          <a:picLocks noChangeAspect="1"/>
        </xdr:cNvPicPr>
      </xdr:nvPicPr>
      <xdr:blipFill>
        <a:blip xmlns:r="http://schemas.openxmlformats.org/officeDocument/2006/relationships" r:embed="rId1"/>
        <a:srcRect/>
        <a:stretch>
          <a:fillRect/>
        </a:stretch>
      </xdr:blipFill>
      <xdr:spPr>
        <a:xfrm>
          <a:off x="1212361" y="1789271"/>
          <a:ext cx="2794979" cy="2117408"/>
        </a:xfrm>
        <a:prstGeom prst="rect">
          <a:avLst/>
        </a:prstGeom>
      </xdr:spPr>
    </xdr:pic>
    <xdr:clientData/>
  </xdr:twoCellAnchor>
  <xdr:twoCellAnchor editAs="oneCell">
    <xdr:from>
      <xdr:col>10</xdr:col>
      <xdr:colOff>116987</xdr:colOff>
      <xdr:row>8</xdr:row>
      <xdr:rowOff>55721</xdr:rowOff>
    </xdr:from>
    <xdr:to>
      <xdr:col>16</xdr:col>
      <xdr:colOff>25891</xdr:colOff>
      <xdr:row>20</xdr:row>
      <xdr:rowOff>115729</xdr:rowOff>
    </xdr:to>
    <xdr:pic>
      <xdr:nvPicPr>
        <xdr:cNvPr id="5" name="図 4">
          <a:extLst>
            <a:ext uri="{FF2B5EF4-FFF2-40B4-BE49-F238E27FC236}">
              <a16:creationId xmlns:a16="http://schemas.microsoft.com/office/drawing/2014/main" id="{E59E2D1C-33E2-9F3A-24E4-AE560D591551}"/>
            </a:ext>
          </a:extLst>
        </xdr:cNvPr>
        <xdr:cNvPicPr>
          <a:picLocks noChangeAspect="1"/>
        </xdr:cNvPicPr>
      </xdr:nvPicPr>
      <xdr:blipFill>
        <a:blip xmlns:r="http://schemas.openxmlformats.org/officeDocument/2006/relationships" r:embed="rId2"/>
        <a:srcRect/>
        <a:stretch>
          <a:fillRect/>
        </a:stretch>
      </xdr:blipFill>
      <xdr:spPr>
        <a:xfrm>
          <a:off x="5365262" y="1789271"/>
          <a:ext cx="2794979" cy="2117408"/>
        </a:xfrm>
        <a:prstGeom prst="rect">
          <a:avLst/>
        </a:prstGeom>
      </xdr:spPr>
    </xdr:pic>
    <xdr:clientData/>
  </xdr:twoCellAnchor>
  <xdr:twoCellAnchor editAs="oneCell">
    <xdr:from>
      <xdr:col>18</xdr:col>
      <xdr:colOff>116987</xdr:colOff>
      <xdr:row>8</xdr:row>
      <xdr:rowOff>55721</xdr:rowOff>
    </xdr:from>
    <xdr:to>
      <xdr:col>24</xdr:col>
      <xdr:colOff>25891</xdr:colOff>
      <xdr:row>20</xdr:row>
      <xdr:rowOff>115729</xdr:rowOff>
    </xdr:to>
    <xdr:pic>
      <xdr:nvPicPr>
        <xdr:cNvPr id="7" name="図 6">
          <a:extLst>
            <a:ext uri="{FF2B5EF4-FFF2-40B4-BE49-F238E27FC236}">
              <a16:creationId xmlns:a16="http://schemas.microsoft.com/office/drawing/2014/main" id="{15C818B0-30F4-2D3E-B5D3-79F9AFC4241A}"/>
            </a:ext>
          </a:extLst>
        </xdr:cNvPr>
        <xdr:cNvPicPr>
          <a:picLocks noChangeAspect="1"/>
        </xdr:cNvPicPr>
      </xdr:nvPicPr>
      <xdr:blipFill>
        <a:blip xmlns:r="http://schemas.openxmlformats.org/officeDocument/2006/relationships" r:embed="rId3"/>
        <a:srcRect/>
        <a:stretch>
          <a:fillRect/>
        </a:stretch>
      </xdr:blipFill>
      <xdr:spPr>
        <a:xfrm>
          <a:off x="9489587" y="1789271"/>
          <a:ext cx="2794979" cy="2117408"/>
        </a:xfrm>
        <a:prstGeom prst="rect">
          <a:avLst/>
        </a:prstGeom>
      </xdr:spPr>
    </xdr:pic>
    <xdr:clientData/>
  </xdr:twoCellAnchor>
  <xdr:twoCellAnchor editAs="oneCell">
    <xdr:from>
      <xdr:col>2</xdr:col>
      <xdr:colOff>116986</xdr:colOff>
      <xdr:row>25</xdr:row>
      <xdr:rowOff>55721</xdr:rowOff>
    </xdr:from>
    <xdr:to>
      <xdr:col>7</xdr:col>
      <xdr:colOff>444990</xdr:colOff>
      <xdr:row>37</xdr:row>
      <xdr:rowOff>115729</xdr:rowOff>
    </xdr:to>
    <xdr:pic>
      <xdr:nvPicPr>
        <xdr:cNvPr id="9" name="図 8">
          <a:extLst>
            <a:ext uri="{FF2B5EF4-FFF2-40B4-BE49-F238E27FC236}">
              <a16:creationId xmlns:a16="http://schemas.microsoft.com/office/drawing/2014/main" id="{2F19ADD3-623D-397E-972B-AF823F8A2DEF}"/>
            </a:ext>
          </a:extLst>
        </xdr:cNvPr>
        <xdr:cNvPicPr>
          <a:picLocks noChangeAspect="1"/>
        </xdr:cNvPicPr>
      </xdr:nvPicPr>
      <xdr:blipFill>
        <a:blip xmlns:r="http://schemas.openxmlformats.org/officeDocument/2006/relationships" r:embed="rId4"/>
        <a:srcRect/>
        <a:stretch>
          <a:fillRect/>
        </a:stretch>
      </xdr:blipFill>
      <xdr:spPr>
        <a:xfrm>
          <a:off x="1212361" y="4780121"/>
          <a:ext cx="2794979" cy="2117408"/>
        </a:xfrm>
        <a:prstGeom prst="rect">
          <a:avLst/>
        </a:prstGeom>
      </xdr:spPr>
    </xdr:pic>
    <xdr:clientData/>
  </xdr:twoCellAnchor>
  <xdr:twoCellAnchor editAs="oneCell">
    <xdr:from>
      <xdr:col>10</xdr:col>
      <xdr:colOff>116987</xdr:colOff>
      <xdr:row>25</xdr:row>
      <xdr:rowOff>55721</xdr:rowOff>
    </xdr:from>
    <xdr:to>
      <xdr:col>16</xdr:col>
      <xdr:colOff>25891</xdr:colOff>
      <xdr:row>37</xdr:row>
      <xdr:rowOff>115729</xdr:rowOff>
    </xdr:to>
    <xdr:pic>
      <xdr:nvPicPr>
        <xdr:cNvPr id="11" name="図 10">
          <a:extLst>
            <a:ext uri="{FF2B5EF4-FFF2-40B4-BE49-F238E27FC236}">
              <a16:creationId xmlns:a16="http://schemas.microsoft.com/office/drawing/2014/main" id="{AC1AB6B6-7DAB-9076-70FF-142316D6293C}"/>
            </a:ext>
          </a:extLst>
        </xdr:cNvPr>
        <xdr:cNvPicPr>
          <a:picLocks noChangeAspect="1"/>
        </xdr:cNvPicPr>
      </xdr:nvPicPr>
      <xdr:blipFill>
        <a:blip xmlns:r="http://schemas.openxmlformats.org/officeDocument/2006/relationships" r:embed="rId5"/>
        <a:srcRect/>
        <a:stretch>
          <a:fillRect/>
        </a:stretch>
      </xdr:blipFill>
      <xdr:spPr>
        <a:xfrm>
          <a:off x="5365262" y="4780121"/>
          <a:ext cx="2794979" cy="2117408"/>
        </a:xfrm>
        <a:prstGeom prst="rect">
          <a:avLst/>
        </a:prstGeom>
      </xdr:spPr>
    </xdr:pic>
    <xdr:clientData/>
  </xdr:twoCellAnchor>
  <xdr:twoCellAnchor editAs="oneCell">
    <xdr:from>
      <xdr:col>18</xdr:col>
      <xdr:colOff>116987</xdr:colOff>
      <xdr:row>25</xdr:row>
      <xdr:rowOff>55721</xdr:rowOff>
    </xdr:from>
    <xdr:to>
      <xdr:col>24</xdr:col>
      <xdr:colOff>25891</xdr:colOff>
      <xdr:row>37</xdr:row>
      <xdr:rowOff>115729</xdr:rowOff>
    </xdr:to>
    <xdr:pic>
      <xdr:nvPicPr>
        <xdr:cNvPr id="13" name="図 12">
          <a:extLst>
            <a:ext uri="{FF2B5EF4-FFF2-40B4-BE49-F238E27FC236}">
              <a16:creationId xmlns:a16="http://schemas.microsoft.com/office/drawing/2014/main" id="{2FE81B54-D75D-E507-BF86-5487B474E1E1}"/>
            </a:ext>
          </a:extLst>
        </xdr:cNvPr>
        <xdr:cNvPicPr>
          <a:picLocks noChangeAspect="1"/>
        </xdr:cNvPicPr>
      </xdr:nvPicPr>
      <xdr:blipFill>
        <a:blip xmlns:r="http://schemas.openxmlformats.org/officeDocument/2006/relationships" r:embed="rId6"/>
        <a:srcRect/>
        <a:stretch>
          <a:fillRect/>
        </a:stretch>
      </xdr:blipFill>
      <xdr:spPr>
        <a:xfrm>
          <a:off x="9489587" y="4780121"/>
          <a:ext cx="2794979" cy="211740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116986</xdr:colOff>
      <xdr:row>8</xdr:row>
      <xdr:rowOff>55721</xdr:rowOff>
    </xdr:from>
    <xdr:to>
      <xdr:col>7</xdr:col>
      <xdr:colOff>444990</xdr:colOff>
      <xdr:row>20</xdr:row>
      <xdr:rowOff>115729</xdr:rowOff>
    </xdr:to>
    <xdr:pic>
      <xdr:nvPicPr>
        <xdr:cNvPr id="3" name="図 2">
          <a:extLst>
            <a:ext uri="{FF2B5EF4-FFF2-40B4-BE49-F238E27FC236}">
              <a16:creationId xmlns:a16="http://schemas.microsoft.com/office/drawing/2014/main" id="{5AA65862-6D50-CF4A-9AA2-C8535D742A1D}"/>
            </a:ext>
          </a:extLst>
        </xdr:cNvPr>
        <xdr:cNvPicPr>
          <a:picLocks noChangeAspect="1"/>
        </xdr:cNvPicPr>
      </xdr:nvPicPr>
      <xdr:blipFill>
        <a:blip xmlns:r="http://schemas.openxmlformats.org/officeDocument/2006/relationships" r:embed="rId1"/>
        <a:srcRect/>
        <a:stretch>
          <a:fillRect/>
        </a:stretch>
      </xdr:blipFill>
      <xdr:spPr>
        <a:xfrm>
          <a:off x="1212361" y="1789271"/>
          <a:ext cx="2794979" cy="2117408"/>
        </a:xfrm>
        <a:prstGeom prst="rect">
          <a:avLst/>
        </a:prstGeom>
      </xdr:spPr>
    </xdr:pic>
    <xdr:clientData/>
  </xdr:twoCellAnchor>
  <xdr:twoCellAnchor editAs="oneCell">
    <xdr:from>
      <xdr:col>10</xdr:col>
      <xdr:colOff>116987</xdr:colOff>
      <xdr:row>8</xdr:row>
      <xdr:rowOff>55721</xdr:rowOff>
    </xdr:from>
    <xdr:to>
      <xdr:col>16</xdr:col>
      <xdr:colOff>25891</xdr:colOff>
      <xdr:row>20</xdr:row>
      <xdr:rowOff>115729</xdr:rowOff>
    </xdr:to>
    <xdr:pic>
      <xdr:nvPicPr>
        <xdr:cNvPr id="5" name="図 4">
          <a:extLst>
            <a:ext uri="{FF2B5EF4-FFF2-40B4-BE49-F238E27FC236}">
              <a16:creationId xmlns:a16="http://schemas.microsoft.com/office/drawing/2014/main" id="{D63E78DC-EBC8-40D9-52A7-3B2E225F41A1}"/>
            </a:ext>
          </a:extLst>
        </xdr:cNvPr>
        <xdr:cNvPicPr>
          <a:picLocks noChangeAspect="1"/>
        </xdr:cNvPicPr>
      </xdr:nvPicPr>
      <xdr:blipFill>
        <a:blip xmlns:r="http://schemas.openxmlformats.org/officeDocument/2006/relationships" r:embed="rId2"/>
        <a:srcRect/>
        <a:stretch>
          <a:fillRect/>
        </a:stretch>
      </xdr:blipFill>
      <xdr:spPr>
        <a:xfrm>
          <a:off x="5365262" y="1789271"/>
          <a:ext cx="2794979" cy="2117408"/>
        </a:xfrm>
        <a:prstGeom prst="rect">
          <a:avLst/>
        </a:prstGeom>
      </xdr:spPr>
    </xdr:pic>
    <xdr:clientData/>
  </xdr:twoCellAnchor>
  <xdr:twoCellAnchor editAs="oneCell">
    <xdr:from>
      <xdr:col>18</xdr:col>
      <xdr:colOff>116987</xdr:colOff>
      <xdr:row>8</xdr:row>
      <xdr:rowOff>55721</xdr:rowOff>
    </xdr:from>
    <xdr:to>
      <xdr:col>24</xdr:col>
      <xdr:colOff>25891</xdr:colOff>
      <xdr:row>20</xdr:row>
      <xdr:rowOff>115729</xdr:rowOff>
    </xdr:to>
    <xdr:pic>
      <xdr:nvPicPr>
        <xdr:cNvPr id="7" name="図 6">
          <a:extLst>
            <a:ext uri="{FF2B5EF4-FFF2-40B4-BE49-F238E27FC236}">
              <a16:creationId xmlns:a16="http://schemas.microsoft.com/office/drawing/2014/main" id="{6B1613E2-ACF5-B15F-10F2-A416675F68F9}"/>
            </a:ext>
          </a:extLst>
        </xdr:cNvPr>
        <xdr:cNvPicPr>
          <a:picLocks noChangeAspect="1"/>
        </xdr:cNvPicPr>
      </xdr:nvPicPr>
      <xdr:blipFill>
        <a:blip xmlns:r="http://schemas.openxmlformats.org/officeDocument/2006/relationships" r:embed="rId3"/>
        <a:srcRect/>
        <a:stretch>
          <a:fillRect/>
        </a:stretch>
      </xdr:blipFill>
      <xdr:spPr>
        <a:xfrm>
          <a:off x="9489587" y="1789271"/>
          <a:ext cx="2794979" cy="2117408"/>
        </a:xfrm>
        <a:prstGeom prst="rect">
          <a:avLst/>
        </a:prstGeom>
      </xdr:spPr>
    </xdr:pic>
    <xdr:clientData/>
  </xdr:twoCellAnchor>
  <xdr:twoCellAnchor editAs="oneCell">
    <xdr:from>
      <xdr:col>2</xdr:col>
      <xdr:colOff>116986</xdr:colOff>
      <xdr:row>25</xdr:row>
      <xdr:rowOff>55721</xdr:rowOff>
    </xdr:from>
    <xdr:to>
      <xdr:col>7</xdr:col>
      <xdr:colOff>444990</xdr:colOff>
      <xdr:row>37</xdr:row>
      <xdr:rowOff>115729</xdr:rowOff>
    </xdr:to>
    <xdr:pic>
      <xdr:nvPicPr>
        <xdr:cNvPr id="9" name="図 8">
          <a:extLst>
            <a:ext uri="{FF2B5EF4-FFF2-40B4-BE49-F238E27FC236}">
              <a16:creationId xmlns:a16="http://schemas.microsoft.com/office/drawing/2014/main" id="{769E9E56-5D16-D183-8048-8A7CB720CC2E}"/>
            </a:ext>
          </a:extLst>
        </xdr:cNvPr>
        <xdr:cNvPicPr>
          <a:picLocks noChangeAspect="1"/>
        </xdr:cNvPicPr>
      </xdr:nvPicPr>
      <xdr:blipFill>
        <a:blip xmlns:r="http://schemas.openxmlformats.org/officeDocument/2006/relationships" r:embed="rId4"/>
        <a:srcRect/>
        <a:stretch>
          <a:fillRect/>
        </a:stretch>
      </xdr:blipFill>
      <xdr:spPr>
        <a:xfrm>
          <a:off x="1212361" y="4780121"/>
          <a:ext cx="2794979" cy="211740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7179E270-EE5B-13D2-AA24-64D55F5FE569}"/>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1FFA785C-FBDE-E507-6302-C3730F271622}"/>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7695D011-D568-0F67-BFC4-1314702E5A13}"/>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5E7FC649-2F2C-ADFA-4BF1-4063E3C8AF2B}"/>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BC8233C3-79DF-E79A-FCAC-D5FED73FF1A2}"/>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0A8038FE-BB9F-63CF-A757-6342DF036432}"/>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49601F88-0DBD-D03E-DBF3-CA5D4EB42DBD}"/>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88D1681D-7B2D-60FC-1B58-630C10E7B596}"/>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2C8B8BC2-2004-E454-C3D0-379FC024A297}"/>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6E37AABC-A43C-B42E-A4FF-3DAB05FE5A2F}"/>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7CD74342-2E45-9808-2E09-76A0E89FA3E9}"/>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5B94D767-96D6-8B9A-2FEB-315C2F4CFE82}"/>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418CCAA2-B80F-AFD6-BF9D-BF36518F808A}"/>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31A4D19A-5F35-09FE-EAB3-A5AA934BF73B}"/>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129171</xdr:colOff>
      <xdr:row>5</xdr:row>
      <xdr:rowOff>92298</xdr:rowOff>
    </xdr:from>
    <xdr:to>
      <xdr:col>9</xdr:col>
      <xdr:colOff>185154</xdr:colOff>
      <xdr:row>44</xdr:row>
      <xdr:rowOff>60103</xdr:rowOff>
    </xdr:to>
    <xdr:pic>
      <xdr:nvPicPr>
        <xdr:cNvPr id="3" name="図 2">
          <a:extLst>
            <a:ext uri="{FF2B5EF4-FFF2-40B4-BE49-F238E27FC236}">
              <a16:creationId xmlns:a16="http://schemas.microsoft.com/office/drawing/2014/main" id="{F2C83ABC-85D7-C1EE-0E7B-F54C02A0D3F5}"/>
            </a:ext>
          </a:extLst>
        </xdr:cNvPr>
        <xdr:cNvPicPr>
          <a:picLocks noChangeAspect="1"/>
        </xdr:cNvPicPr>
      </xdr:nvPicPr>
      <xdr:blipFill>
        <a:blip xmlns:r="http://schemas.openxmlformats.org/officeDocument/2006/relationships" r:embed="rId1"/>
        <a:stretch>
          <a:fillRect/>
        </a:stretch>
      </xdr:blipFill>
      <xdr:spPr>
        <a:xfrm>
          <a:off x="567321" y="1120998"/>
          <a:ext cx="2256258" cy="596855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oneCellAnchor>
    <xdr:from>
      <xdr:col>20</xdr:col>
      <xdr:colOff>0</xdr:colOff>
      <xdr:row>10</xdr:row>
      <xdr:rowOff>104775</xdr:rowOff>
    </xdr:from>
    <xdr:ext cx="2536528" cy="925894"/>
    <xdr:sp macro="" textlink="">
      <xdr:nvSpPr>
        <xdr:cNvPr id="2" name="テキスト ボックス 1">
          <a:extLst>
            <a:ext uri="{FF2B5EF4-FFF2-40B4-BE49-F238E27FC236}">
              <a16:creationId xmlns:a16="http://schemas.microsoft.com/office/drawing/2014/main" id="{B000AD66-F461-4716-B6E8-085A498E0D35}"/>
            </a:ext>
          </a:extLst>
        </xdr:cNvPr>
        <xdr:cNvSpPr txBox="1"/>
      </xdr:nvSpPr>
      <xdr:spPr>
        <a:xfrm>
          <a:off x="3219450" y="32956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5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04" dataDxfId="102" headerRowBorderDxfId="103" tableBorderDxfId="101">
  <autoFilter ref="B15:B47" xr:uid="{00000000-0009-0000-0100-000001000000}"/>
  <tableColumns count="1">
    <tableColumn id="1" xr3:uid="{00000000-0010-0000-0000-000001000000}" name="対象箇所" dataDxfId="10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99" dataDxfId="97" headerRowBorderDxfId="98" tableBorderDxfId="96">
  <autoFilter ref="C15:J47" xr:uid="{00000000-0009-0000-0100-000002000000}"/>
  <tableColumns count="8">
    <tableColumn id="9" xr3:uid="{00000000-0010-0000-0100-000009000000}" name="部位区分" totalsRowLabel="集計" dataDxfId="95" totalsRowDxfId="94"/>
    <tableColumn id="2" xr3:uid="{00000000-0010-0000-0100-000002000000}" name="変状区分" dataDxfId="93" totalsRowDxfId="92"/>
    <tableColumn id="7" xr3:uid="{00000000-0010-0000-0100-000007000000}" name="変状種類" dataDxfId="91" totalsRowDxfId="90"/>
    <tableColumn id="4" xr3:uid="{00000000-0010-0000-0100-000004000000}" name="対策区分" dataDxfId="89" totalsRowDxfId="88"/>
    <tableColumn id="5" xr3:uid="{00000000-0010-0000-0100-000005000000}" name="健全性" dataDxfId="87" totalsRowDxfId="86"/>
    <tableColumn id="12" xr3:uid="{00000000-0010-0000-0100-00000C000000}" name="調査の要否" dataDxfId="85" totalsRowDxfId="84"/>
    <tableColumn id="10" xr3:uid="{00000000-0010-0000-0100-00000A000000}" name="措置の要否" dataDxfId="83" totalsRowDxfId="82"/>
    <tableColumn id="11" xr3:uid="{00000000-0010-0000-0100-00000B000000}" name="実施有無" totalsRowFunction="count" dataDxfId="81" totalsRowDxfId="8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78" headerRowBorderDxfId="79" tableBorderDxfId="77">
  <autoFilter ref="B51:B83" xr:uid="{00000000-0009-0000-0100-00000B000000}"/>
  <tableColumns count="1">
    <tableColumn id="1" xr3:uid="{00000000-0010-0000-0200-000001000000}" name="施設の内訳" dataDxfId="7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74" headerRowBorderDxfId="75" tableBorderDxfId="73">
  <autoFilter ref="C51:C83" xr:uid="{00000000-0009-0000-0100-00000C000000}"/>
  <tableColumns count="1">
    <tableColumn id="1" xr3:uid="{00000000-0010-0000-0300-000001000000}" name="対象箇所" dataDxfId="7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71" dataDxfId="69" headerRowBorderDxfId="70" tableBorderDxfId="68">
  <autoFilter ref="D51:D83" xr:uid="{00000000-0009-0000-0100-00000D000000}"/>
  <tableColumns count="1">
    <tableColumn id="1" xr3:uid="{00000000-0010-0000-0400-000001000000}" name="部位区分" dataDxfId="6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66" dataDxfId="64" headerRowBorderDxfId="65" tableBorderDxfId="63">
  <autoFilter ref="E51:G83" xr:uid="{00000000-0009-0000-0100-00000E000000}"/>
  <tableColumns count="3">
    <tableColumn id="1" xr3:uid="{00000000-0010-0000-0500-000001000000}" name="異常の種類" dataDxfId="62"/>
    <tableColumn id="2" xr3:uid="{00000000-0010-0000-0500-000002000000}" name="異常判定区分 " dataDxfId="61"/>
    <tableColumn id="3" xr3:uid="{00000000-0010-0000-0500-000003000000}" name="実施有無" dataDxfId="6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9" dataDxfId="57" headerRowBorderDxfId="58" tableBorderDxfId="56">
  <autoFilter ref="B5:B12" xr:uid="{00000000-0009-0000-0100-000003000000}"/>
  <tableColumns count="1">
    <tableColumn id="1" xr3:uid="{00000000-0010-0000-0800-000001000000}" name="トンネルの分類" dataDxfId="5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4" dataDxfId="52" headerRowBorderDxfId="53" tableBorderDxfId="51">
  <autoFilter ref="C5:F12" xr:uid="{00000000-000C-0000-FFFF-FFFF09000000}"/>
  <tableColumns count="4">
    <tableColumn id="1" xr3:uid="{00000000-0010-0000-0900-000001000000}" name="トンネル工法" dataDxfId="50"/>
    <tableColumn id="4" xr3:uid="{F8DDB5BD-A7DE-4BB8-BD9F-E5AF467E6653}" name="自専道or一般道" dataDxfId="49"/>
    <tableColumn id="2" xr3:uid="{00000000-0010-0000-0900-000002000000}" name="緊急輸送路" dataDxfId="48"/>
    <tableColumn id="3" xr3:uid="{00000000-0010-0000-0900-000003000000}" name="代替路" dataDxfId="4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9.xml"/><Relationship Id="rId1" Type="http://schemas.openxmlformats.org/officeDocument/2006/relationships/printerSettings" Target="../printerSettings/printerSettings6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55" zoomScaleNormal="55" zoomScaleSheetLayoutView="55" workbookViewId="0">
      <selection activeCell="D3" sqref="D3:G3"/>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51" t="s">
        <v>0</v>
      </c>
      <c r="C2" s="151"/>
      <c r="D2" s="151"/>
      <c r="E2" s="151"/>
      <c r="F2" s="151"/>
      <c r="G2" s="151"/>
      <c r="H2" s="151"/>
      <c r="I2" s="151"/>
      <c r="J2" s="151"/>
      <c r="K2" s="151"/>
      <c r="L2" s="151"/>
      <c r="M2" s="151"/>
      <c r="N2" s="151"/>
      <c r="O2" s="151"/>
      <c r="P2" s="151"/>
      <c r="Q2" s="151"/>
      <c r="R2" s="151"/>
      <c r="S2" s="287" t="s">
        <v>1</v>
      </c>
      <c r="T2" s="293"/>
      <c r="U2" s="293"/>
      <c r="V2" s="288"/>
      <c r="W2" s="309" t="s">
        <v>513</v>
      </c>
      <c r="X2" s="309"/>
      <c r="Y2" s="309"/>
      <c r="Z2" s="309"/>
      <c r="AA2" s="309"/>
      <c r="AB2" s="309"/>
    </row>
    <row r="3" spans="2:37" ht="20.100000000000001" customHeight="1" x14ac:dyDescent="0.15">
      <c r="B3" s="320" t="s">
        <v>2</v>
      </c>
      <c r="C3" s="320"/>
      <c r="D3" s="321" t="s">
        <v>816</v>
      </c>
      <c r="E3" s="321"/>
      <c r="F3" s="321"/>
      <c r="G3" s="321"/>
      <c r="H3" s="322" t="s">
        <v>3</v>
      </c>
      <c r="I3" s="322"/>
      <c r="J3" s="323" t="s">
        <v>503</v>
      </c>
      <c r="K3" s="324"/>
      <c r="L3" s="324"/>
      <c r="M3" s="324"/>
      <c r="N3" s="324"/>
      <c r="O3" s="325"/>
      <c r="P3" s="297" t="s">
        <v>4</v>
      </c>
      <c r="Q3" s="299"/>
      <c r="R3" s="323" t="s">
        <v>492</v>
      </c>
      <c r="S3" s="324"/>
      <c r="T3" s="324"/>
      <c r="U3" s="324"/>
      <c r="V3" s="325"/>
      <c r="W3" s="287" t="s">
        <v>5</v>
      </c>
      <c r="X3" s="293"/>
      <c r="Y3" s="293"/>
      <c r="Z3" s="329" t="s">
        <v>374</v>
      </c>
      <c r="AA3" s="330"/>
      <c r="AB3" s="331"/>
    </row>
    <row r="4" spans="2:37" ht="20.100000000000001" customHeight="1" x14ac:dyDescent="0.15">
      <c r="B4" s="314" t="s">
        <v>6</v>
      </c>
      <c r="C4" s="314"/>
      <c r="D4" s="332" t="s">
        <v>497</v>
      </c>
      <c r="E4" s="332"/>
      <c r="F4" s="332"/>
      <c r="G4" s="332"/>
      <c r="H4" s="322"/>
      <c r="I4" s="322"/>
      <c r="J4" s="326"/>
      <c r="K4" s="327"/>
      <c r="L4" s="327"/>
      <c r="M4" s="327"/>
      <c r="N4" s="327"/>
      <c r="O4" s="328"/>
      <c r="P4" s="300"/>
      <c r="Q4" s="302"/>
      <c r="R4" s="326"/>
      <c r="S4" s="327"/>
      <c r="T4" s="327"/>
      <c r="U4" s="327"/>
      <c r="V4" s="328"/>
      <c r="W4" s="287" t="s">
        <v>7</v>
      </c>
      <c r="X4" s="293"/>
      <c r="Y4" s="293"/>
      <c r="Z4" s="329" t="s">
        <v>375</v>
      </c>
      <c r="AA4" s="330"/>
      <c r="AB4" s="331"/>
    </row>
    <row r="5" spans="2:37" ht="20.100000000000001" customHeight="1" x14ac:dyDescent="0.15">
      <c r="B5" s="350" t="s">
        <v>8</v>
      </c>
      <c r="C5" s="350"/>
      <c r="D5" s="219" t="s">
        <v>9</v>
      </c>
      <c r="E5" s="351" t="s">
        <v>498</v>
      </c>
      <c r="F5" s="351"/>
      <c r="G5" s="351"/>
      <c r="H5" s="297" t="s">
        <v>10</v>
      </c>
      <c r="I5" s="298"/>
      <c r="J5" s="299"/>
      <c r="K5" s="352" t="s">
        <v>493</v>
      </c>
      <c r="L5" s="353"/>
      <c r="M5" s="353"/>
      <c r="N5" s="353"/>
      <c r="O5" s="354"/>
      <c r="P5" s="358" t="s">
        <v>11</v>
      </c>
      <c r="Q5" s="359"/>
      <c r="R5" s="362">
        <v>46080</v>
      </c>
      <c r="S5" s="363"/>
      <c r="T5" s="364"/>
      <c r="U5" s="300" t="s">
        <v>12</v>
      </c>
      <c r="V5" s="301"/>
      <c r="W5" s="302"/>
      <c r="X5" s="315" t="s">
        <v>13</v>
      </c>
      <c r="Y5" s="316"/>
      <c r="Z5" s="310">
        <v>91</v>
      </c>
      <c r="AA5" s="310"/>
      <c r="AB5" s="214" t="s">
        <v>14</v>
      </c>
    </row>
    <row r="6" spans="2:37" ht="20.100000000000001" customHeight="1" x14ac:dyDescent="0.15">
      <c r="B6" s="350"/>
      <c r="C6" s="350"/>
      <c r="D6" s="219" t="s">
        <v>15</v>
      </c>
      <c r="E6" s="333" t="s">
        <v>498</v>
      </c>
      <c r="F6" s="333"/>
      <c r="G6" s="333"/>
      <c r="H6" s="300"/>
      <c r="I6" s="301"/>
      <c r="J6" s="302"/>
      <c r="K6" s="355"/>
      <c r="L6" s="356"/>
      <c r="M6" s="356"/>
      <c r="N6" s="356"/>
      <c r="O6" s="357"/>
      <c r="P6" s="360"/>
      <c r="Q6" s="361"/>
      <c r="R6" s="365"/>
      <c r="S6" s="366"/>
      <c r="T6" s="367"/>
      <c r="U6" s="287" t="s">
        <v>16</v>
      </c>
      <c r="V6" s="293"/>
      <c r="W6" s="288"/>
      <c r="X6" s="315" t="s">
        <v>371</v>
      </c>
      <c r="Y6" s="316"/>
      <c r="Z6" s="316"/>
      <c r="AA6" s="316"/>
      <c r="AB6" s="317"/>
    </row>
    <row r="7" spans="2:37" ht="18.95" customHeight="1" x14ac:dyDescent="0.15">
      <c r="B7" s="334" t="s">
        <v>17</v>
      </c>
      <c r="C7" s="311" t="s">
        <v>18</v>
      </c>
      <c r="D7" s="313"/>
      <c r="E7" s="335">
        <v>34.163609999999998</v>
      </c>
      <c r="F7" s="336"/>
      <c r="G7" s="337"/>
      <c r="H7" s="311" t="s">
        <v>19</v>
      </c>
      <c r="I7" s="312"/>
      <c r="J7" s="313"/>
      <c r="K7" s="338" t="s">
        <v>504</v>
      </c>
      <c r="L7" s="339"/>
      <c r="M7" s="346" t="s">
        <v>20</v>
      </c>
      <c r="N7" s="347"/>
      <c r="O7" s="311" t="s">
        <v>21</v>
      </c>
      <c r="P7" s="313"/>
      <c r="Q7" s="292" t="s">
        <v>509</v>
      </c>
      <c r="R7" s="292"/>
      <c r="S7" s="318" t="s">
        <v>22</v>
      </c>
      <c r="T7" s="311" t="s">
        <v>23</v>
      </c>
      <c r="U7" s="312"/>
      <c r="V7" s="312"/>
      <c r="W7" s="313"/>
      <c r="X7" s="216" t="s">
        <v>24</v>
      </c>
      <c r="Y7" s="211" t="s">
        <v>25</v>
      </c>
      <c r="Z7" s="212" t="s">
        <v>26</v>
      </c>
      <c r="AA7" s="314" t="s">
        <v>27</v>
      </c>
      <c r="AB7" s="314"/>
      <c r="AD7" s="236"/>
      <c r="AE7" s="2">
        <f>INT(E7/10000)</f>
        <v>0</v>
      </c>
      <c r="AF7" s="2">
        <f>INT(E7/100)-AE7*100</f>
        <v>0</v>
      </c>
      <c r="AG7" s="56">
        <f>E7-AE7*10000-AF7*100</f>
        <v>34.163609999999998</v>
      </c>
      <c r="AH7" s="57">
        <f>ROUND(AE7+AF7/60+AG7/60/60,5)</f>
        <v>9.4900000000000002E-3</v>
      </c>
      <c r="AI7" s="57" t="str">
        <f>TEXT(AH7,"0.00000")</f>
        <v>0.00949</v>
      </c>
    </row>
    <row r="8" spans="2:37" ht="18.95" customHeight="1" x14ac:dyDescent="0.15">
      <c r="B8" s="300"/>
      <c r="C8" s="285" t="s">
        <v>28</v>
      </c>
      <c r="D8" s="286"/>
      <c r="E8" s="340">
        <v>131.77622</v>
      </c>
      <c r="F8" s="341"/>
      <c r="G8" s="342"/>
      <c r="H8" s="285" t="s">
        <v>29</v>
      </c>
      <c r="I8" s="343"/>
      <c r="J8" s="286"/>
      <c r="K8" s="344" t="s">
        <v>505</v>
      </c>
      <c r="L8" s="345"/>
      <c r="M8" s="346"/>
      <c r="N8" s="347"/>
      <c r="O8" s="285" t="s">
        <v>30</v>
      </c>
      <c r="P8" s="286"/>
      <c r="Q8" s="292" t="s">
        <v>534</v>
      </c>
      <c r="R8" s="292"/>
      <c r="S8" s="319"/>
      <c r="T8" s="294" t="s">
        <v>31</v>
      </c>
      <c r="U8" s="287" t="s">
        <v>32</v>
      </c>
      <c r="V8" s="293"/>
      <c r="W8" s="288"/>
      <c r="X8" s="221" t="s">
        <v>501</v>
      </c>
      <c r="Y8" s="221" t="s">
        <v>501</v>
      </c>
      <c r="Z8" s="221" t="s">
        <v>501</v>
      </c>
      <c r="AA8" s="292" t="s">
        <v>501</v>
      </c>
      <c r="AB8" s="292"/>
      <c r="AD8" s="22"/>
      <c r="AE8" s="2">
        <f>INT(E8/10000)</f>
        <v>0</v>
      </c>
      <c r="AF8" s="2">
        <f>INT(E8/100)-AE8*100</f>
        <v>1</v>
      </c>
      <c r="AG8" s="56">
        <f>E8-AE8*10000-AF8*100</f>
        <v>31.776219999999995</v>
      </c>
      <c r="AH8" s="57">
        <f>ROUND(AE8+AF8/60+AG8/60/60,5)</f>
        <v>2.5489999999999999E-2</v>
      </c>
      <c r="AI8" s="57" t="str">
        <f>TEXT(AH8,"0.00000")</f>
        <v>0.02549</v>
      </c>
    </row>
    <row r="9" spans="2:37" ht="18.95" customHeight="1" x14ac:dyDescent="0.15">
      <c r="B9" s="368" t="s">
        <v>33</v>
      </c>
      <c r="C9" s="285" t="s">
        <v>18</v>
      </c>
      <c r="D9" s="286"/>
      <c r="E9" s="340">
        <v>34.162999999999997</v>
      </c>
      <c r="F9" s="341"/>
      <c r="G9" s="342"/>
      <c r="H9" s="369" t="s">
        <v>34</v>
      </c>
      <c r="I9" s="370"/>
      <c r="J9" s="370"/>
      <c r="K9" s="289" t="s">
        <v>506</v>
      </c>
      <c r="L9" s="291"/>
      <c r="M9" s="346"/>
      <c r="N9" s="347"/>
      <c r="O9" s="285" t="s">
        <v>35</v>
      </c>
      <c r="P9" s="286"/>
      <c r="Q9" s="372" t="s">
        <v>501</v>
      </c>
      <c r="R9" s="372"/>
      <c r="S9" s="319"/>
      <c r="T9" s="296"/>
      <c r="U9" s="287" t="s">
        <v>36</v>
      </c>
      <c r="V9" s="293"/>
      <c r="W9" s="288"/>
      <c r="X9" s="221" t="s">
        <v>501</v>
      </c>
      <c r="Y9" s="221" t="s">
        <v>501</v>
      </c>
      <c r="Z9" s="221" t="s">
        <v>501</v>
      </c>
      <c r="AA9" s="292" t="s">
        <v>501</v>
      </c>
      <c r="AB9" s="292"/>
      <c r="AD9" s="22"/>
    </row>
    <row r="10" spans="2:37" ht="18.95" customHeight="1" x14ac:dyDescent="0.15">
      <c r="B10" s="311"/>
      <c r="C10" s="285" t="s">
        <v>28</v>
      </c>
      <c r="D10" s="286"/>
      <c r="E10" s="340">
        <v>131.77625</v>
      </c>
      <c r="F10" s="341"/>
      <c r="G10" s="342"/>
      <c r="H10" s="285" t="s">
        <v>37</v>
      </c>
      <c r="I10" s="343"/>
      <c r="J10" s="286"/>
      <c r="K10" s="373" t="s">
        <v>507</v>
      </c>
      <c r="L10" s="345"/>
      <c r="M10" s="348"/>
      <c r="N10" s="349"/>
      <c r="O10" s="285" t="s">
        <v>38</v>
      </c>
      <c r="P10" s="286"/>
      <c r="Q10" s="371" t="s">
        <v>501</v>
      </c>
      <c r="R10" s="371"/>
      <c r="S10" s="319"/>
      <c r="T10" s="295"/>
      <c r="U10" s="287" t="s">
        <v>39</v>
      </c>
      <c r="V10" s="293"/>
      <c r="W10" s="288"/>
      <c r="X10" s="221" t="s">
        <v>501</v>
      </c>
      <c r="Y10" s="221" t="s">
        <v>501</v>
      </c>
      <c r="Z10" s="221" t="s">
        <v>501</v>
      </c>
      <c r="AA10" s="292" t="s">
        <v>501</v>
      </c>
      <c r="AB10" s="292"/>
      <c r="AD10" s="22"/>
    </row>
    <row r="11" spans="2:37" ht="18.95" customHeight="1" x14ac:dyDescent="0.15">
      <c r="B11" s="285" t="s">
        <v>40</v>
      </c>
      <c r="C11" s="343"/>
      <c r="D11" s="286"/>
      <c r="E11" s="373" t="s">
        <v>499</v>
      </c>
      <c r="F11" s="374"/>
      <c r="G11" s="345"/>
      <c r="H11" s="285" t="s">
        <v>41</v>
      </c>
      <c r="I11" s="343"/>
      <c r="J11" s="286"/>
      <c r="K11" s="373" t="s">
        <v>507</v>
      </c>
      <c r="L11" s="345"/>
      <c r="M11" s="375" t="s">
        <v>42</v>
      </c>
      <c r="N11" s="376"/>
      <c r="O11" s="285" t="s">
        <v>21</v>
      </c>
      <c r="P11" s="286"/>
      <c r="Q11" s="377" t="s">
        <v>510</v>
      </c>
      <c r="R11" s="377"/>
      <c r="S11" s="319"/>
      <c r="T11" s="152" t="s">
        <v>43</v>
      </c>
      <c r="U11" s="287" t="s">
        <v>44</v>
      </c>
      <c r="V11" s="293"/>
      <c r="W11" s="288"/>
      <c r="X11" s="221" t="s">
        <v>501</v>
      </c>
      <c r="Y11" s="221" t="s">
        <v>501</v>
      </c>
      <c r="Z11" s="221" t="s">
        <v>501</v>
      </c>
      <c r="AA11" s="292" t="s">
        <v>501</v>
      </c>
      <c r="AB11" s="292"/>
      <c r="AD11" s="22"/>
    </row>
    <row r="12" spans="2:37" ht="18.95" customHeight="1" x14ac:dyDescent="0.15">
      <c r="B12" s="285" t="s">
        <v>45</v>
      </c>
      <c r="C12" s="343"/>
      <c r="D12" s="286"/>
      <c r="E12" s="289" t="s">
        <v>500</v>
      </c>
      <c r="F12" s="290"/>
      <c r="G12" s="214" t="s">
        <v>46</v>
      </c>
      <c r="H12" s="376" t="s">
        <v>47</v>
      </c>
      <c r="I12" s="318" t="s">
        <v>17</v>
      </c>
      <c r="J12" s="228" t="s">
        <v>48</v>
      </c>
      <c r="K12" s="289" t="s">
        <v>508</v>
      </c>
      <c r="L12" s="291"/>
      <c r="M12" s="348"/>
      <c r="N12" s="349"/>
      <c r="O12" s="285" t="s">
        <v>38</v>
      </c>
      <c r="P12" s="286"/>
      <c r="Q12" s="379" t="s">
        <v>501</v>
      </c>
      <c r="R12" s="379"/>
      <c r="S12" s="319"/>
      <c r="T12" s="294" t="s">
        <v>49</v>
      </c>
      <c r="U12" s="287" t="s">
        <v>50</v>
      </c>
      <c r="V12" s="293"/>
      <c r="W12" s="288"/>
      <c r="X12" s="221" t="s">
        <v>501</v>
      </c>
      <c r="Y12" s="221" t="s">
        <v>501</v>
      </c>
      <c r="Z12" s="221" t="s">
        <v>501</v>
      </c>
      <c r="AA12" s="292" t="s">
        <v>501</v>
      </c>
      <c r="AB12" s="292"/>
      <c r="AD12" s="22"/>
    </row>
    <row r="13" spans="2:37" ht="18.95" customHeight="1" x14ac:dyDescent="0.15">
      <c r="B13" s="368" t="s">
        <v>51</v>
      </c>
      <c r="C13" s="380"/>
      <c r="D13" s="381"/>
      <c r="E13" s="289">
        <v>56</v>
      </c>
      <c r="F13" s="290"/>
      <c r="G13" s="214" t="s">
        <v>52</v>
      </c>
      <c r="H13" s="347"/>
      <c r="I13" s="378"/>
      <c r="J13" s="228" t="s">
        <v>53</v>
      </c>
      <c r="K13" s="208">
        <v>0</v>
      </c>
      <c r="L13" s="223" t="s">
        <v>54</v>
      </c>
      <c r="M13" s="382" t="s">
        <v>55</v>
      </c>
      <c r="N13" s="383"/>
      <c r="O13" s="384"/>
      <c r="P13" s="216" t="s">
        <v>24</v>
      </c>
      <c r="Q13" s="207" t="s">
        <v>26</v>
      </c>
      <c r="R13" s="216" t="s">
        <v>38</v>
      </c>
      <c r="S13" s="319"/>
      <c r="T13" s="295"/>
      <c r="U13" s="287" t="s">
        <v>56</v>
      </c>
      <c r="V13" s="293"/>
      <c r="W13" s="288"/>
      <c r="X13" s="221" t="s">
        <v>501</v>
      </c>
      <c r="Y13" s="221" t="s">
        <v>501</v>
      </c>
      <c r="Z13" s="221" t="s">
        <v>501</v>
      </c>
      <c r="AA13" s="292" t="s">
        <v>501</v>
      </c>
      <c r="AB13" s="292"/>
      <c r="AD13" s="22"/>
      <c r="AF13" s="9"/>
      <c r="AG13" s="8"/>
      <c r="AH13" s="8"/>
      <c r="AI13" s="8"/>
      <c r="AJ13" s="10"/>
      <c r="AK13" s="6"/>
    </row>
    <row r="14" spans="2:37" ht="18.95" customHeight="1" x14ac:dyDescent="0.15">
      <c r="B14" s="368" t="s">
        <v>57</v>
      </c>
      <c r="C14" s="380"/>
      <c r="D14" s="381"/>
      <c r="E14" s="385">
        <v>2611</v>
      </c>
      <c r="F14" s="386"/>
      <c r="G14" s="217" t="s">
        <v>58</v>
      </c>
      <c r="H14" s="347"/>
      <c r="I14" s="318" t="s">
        <v>33</v>
      </c>
      <c r="J14" s="228" t="s">
        <v>48</v>
      </c>
      <c r="K14" s="289" t="s">
        <v>508</v>
      </c>
      <c r="L14" s="291"/>
      <c r="M14" s="318" t="s">
        <v>59</v>
      </c>
      <c r="N14" s="287" t="s">
        <v>60</v>
      </c>
      <c r="O14" s="288"/>
      <c r="P14" s="209" t="s">
        <v>511</v>
      </c>
      <c r="Q14" s="221" t="s">
        <v>501</v>
      </c>
      <c r="R14" s="209" t="s">
        <v>501</v>
      </c>
      <c r="S14" s="319"/>
      <c r="T14" s="294" t="s">
        <v>61</v>
      </c>
      <c r="U14" s="287" t="s">
        <v>62</v>
      </c>
      <c r="V14" s="293"/>
      <c r="W14" s="288"/>
      <c r="X14" s="221" t="s">
        <v>501</v>
      </c>
      <c r="Y14" s="221" t="s">
        <v>501</v>
      </c>
      <c r="Z14" s="221" t="s">
        <v>501</v>
      </c>
      <c r="AA14" s="292" t="s">
        <v>501</v>
      </c>
      <c r="AB14" s="292"/>
      <c r="AD14" s="22"/>
      <c r="AF14" s="9"/>
      <c r="AG14" s="8"/>
      <c r="AH14" s="8"/>
      <c r="AI14" s="8"/>
      <c r="AJ14" s="10"/>
      <c r="AK14" s="6"/>
    </row>
    <row r="15" spans="2:37" ht="18.95" customHeight="1" x14ac:dyDescent="0.15">
      <c r="B15" s="154"/>
      <c r="C15" s="285" t="s">
        <v>63</v>
      </c>
      <c r="D15" s="286"/>
      <c r="E15" s="289">
        <v>10.35</v>
      </c>
      <c r="F15" s="290"/>
      <c r="G15" s="214" t="s">
        <v>46</v>
      </c>
      <c r="H15" s="349"/>
      <c r="I15" s="378"/>
      <c r="J15" s="155" t="s">
        <v>53</v>
      </c>
      <c r="K15" s="156">
        <v>0</v>
      </c>
      <c r="L15" s="157" t="s">
        <v>54</v>
      </c>
      <c r="M15" s="319"/>
      <c r="N15" s="287" t="s">
        <v>64</v>
      </c>
      <c r="O15" s="288"/>
      <c r="P15" s="209" t="s">
        <v>512</v>
      </c>
      <c r="Q15" s="221" t="s">
        <v>501</v>
      </c>
      <c r="R15" s="209" t="s">
        <v>501</v>
      </c>
      <c r="S15" s="319"/>
      <c r="T15" s="296"/>
      <c r="U15" s="297" t="s">
        <v>65</v>
      </c>
      <c r="V15" s="298"/>
      <c r="W15" s="299"/>
      <c r="X15" s="158" t="s">
        <v>501</v>
      </c>
      <c r="Y15" s="221" t="s">
        <v>501</v>
      </c>
      <c r="Z15" s="221" t="s">
        <v>501</v>
      </c>
      <c r="AA15" s="292" t="s">
        <v>501</v>
      </c>
      <c r="AB15" s="292"/>
      <c r="AD15" s="22"/>
      <c r="AF15" s="9"/>
      <c r="AG15" s="8"/>
      <c r="AH15" s="8"/>
      <c r="AI15" s="8"/>
      <c r="AJ15" s="10"/>
      <c r="AK15" s="6"/>
    </row>
    <row r="16" spans="2:37" ht="18.95" customHeight="1" x14ac:dyDescent="0.15">
      <c r="B16" s="319" t="s">
        <v>66</v>
      </c>
      <c r="C16" s="368" t="s">
        <v>67</v>
      </c>
      <c r="D16" s="381"/>
      <c r="E16" s="387">
        <v>3</v>
      </c>
      <c r="F16" s="388"/>
      <c r="G16" s="210" t="s">
        <v>46</v>
      </c>
      <c r="H16" s="318" t="s">
        <v>68</v>
      </c>
      <c r="I16" s="285" t="s">
        <v>69</v>
      </c>
      <c r="J16" s="286"/>
      <c r="K16" s="208">
        <v>50</v>
      </c>
      <c r="L16" s="223" t="s">
        <v>70</v>
      </c>
      <c r="M16" s="319"/>
      <c r="N16" s="287" t="s">
        <v>71</v>
      </c>
      <c r="O16" s="288"/>
      <c r="P16" s="209" t="s">
        <v>501</v>
      </c>
      <c r="Q16" s="221" t="s">
        <v>501</v>
      </c>
      <c r="R16" s="209" t="s">
        <v>501</v>
      </c>
      <c r="S16" s="319"/>
      <c r="T16" s="296"/>
      <c r="U16" s="300"/>
      <c r="V16" s="301"/>
      <c r="W16" s="302"/>
      <c r="X16" s="221" t="s">
        <v>501</v>
      </c>
      <c r="Y16" s="221" t="s">
        <v>501</v>
      </c>
      <c r="Z16" s="221" t="s">
        <v>501</v>
      </c>
      <c r="AA16" s="292" t="s">
        <v>501</v>
      </c>
      <c r="AB16" s="292"/>
      <c r="AD16" s="22"/>
      <c r="AF16" s="9"/>
      <c r="AG16" s="8"/>
      <c r="AH16" s="8"/>
      <c r="AI16" s="8"/>
      <c r="AJ16" s="10"/>
      <c r="AK16" s="6"/>
    </row>
    <row r="17" spans="2:37" ht="18.95" customHeight="1" x14ac:dyDescent="0.15">
      <c r="B17" s="319"/>
      <c r="C17" s="311"/>
      <c r="D17" s="313"/>
      <c r="E17" s="387">
        <v>3</v>
      </c>
      <c r="F17" s="388"/>
      <c r="G17" s="210" t="s">
        <v>46</v>
      </c>
      <c r="H17" s="319"/>
      <c r="I17" s="368" t="s">
        <v>72</v>
      </c>
      <c r="J17" s="381"/>
      <c r="K17" s="208">
        <v>50</v>
      </c>
      <c r="L17" s="223" t="s">
        <v>70</v>
      </c>
      <c r="M17" s="319"/>
      <c r="N17" s="287" t="s">
        <v>73</v>
      </c>
      <c r="O17" s="288"/>
      <c r="P17" s="220" t="s">
        <v>501</v>
      </c>
      <c r="Q17" s="221" t="s">
        <v>501</v>
      </c>
      <c r="R17" s="209" t="s">
        <v>501</v>
      </c>
      <c r="S17" s="319"/>
      <c r="T17" s="296"/>
      <c r="U17" s="287" t="s">
        <v>74</v>
      </c>
      <c r="V17" s="293"/>
      <c r="W17" s="288"/>
      <c r="X17" s="221" t="s">
        <v>501</v>
      </c>
      <c r="Y17" s="221" t="s">
        <v>501</v>
      </c>
      <c r="Z17" s="209" t="s">
        <v>501</v>
      </c>
      <c r="AA17" s="373" t="s">
        <v>501</v>
      </c>
      <c r="AB17" s="345"/>
      <c r="AD17" s="22"/>
      <c r="AF17" s="9"/>
      <c r="AG17" s="8"/>
      <c r="AH17" s="8"/>
      <c r="AI17" s="8"/>
      <c r="AJ17" s="7"/>
      <c r="AK17" s="6"/>
    </row>
    <row r="18" spans="2:37" ht="18.95" customHeight="1" x14ac:dyDescent="0.15">
      <c r="B18" s="226"/>
      <c r="C18" s="285" t="s">
        <v>75</v>
      </c>
      <c r="D18" s="286"/>
      <c r="E18" s="289">
        <v>4.3499999999999996</v>
      </c>
      <c r="F18" s="290"/>
      <c r="G18" s="210" t="s">
        <v>46</v>
      </c>
      <c r="H18" s="319"/>
      <c r="I18" s="311"/>
      <c r="J18" s="313"/>
      <c r="K18" s="208">
        <v>50</v>
      </c>
      <c r="L18" s="223" t="s">
        <v>70</v>
      </c>
      <c r="M18" s="319"/>
      <c r="N18" s="287" t="s">
        <v>76</v>
      </c>
      <c r="O18" s="288"/>
      <c r="P18" s="220" t="s">
        <v>501</v>
      </c>
      <c r="Q18" s="221" t="s">
        <v>501</v>
      </c>
      <c r="R18" s="209" t="s">
        <v>501</v>
      </c>
      <c r="S18" s="319"/>
      <c r="T18" s="296"/>
      <c r="U18" s="300" t="s">
        <v>77</v>
      </c>
      <c r="V18" s="301"/>
      <c r="W18" s="302"/>
      <c r="X18" s="159" t="s">
        <v>501</v>
      </c>
      <c r="Y18" s="159" t="s">
        <v>501</v>
      </c>
      <c r="Z18" s="160" t="s">
        <v>501</v>
      </c>
      <c r="AA18" s="292" t="s">
        <v>501</v>
      </c>
      <c r="AB18" s="292"/>
      <c r="AD18" s="22"/>
      <c r="AF18" s="9"/>
      <c r="AG18" s="8"/>
      <c r="AH18" s="8"/>
      <c r="AI18" s="8"/>
      <c r="AJ18" s="7"/>
      <c r="AK18" s="6"/>
    </row>
    <row r="19" spans="2:37" ht="18.95" customHeight="1" x14ac:dyDescent="0.15">
      <c r="B19" s="319" t="s">
        <v>78</v>
      </c>
      <c r="C19" s="311" t="s">
        <v>79</v>
      </c>
      <c r="D19" s="313"/>
      <c r="E19" s="289">
        <v>4.7</v>
      </c>
      <c r="F19" s="290"/>
      <c r="G19" s="218" t="s">
        <v>46</v>
      </c>
      <c r="H19" s="378"/>
      <c r="I19" s="285" t="s">
        <v>80</v>
      </c>
      <c r="J19" s="286"/>
      <c r="K19" s="208">
        <v>50</v>
      </c>
      <c r="L19" s="223" t="s">
        <v>70</v>
      </c>
      <c r="M19" s="319"/>
      <c r="N19" s="287"/>
      <c r="O19" s="288"/>
      <c r="P19" s="220"/>
      <c r="Q19" s="221"/>
      <c r="R19" s="153"/>
      <c r="S19" s="319"/>
      <c r="T19" s="294" t="s">
        <v>81</v>
      </c>
      <c r="U19" s="287" t="s">
        <v>82</v>
      </c>
      <c r="V19" s="293"/>
      <c r="W19" s="288"/>
      <c r="X19" s="159" t="s">
        <v>501</v>
      </c>
      <c r="Y19" s="159" t="s">
        <v>501</v>
      </c>
      <c r="Z19" s="221" t="s">
        <v>501</v>
      </c>
      <c r="AA19" s="292" t="s">
        <v>501</v>
      </c>
      <c r="AB19" s="292"/>
      <c r="AD19" s="22"/>
    </row>
    <row r="20" spans="2:37" ht="18.95" customHeight="1" x14ac:dyDescent="0.15">
      <c r="B20" s="319"/>
      <c r="C20" s="285" t="s">
        <v>83</v>
      </c>
      <c r="D20" s="286"/>
      <c r="E20" s="289">
        <v>6.5</v>
      </c>
      <c r="F20" s="290"/>
      <c r="G20" s="214" t="s">
        <v>46</v>
      </c>
      <c r="H20" s="318" t="s">
        <v>84</v>
      </c>
      <c r="I20" s="285" t="s">
        <v>69</v>
      </c>
      <c r="J20" s="286"/>
      <c r="K20" s="161">
        <v>525</v>
      </c>
      <c r="L20" s="162" t="s">
        <v>70</v>
      </c>
      <c r="M20" s="319"/>
      <c r="N20" s="287"/>
      <c r="O20" s="288"/>
      <c r="P20" s="220"/>
      <c r="Q20" s="163"/>
      <c r="R20" s="153"/>
      <c r="S20" s="319"/>
      <c r="T20" s="296"/>
      <c r="U20" s="287" t="s">
        <v>85</v>
      </c>
      <c r="V20" s="293"/>
      <c r="W20" s="288"/>
      <c r="X20" s="159" t="s">
        <v>501</v>
      </c>
      <c r="Y20" s="159" t="s">
        <v>501</v>
      </c>
      <c r="Z20" s="221" t="s">
        <v>501</v>
      </c>
      <c r="AA20" s="292" t="s">
        <v>501</v>
      </c>
      <c r="AB20" s="292"/>
      <c r="AD20" s="22"/>
    </row>
    <row r="21" spans="2:37" ht="18.95" customHeight="1" x14ac:dyDescent="0.15">
      <c r="B21" s="378"/>
      <c r="C21" s="285" t="s">
        <v>86</v>
      </c>
      <c r="D21" s="286"/>
      <c r="E21" s="289" t="s">
        <v>501</v>
      </c>
      <c r="F21" s="290"/>
      <c r="G21" s="214" t="s">
        <v>46</v>
      </c>
      <c r="H21" s="319"/>
      <c r="I21" s="285" t="s">
        <v>72</v>
      </c>
      <c r="J21" s="286"/>
      <c r="K21" s="208">
        <v>1050</v>
      </c>
      <c r="L21" s="222" t="s">
        <v>70</v>
      </c>
      <c r="M21" s="319"/>
      <c r="N21" s="287"/>
      <c r="O21" s="288"/>
      <c r="P21" s="220"/>
      <c r="Q21" s="163"/>
      <c r="R21" s="153"/>
      <c r="S21" s="319"/>
      <c r="T21" s="296"/>
      <c r="U21" s="287" t="s">
        <v>87</v>
      </c>
      <c r="V21" s="293"/>
      <c r="W21" s="288"/>
      <c r="X21" s="159" t="s">
        <v>501</v>
      </c>
      <c r="Y21" s="159" t="s">
        <v>501</v>
      </c>
      <c r="Z21" s="221" t="s">
        <v>501</v>
      </c>
      <c r="AA21" s="292" t="s">
        <v>501</v>
      </c>
      <c r="AB21" s="292"/>
      <c r="AD21" s="22"/>
    </row>
    <row r="22" spans="2:37" ht="18.95" customHeight="1" x14ac:dyDescent="0.15">
      <c r="B22" s="155"/>
      <c r="C22" s="164" t="s">
        <v>88</v>
      </c>
      <c r="D22" s="165"/>
      <c r="E22" s="389" t="s">
        <v>502</v>
      </c>
      <c r="F22" s="389"/>
      <c r="G22" s="389"/>
      <c r="H22" s="378"/>
      <c r="I22" s="285" t="s">
        <v>80</v>
      </c>
      <c r="J22" s="286"/>
      <c r="K22" s="156" t="s">
        <v>501</v>
      </c>
      <c r="L22" s="157" t="s">
        <v>70</v>
      </c>
      <c r="M22" s="315"/>
      <c r="N22" s="316"/>
      <c r="O22" s="316"/>
      <c r="P22" s="317"/>
      <c r="Q22" s="315"/>
      <c r="R22" s="317"/>
      <c r="S22" s="319"/>
      <c r="T22" s="296"/>
      <c r="U22" s="287" t="s">
        <v>89</v>
      </c>
      <c r="V22" s="293"/>
      <c r="W22" s="288"/>
      <c r="X22" s="159" t="s">
        <v>501</v>
      </c>
      <c r="Y22" s="159" t="s">
        <v>501</v>
      </c>
      <c r="Z22" s="221" t="s">
        <v>501</v>
      </c>
      <c r="AA22" s="292" t="s">
        <v>501</v>
      </c>
      <c r="AB22" s="292"/>
      <c r="AD22" s="22"/>
    </row>
    <row r="23" spans="2:37" ht="18.95" customHeight="1" x14ac:dyDescent="0.15">
      <c r="B23" s="319" t="s">
        <v>90</v>
      </c>
      <c r="C23" s="164" t="s">
        <v>91</v>
      </c>
      <c r="D23" s="165"/>
      <c r="E23" s="395" t="s">
        <v>502</v>
      </c>
      <c r="F23" s="395"/>
      <c r="G23" s="395"/>
      <c r="H23" s="318" t="s">
        <v>92</v>
      </c>
      <c r="I23" s="285" t="s">
        <v>93</v>
      </c>
      <c r="J23" s="286"/>
      <c r="K23" s="285" t="s">
        <v>94</v>
      </c>
      <c r="L23" s="286"/>
      <c r="M23" s="287" t="s">
        <v>95</v>
      </c>
      <c r="N23" s="293"/>
      <c r="O23" s="293"/>
      <c r="P23" s="288"/>
      <c r="Q23" s="287" t="s">
        <v>38</v>
      </c>
      <c r="R23" s="288"/>
      <c r="S23" s="303" t="s">
        <v>96</v>
      </c>
      <c r="T23" s="304"/>
      <c r="U23" s="287" t="s">
        <v>97</v>
      </c>
      <c r="V23" s="293"/>
      <c r="W23" s="288"/>
      <c r="X23" s="159" t="s">
        <v>501</v>
      </c>
      <c r="Y23" s="159" t="s">
        <v>501</v>
      </c>
      <c r="Z23" s="221" t="s">
        <v>501</v>
      </c>
      <c r="AA23" s="292" t="s">
        <v>501</v>
      </c>
      <c r="AB23" s="292"/>
      <c r="AD23" s="22"/>
    </row>
    <row r="24" spans="2:37" ht="18.95" customHeight="1" x14ac:dyDescent="0.15">
      <c r="B24" s="319"/>
      <c r="C24" s="318" t="s">
        <v>98</v>
      </c>
      <c r="D24" s="287" t="s">
        <v>99</v>
      </c>
      <c r="E24" s="293"/>
      <c r="F24" s="390" t="s">
        <v>502</v>
      </c>
      <c r="G24" s="391"/>
      <c r="H24" s="319"/>
      <c r="I24" s="289" t="s">
        <v>501</v>
      </c>
      <c r="J24" s="291"/>
      <c r="K24" s="289" t="s">
        <v>501</v>
      </c>
      <c r="L24" s="291"/>
      <c r="M24" s="289" t="s">
        <v>501</v>
      </c>
      <c r="N24" s="290"/>
      <c r="O24" s="290"/>
      <c r="P24" s="291"/>
      <c r="Q24" s="289" t="s">
        <v>501</v>
      </c>
      <c r="R24" s="291"/>
      <c r="S24" s="305"/>
      <c r="T24" s="306"/>
      <c r="U24" s="287"/>
      <c r="V24" s="293"/>
      <c r="W24" s="288"/>
      <c r="X24" s="221"/>
      <c r="Y24" s="221"/>
      <c r="Z24" s="221"/>
      <c r="AA24" s="292"/>
      <c r="AB24" s="292"/>
      <c r="AD24" s="22"/>
    </row>
    <row r="25" spans="2:37" ht="18.95" customHeight="1" x14ac:dyDescent="0.15">
      <c r="B25" s="319"/>
      <c r="C25" s="319"/>
      <c r="D25" s="287" t="s">
        <v>100</v>
      </c>
      <c r="E25" s="293"/>
      <c r="F25" s="390" t="s">
        <v>502</v>
      </c>
      <c r="G25" s="391"/>
      <c r="H25" s="319"/>
      <c r="I25" s="289" t="s">
        <v>501</v>
      </c>
      <c r="J25" s="291"/>
      <c r="K25" s="289" t="s">
        <v>501</v>
      </c>
      <c r="L25" s="291"/>
      <c r="M25" s="289" t="s">
        <v>501</v>
      </c>
      <c r="N25" s="290"/>
      <c r="O25" s="290"/>
      <c r="P25" s="291"/>
      <c r="Q25" s="289" t="s">
        <v>501</v>
      </c>
      <c r="R25" s="291"/>
      <c r="S25" s="305"/>
      <c r="T25" s="306"/>
      <c r="U25" s="287"/>
      <c r="V25" s="293"/>
      <c r="W25" s="288"/>
      <c r="X25" s="221"/>
      <c r="Y25" s="221"/>
      <c r="Z25" s="221"/>
      <c r="AA25" s="292"/>
      <c r="AB25" s="292"/>
      <c r="AD25" s="22"/>
    </row>
    <row r="26" spans="2:37" ht="18.95" customHeight="1" x14ac:dyDescent="0.15">
      <c r="B26" s="319"/>
      <c r="C26" s="319"/>
      <c r="D26" s="287" t="s">
        <v>101</v>
      </c>
      <c r="E26" s="293"/>
      <c r="F26" s="390" t="s">
        <v>502</v>
      </c>
      <c r="G26" s="391"/>
      <c r="H26" s="319"/>
      <c r="I26" s="289" t="s">
        <v>501</v>
      </c>
      <c r="J26" s="291"/>
      <c r="K26" s="289" t="s">
        <v>501</v>
      </c>
      <c r="L26" s="291"/>
      <c r="M26" s="289" t="s">
        <v>501</v>
      </c>
      <c r="N26" s="290"/>
      <c r="O26" s="290"/>
      <c r="P26" s="291"/>
      <c r="Q26" s="289" t="s">
        <v>501</v>
      </c>
      <c r="R26" s="291"/>
      <c r="S26" s="307"/>
      <c r="T26" s="308"/>
      <c r="U26" s="287"/>
      <c r="V26" s="293"/>
      <c r="W26" s="288"/>
      <c r="X26" s="221"/>
      <c r="Y26" s="221"/>
      <c r="Z26" s="221"/>
      <c r="AA26" s="292"/>
      <c r="AB26" s="292"/>
      <c r="AD26" s="22"/>
    </row>
    <row r="27" spans="2:37" ht="18.95" customHeight="1" x14ac:dyDescent="0.15">
      <c r="B27" s="166"/>
      <c r="C27" s="378"/>
      <c r="D27" s="287" t="s">
        <v>102</v>
      </c>
      <c r="E27" s="293"/>
      <c r="F27" s="390" t="s">
        <v>502</v>
      </c>
      <c r="G27" s="391"/>
      <c r="H27" s="378"/>
      <c r="I27" s="289" t="s">
        <v>501</v>
      </c>
      <c r="J27" s="291"/>
      <c r="K27" s="289" t="s">
        <v>501</v>
      </c>
      <c r="L27" s="291"/>
      <c r="M27" s="289" t="s">
        <v>501</v>
      </c>
      <c r="N27" s="290"/>
      <c r="O27" s="290"/>
      <c r="P27" s="291"/>
      <c r="Q27" s="289" t="s">
        <v>501</v>
      </c>
      <c r="R27" s="291"/>
      <c r="S27" s="305" t="s">
        <v>103</v>
      </c>
      <c r="T27" s="306"/>
      <c r="U27" s="287" t="s">
        <v>104</v>
      </c>
      <c r="V27" s="293"/>
      <c r="W27" s="288"/>
      <c r="X27" s="221" t="s">
        <v>501</v>
      </c>
      <c r="Y27" s="221" t="s">
        <v>501</v>
      </c>
      <c r="Z27" s="221" t="s">
        <v>501</v>
      </c>
      <c r="AA27" s="292" t="s">
        <v>501</v>
      </c>
      <c r="AB27" s="292"/>
      <c r="AD27" s="22"/>
    </row>
    <row r="28" spans="2:37" ht="18.95" customHeight="1" x14ac:dyDescent="0.15">
      <c r="B28" s="164" t="s">
        <v>105</v>
      </c>
      <c r="C28" s="167"/>
      <c r="D28" s="165"/>
      <c r="E28" s="289" t="s">
        <v>377</v>
      </c>
      <c r="F28" s="290"/>
      <c r="G28" s="290"/>
      <c r="H28" s="290"/>
      <c r="I28" s="290"/>
      <c r="J28" s="290"/>
      <c r="K28" s="392"/>
      <c r="L28" s="393"/>
      <c r="M28" s="393"/>
      <c r="N28" s="393"/>
      <c r="O28" s="393"/>
      <c r="P28" s="393"/>
      <c r="Q28" s="393"/>
      <c r="R28" s="394"/>
      <c r="S28" s="307"/>
      <c r="T28" s="308"/>
      <c r="U28" s="287" t="s">
        <v>106</v>
      </c>
      <c r="V28" s="293"/>
      <c r="W28" s="288"/>
      <c r="X28" s="221" t="s">
        <v>501</v>
      </c>
      <c r="Y28" s="221" t="s">
        <v>501</v>
      </c>
      <c r="Z28" s="221" t="s">
        <v>501</v>
      </c>
      <c r="AA28" s="292" t="s">
        <v>501</v>
      </c>
      <c r="AB28" s="292"/>
      <c r="AD28" s="22"/>
    </row>
    <row r="29" spans="2:37" ht="15" customHeight="1" x14ac:dyDescent="0.15">
      <c r="B29" s="168"/>
      <c r="C29" s="168" t="s">
        <v>107</v>
      </c>
      <c r="D29" s="168"/>
      <c r="E29" s="168"/>
      <c r="F29" s="168"/>
      <c r="G29" s="168"/>
      <c r="H29" s="168"/>
      <c r="I29" s="168"/>
      <c r="J29" s="168"/>
      <c r="K29" s="168"/>
      <c r="L29" s="168"/>
      <c r="M29" s="168"/>
      <c r="N29" s="168"/>
      <c r="O29" s="168"/>
      <c r="P29" s="168"/>
      <c r="Q29" s="168"/>
      <c r="R29" s="168"/>
      <c r="S29" s="168"/>
      <c r="T29" s="168"/>
      <c r="U29" s="168"/>
      <c r="V29" s="168"/>
      <c r="W29" s="169"/>
      <c r="X29" s="169"/>
      <c r="Y29" s="169"/>
      <c r="Z29" s="168"/>
      <c r="AA29" s="168"/>
      <c r="AB29" s="168"/>
    </row>
    <row r="31" spans="2:37" s="1" customFormat="1" ht="18" customHeight="1" x14ac:dyDescent="0.15">
      <c r="J31" s="243"/>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0"/>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view="pageBreakPreview" zoomScale="85" zoomScaleNormal="55" zoomScaleSheetLayoutView="85" workbookViewId="0">
      <selection activeCell="E4" sqref="E4:I4"/>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67" t="s">
        <v>108</v>
      </c>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c r="AJ3" s="467"/>
      <c r="AK3" s="467"/>
      <c r="AL3" s="467"/>
      <c r="AM3" s="467"/>
      <c r="AN3" s="467"/>
    </row>
    <row r="4" spans="2:40" ht="20.100000000000001" customHeight="1" x14ac:dyDescent="0.15">
      <c r="B4" s="468" t="s">
        <v>2</v>
      </c>
      <c r="C4" s="468"/>
      <c r="D4" s="468"/>
      <c r="E4" s="469" t="s">
        <v>816</v>
      </c>
      <c r="F4" s="470"/>
      <c r="G4" s="470"/>
      <c r="H4" s="470"/>
      <c r="I4" s="471"/>
      <c r="J4" s="472" t="s">
        <v>3</v>
      </c>
      <c r="K4" s="472"/>
      <c r="L4" s="472"/>
      <c r="M4" s="473" t="s">
        <v>527</v>
      </c>
      <c r="N4" s="474"/>
      <c r="O4" s="474"/>
      <c r="P4" s="474"/>
      <c r="Q4" s="474"/>
      <c r="R4" s="475"/>
      <c r="S4" s="480" t="s">
        <v>10</v>
      </c>
      <c r="T4" s="480"/>
      <c r="U4" s="480"/>
      <c r="V4" s="480"/>
      <c r="W4" s="480"/>
      <c r="X4" s="480"/>
      <c r="Y4" s="482" t="s">
        <v>529</v>
      </c>
      <c r="Z4" s="483"/>
      <c r="AA4" s="483"/>
      <c r="AB4" s="483"/>
      <c r="AC4" s="483"/>
      <c r="AD4" s="484"/>
      <c r="AE4" s="466" t="s">
        <v>11</v>
      </c>
      <c r="AF4" s="466"/>
      <c r="AG4" s="466"/>
      <c r="AH4" s="466"/>
      <c r="AI4" s="481">
        <v>46080</v>
      </c>
      <c r="AJ4" s="481"/>
      <c r="AK4" s="481"/>
      <c r="AL4" s="481"/>
      <c r="AM4" s="481"/>
      <c r="AN4" s="481"/>
    </row>
    <row r="5" spans="2:40" ht="20.100000000000001" customHeight="1" x14ac:dyDescent="0.15">
      <c r="B5" s="476" t="s">
        <v>109</v>
      </c>
      <c r="C5" s="476"/>
      <c r="D5" s="476"/>
      <c r="E5" s="477" t="s">
        <v>526</v>
      </c>
      <c r="F5" s="478"/>
      <c r="G5" s="478"/>
      <c r="H5" s="478"/>
      <c r="I5" s="479"/>
      <c r="J5" s="433" t="s">
        <v>110</v>
      </c>
      <c r="K5" s="433"/>
      <c r="L5" s="433"/>
      <c r="M5" s="473" t="s">
        <v>528</v>
      </c>
      <c r="N5" s="474"/>
      <c r="O5" s="474"/>
      <c r="P5" s="474"/>
      <c r="Q5" s="474"/>
      <c r="R5" s="475"/>
      <c r="S5" s="480"/>
      <c r="T5" s="480"/>
      <c r="U5" s="480"/>
      <c r="V5" s="480"/>
      <c r="W5" s="480"/>
      <c r="X5" s="480"/>
      <c r="Y5" s="485"/>
      <c r="Z5" s="486"/>
      <c r="AA5" s="486"/>
      <c r="AB5" s="486"/>
      <c r="AC5" s="486"/>
      <c r="AD5" s="487"/>
      <c r="AE5" s="466"/>
      <c r="AF5" s="466"/>
      <c r="AG5" s="466"/>
      <c r="AH5" s="466"/>
      <c r="AI5" s="481"/>
      <c r="AJ5" s="481"/>
      <c r="AK5" s="481"/>
      <c r="AL5" s="481"/>
      <c r="AM5" s="481"/>
      <c r="AN5" s="481"/>
    </row>
    <row r="6" spans="2:40" ht="13.5" customHeight="1" x14ac:dyDescent="0.15">
      <c r="B6" s="432" t="s">
        <v>111</v>
      </c>
      <c r="C6" s="432" t="s">
        <v>112</v>
      </c>
      <c r="D6" s="444" t="s">
        <v>113</v>
      </c>
      <c r="E6" s="445"/>
      <c r="F6" s="448" t="s">
        <v>114</v>
      </c>
      <c r="G6" s="449"/>
      <c r="H6" s="449"/>
      <c r="I6" s="449"/>
      <c r="J6" s="450"/>
      <c r="K6" s="454" t="s">
        <v>115</v>
      </c>
      <c r="L6" s="455"/>
      <c r="M6" s="455"/>
      <c r="N6" s="456"/>
      <c r="O6" s="416" t="s">
        <v>116</v>
      </c>
      <c r="P6" s="417"/>
      <c r="Q6" s="417"/>
      <c r="R6" s="417"/>
      <c r="S6" s="412"/>
      <c r="T6" s="412"/>
      <c r="U6" s="412"/>
      <c r="V6" s="412"/>
      <c r="W6" s="412"/>
      <c r="X6" s="412"/>
      <c r="Y6" s="412"/>
      <c r="Z6" s="412"/>
      <c r="AA6" s="412"/>
      <c r="AB6" s="412"/>
      <c r="AC6" s="412"/>
      <c r="AD6" s="413"/>
      <c r="AE6" s="460" t="s">
        <v>117</v>
      </c>
      <c r="AF6" s="461"/>
      <c r="AG6" s="461"/>
      <c r="AH6" s="461"/>
      <c r="AI6" s="461"/>
      <c r="AJ6" s="462"/>
      <c r="AK6" s="412" t="s">
        <v>118</v>
      </c>
      <c r="AL6" s="412"/>
      <c r="AM6" s="412"/>
      <c r="AN6" s="413"/>
    </row>
    <row r="7" spans="2:40" ht="13.5" customHeight="1" x14ac:dyDescent="0.15">
      <c r="B7" s="432"/>
      <c r="C7" s="434"/>
      <c r="D7" s="446"/>
      <c r="E7" s="447"/>
      <c r="F7" s="451"/>
      <c r="G7" s="452"/>
      <c r="H7" s="452"/>
      <c r="I7" s="452"/>
      <c r="J7" s="453"/>
      <c r="K7" s="457"/>
      <c r="L7" s="458"/>
      <c r="M7" s="458"/>
      <c r="N7" s="459"/>
      <c r="O7" s="466" t="s">
        <v>119</v>
      </c>
      <c r="P7" s="466"/>
      <c r="Q7" s="466"/>
      <c r="R7" s="99" t="s">
        <v>120</v>
      </c>
      <c r="S7" s="466" t="s">
        <v>121</v>
      </c>
      <c r="T7" s="466"/>
      <c r="U7" s="466" t="s">
        <v>122</v>
      </c>
      <c r="V7" s="466"/>
      <c r="W7" s="466"/>
      <c r="X7" s="466"/>
      <c r="Y7" s="420" t="s">
        <v>123</v>
      </c>
      <c r="Z7" s="421"/>
      <c r="AA7" s="421"/>
      <c r="AB7" s="422"/>
      <c r="AC7" s="403" t="s">
        <v>124</v>
      </c>
      <c r="AD7" s="404"/>
      <c r="AE7" s="463"/>
      <c r="AF7" s="464"/>
      <c r="AG7" s="464"/>
      <c r="AH7" s="464"/>
      <c r="AI7" s="464"/>
      <c r="AJ7" s="465"/>
      <c r="AK7" s="412"/>
      <c r="AL7" s="412"/>
      <c r="AM7" s="412"/>
      <c r="AN7" s="413"/>
    </row>
    <row r="8" spans="2:40" ht="13.5" customHeight="1" x14ac:dyDescent="0.15">
      <c r="B8" s="433"/>
      <c r="C8" s="435"/>
      <c r="D8" s="15" t="s">
        <v>125</v>
      </c>
      <c r="E8" s="14" t="s">
        <v>126</v>
      </c>
      <c r="F8" s="433" t="s">
        <v>127</v>
      </c>
      <c r="G8" s="433"/>
      <c r="H8" s="433"/>
      <c r="I8" s="428" t="s">
        <v>128</v>
      </c>
      <c r="J8" s="428" t="s">
        <v>129</v>
      </c>
      <c r="K8" s="428" t="s">
        <v>130</v>
      </c>
      <c r="L8" s="430" t="s">
        <v>131</v>
      </c>
      <c r="M8" s="403" t="s">
        <v>124</v>
      </c>
      <c r="N8" s="436"/>
      <c r="O8" s="424" t="s">
        <v>132</v>
      </c>
      <c r="P8" s="424" t="s">
        <v>133</v>
      </c>
      <c r="Q8" s="424" t="s">
        <v>134</v>
      </c>
      <c r="R8" s="424" t="s">
        <v>135</v>
      </c>
      <c r="S8" s="426" t="s">
        <v>136</v>
      </c>
      <c r="T8" s="426" t="s">
        <v>137</v>
      </c>
      <c r="U8" s="426" t="s">
        <v>138</v>
      </c>
      <c r="V8" s="424" t="s">
        <v>139</v>
      </c>
      <c r="W8" s="426" t="s">
        <v>140</v>
      </c>
      <c r="X8" s="426" t="s">
        <v>141</v>
      </c>
      <c r="Y8" s="424" t="s">
        <v>142</v>
      </c>
      <c r="Z8" s="424" t="s">
        <v>143</v>
      </c>
      <c r="AA8" s="424" t="s">
        <v>144</v>
      </c>
      <c r="AB8" s="426" t="s">
        <v>145</v>
      </c>
      <c r="AC8" s="418"/>
      <c r="AD8" s="419"/>
      <c r="AE8" s="438" t="s">
        <v>146</v>
      </c>
      <c r="AF8" s="440" t="s">
        <v>147</v>
      </c>
      <c r="AG8" s="440" t="s">
        <v>148</v>
      </c>
      <c r="AH8" s="442" t="s">
        <v>149</v>
      </c>
      <c r="AI8" s="403" t="s">
        <v>124</v>
      </c>
      <c r="AJ8" s="404"/>
      <c r="AK8" s="412"/>
      <c r="AL8" s="412"/>
      <c r="AM8" s="412"/>
      <c r="AN8" s="413"/>
    </row>
    <row r="9" spans="2:40" x14ac:dyDescent="0.15">
      <c r="B9" s="433"/>
      <c r="C9" s="20" t="s">
        <v>150</v>
      </c>
      <c r="D9" s="13" t="s">
        <v>150</v>
      </c>
      <c r="E9" s="13" t="s">
        <v>150</v>
      </c>
      <c r="F9" s="433"/>
      <c r="G9" s="433"/>
      <c r="H9" s="433"/>
      <c r="I9" s="429"/>
      <c r="J9" s="429"/>
      <c r="K9" s="429"/>
      <c r="L9" s="431"/>
      <c r="M9" s="437"/>
      <c r="N9" s="415"/>
      <c r="O9" s="425"/>
      <c r="P9" s="425"/>
      <c r="Q9" s="425"/>
      <c r="R9" s="425"/>
      <c r="S9" s="427"/>
      <c r="T9" s="427"/>
      <c r="U9" s="427"/>
      <c r="V9" s="425"/>
      <c r="W9" s="427"/>
      <c r="X9" s="427"/>
      <c r="Y9" s="425"/>
      <c r="Z9" s="425"/>
      <c r="AA9" s="425"/>
      <c r="AB9" s="427"/>
      <c r="AC9" s="405"/>
      <c r="AD9" s="406"/>
      <c r="AE9" s="439"/>
      <c r="AF9" s="441"/>
      <c r="AG9" s="441"/>
      <c r="AH9" s="443"/>
      <c r="AI9" s="405"/>
      <c r="AJ9" s="406"/>
      <c r="AK9" s="414"/>
      <c r="AL9" s="414"/>
      <c r="AM9" s="414"/>
      <c r="AN9" s="415"/>
    </row>
    <row r="10" spans="2:40" ht="13.5" customHeight="1" x14ac:dyDescent="0.15">
      <c r="B10" s="77" t="s">
        <v>514</v>
      </c>
      <c r="C10" s="100">
        <v>0</v>
      </c>
      <c r="D10" s="100">
        <v>0</v>
      </c>
      <c r="E10" s="100">
        <v>0</v>
      </c>
      <c r="F10" s="396" t="s">
        <v>525</v>
      </c>
      <c r="G10" s="397"/>
      <c r="H10" s="397"/>
      <c r="I10" s="77"/>
      <c r="J10" s="268"/>
      <c r="K10" s="77"/>
      <c r="L10" s="77"/>
      <c r="M10" s="407"/>
      <c r="N10" s="400"/>
      <c r="O10" s="12"/>
      <c r="P10" s="11"/>
      <c r="Q10" s="11"/>
      <c r="R10" s="11"/>
      <c r="S10" s="11"/>
      <c r="T10" s="77"/>
      <c r="U10" s="77"/>
      <c r="V10" s="77"/>
      <c r="W10" s="77"/>
      <c r="X10" s="77"/>
      <c r="Y10" s="77"/>
      <c r="Z10" s="77"/>
      <c r="AA10" s="52"/>
      <c r="AB10" s="53"/>
      <c r="AC10" s="401"/>
      <c r="AD10" s="402"/>
      <c r="AE10" s="77"/>
      <c r="AF10" s="77"/>
      <c r="AG10" s="77"/>
      <c r="AH10" s="77"/>
      <c r="AI10" s="396"/>
      <c r="AJ10" s="397"/>
      <c r="AK10" s="409"/>
      <c r="AL10" s="410"/>
      <c r="AM10" s="410"/>
      <c r="AN10" s="411"/>
    </row>
    <row r="11" spans="2:40" ht="13.5" customHeight="1" x14ac:dyDescent="0.15">
      <c r="B11" s="101" t="s">
        <v>515</v>
      </c>
      <c r="C11" s="100">
        <v>9.5</v>
      </c>
      <c r="D11" s="100">
        <v>0</v>
      </c>
      <c r="E11" s="100">
        <v>9.5</v>
      </c>
      <c r="F11" s="396"/>
      <c r="G11" s="397"/>
      <c r="H11" s="397"/>
      <c r="I11" s="77"/>
      <c r="J11" s="268"/>
      <c r="K11" s="77"/>
      <c r="L11" s="77"/>
      <c r="M11" s="407"/>
      <c r="N11" s="400"/>
      <c r="O11" s="12"/>
      <c r="P11" s="11"/>
      <c r="Q11" s="11"/>
      <c r="R11" s="11"/>
      <c r="S11" s="11"/>
      <c r="T11" s="77"/>
      <c r="U11" s="77"/>
      <c r="V11" s="77"/>
      <c r="W11" s="77"/>
      <c r="X11" s="77"/>
      <c r="Y11" s="77"/>
      <c r="Z11" s="77"/>
      <c r="AA11" s="52"/>
      <c r="AB11" s="53"/>
      <c r="AC11" s="401"/>
      <c r="AD11" s="402"/>
      <c r="AE11" s="77"/>
      <c r="AF11" s="77"/>
      <c r="AG11" s="77"/>
      <c r="AH11" s="12"/>
      <c r="AI11" s="396"/>
      <c r="AJ11" s="397"/>
      <c r="AK11" s="409"/>
      <c r="AL11" s="410"/>
      <c r="AM11" s="410"/>
      <c r="AN11" s="411"/>
    </row>
    <row r="12" spans="2:40" ht="13.5" customHeight="1" x14ac:dyDescent="0.15">
      <c r="B12" s="101" t="s">
        <v>516</v>
      </c>
      <c r="C12" s="100">
        <v>10.4</v>
      </c>
      <c r="D12" s="100">
        <v>9.5</v>
      </c>
      <c r="E12" s="100">
        <v>19.899999999999999</v>
      </c>
      <c r="F12" s="396"/>
      <c r="G12" s="397"/>
      <c r="H12" s="397"/>
      <c r="I12" s="77"/>
      <c r="J12" s="268"/>
      <c r="K12" s="77"/>
      <c r="L12" s="77"/>
      <c r="M12" s="407"/>
      <c r="N12" s="400"/>
      <c r="O12" s="12"/>
      <c r="P12" s="11"/>
      <c r="Q12" s="11"/>
      <c r="R12" s="11"/>
      <c r="S12" s="11"/>
      <c r="T12" s="77"/>
      <c r="U12" s="77"/>
      <c r="V12" s="77"/>
      <c r="W12" s="77"/>
      <c r="X12" s="77"/>
      <c r="Y12" s="77"/>
      <c r="Z12" s="77"/>
      <c r="AA12" s="52"/>
      <c r="AB12" s="53"/>
      <c r="AC12" s="401"/>
      <c r="AD12" s="402"/>
      <c r="AE12" s="77"/>
      <c r="AF12" s="12"/>
      <c r="AG12" s="12"/>
      <c r="AH12" s="77"/>
      <c r="AI12" s="396"/>
      <c r="AJ12" s="397"/>
      <c r="AK12" s="409"/>
      <c r="AL12" s="410"/>
      <c r="AM12" s="410"/>
      <c r="AN12" s="411"/>
    </row>
    <row r="13" spans="2:40" ht="13.5" customHeight="1" x14ac:dyDescent="0.15">
      <c r="B13" s="101" t="s">
        <v>517</v>
      </c>
      <c r="C13" s="100">
        <v>10.4</v>
      </c>
      <c r="D13" s="100">
        <v>19.899999999999999</v>
      </c>
      <c r="E13" s="100">
        <v>30.3</v>
      </c>
      <c r="F13" s="396"/>
      <c r="G13" s="397"/>
      <c r="H13" s="397"/>
      <c r="I13" s="77"/>
      <c r="J13" s="268"/>
      <c r="K13" s="77"/>
      <c r="L13" s="77"/>
      <c r="M13" s="407"/>
      <c r="N13" s="400"/>
      <c r="O13" s="12"/>
      <c r="P13" s="11"/>
      <c r="Q13" s="11"/>
      <c r="R13" s="11"/>
      <c r="S13" s="11"/>
      <c r="T13" s="77"/>
      <c r="U13" s="77"/>
      <c r="V13" s="77"/>
      <c r="W13" s="77"/>
      <c r="X13" s="77"/>
      <c r="Y13" s="77"/>
      <c r="Z13" s="77"/>
      <c r="AA13" s="52"/>
      <c r="AB13" s="53"/>
      <c r="AC13" s="401"/>
      <c r="AD13" s="402"/>
      <c r="AE13" s="12"/>
      <c r="AF13" s="77"/>
      <c r="AG13" s="77"/>
      <c r="AH13" s="77"/>
      <c r="AI13" s="407"/>
      <c r="AJ13" s="408"/>
      <c r="AK13" s="398"/>
      <c r="AL13" s="399"/>
      <c r="AM13" s="399"/>
      <c r="AN13" s="400"/>
    </row>
    <row r="14" spans="2:40" ht="13.5" customHeight="1" x14ac:dyDescent="0.15">
      <c r="B14" s="101" t="s">
        <v>518</v>
      </c>
      <c r="C14" s="100">
        <v>10.4</v>
      </c>
      <c r="D14" s="100">
        <v>30.3</v>
      </c>
      <c r="E14" s="100">
        <v>40.700000000000003</v>
      </c>
      <c r="F14" s="396"/>
      <c r="G14" s="397"/>
      <c r="H14" s="397"/>
      <c r="I14" s="77"/>
      <c r="J14" s="268"/>
      <c r="K14" s="77"/>
      <c r="L14" s="77"/>
      <c r="M14" s="407"/>
      <c r="N14" s="400"/>
      <c r="O14" s="12"/>
      <c r="P14" s="11"/>
      <c r="Q14" s="11"/>
      <c r="R14" s="11"/>
      <c r="S14" s="11"/>
      <c r="T14" s="77"/>
      <c r="U14" s="77"/>
      <c r="V14" s="77"/>
      <c r="W14" s="77"/>
      <c r="X14" s="77"/>
      <c r="Y14" s="77"/>
      <c r="Z14" s="77"/>
      <c r="AA14" s="52"/>
      <c r="AB14" s="53"/>
      <c r="AC14" s="401"/>
      <c r="AD14" s="402"/>
      <c r="AE14" s="77"/>
      <c r="AF14" s="77"/>
      <c r="AG14" s="52"/>
      <c r="AH14" s="53"/>
      <c r="AI14" s="396"/>
      <c r="AJ14" s="397"/>
      <c r="AK14" s="398"/>
      <c r="AL14" s="399"/>
      <c r="AM14" s="399"/>
      <c r="AN14" s="400"/>
    </row>
    <row r="15" spans="2:40" ht="13.5" customHeight="1" x14ac:dyDescent="0.15">
      <c r="B15" s="101" t="s">
        <v>519</v>
      </c>
      <c r="C15" s="100">
        <v>10.4</v>
      </c>
      <c r="D15" s="100">
        <v>40.700000000000003</v>
      </c>
      <c r="E15" s="100">
        <v>51.5</v>
      </c>
      <c r="F15" s="396"/>
      <c r="G15" s="397"/>
      <c r="H15" s="397"/>
      <c r="I15" s="77"/>
      <c r="J15" s="268"/>
      <c r="K15" s="77"/>
      <c r="L15" s="77"/>
      <c r="M15" s="407"/>
      <c r="N15" s="400"/>
      <c r="O15" s="12"/>
      <c r="P15" s="11"/>
      <c r="Q15" s="11"/>
      <c r="R15" s="11"/>
      <c r="S15" s="11"/>
      <c r="T15" s="77"/>
      <c r="U15" s="77"/>
      <c r="V15" s="77"/>
      <c r="W15" s="77"/>
      <c r="X15" s="77"/>
      <c r="Y15" s="77"/>
      <c r="Z15" s="77"/>
      <c r="AA15" s="52"/>
      <c r="AB15" s="53"/>
      <c r="AC15" s="401"/>
      <c r="AD15" s="402"/>
      <c r="AE15" s="77"/>
      <c r="AF15" s="77"/>
      <c r="AG15" s="52"/>
      <c r="AH15" s="53"/>
      <c r="AI15" s="396"/>
      <c r="AJ15" s="397"/>
      <c r="AK15" s="398"/>
      <c r="AL15" s="399"/>
      <c r="AM15" s="399"/>
      <c r="AN15" s="400"/>
    </row>
    <row r="16" spans="2:40" ht="13.5" customHeight="1" x14ac:dyDescent="0.15">
      <c r="B16" s="101" t="s">
        <v>520</v>
      </c>
      <c r="C16" s="100">
        <v>10.4</v>
      </c>
      <c r="D16" s="100">
        <v>51.1</v>
      </c>
      <c r="E16" s="100">
        <v>61.5</v>
      </c>
      <c r="F16" s="396"/>
      <c r="G16" s="397"/>
      <c r="H16" s="397"/>
      <c r="I16" s="77"/>
      <c r="J16" s="268"/>
      <c r="K16" s="77"/>
      <c r="L16" s="77"/>
      <c r="M16" s="407"/>
      <c r="N16" s="400"/>
      <c r="O16" s="12"/>
      <c r="P16" s="11"/>
      <c r="Q16" s="11"/>
      <c r="R16" s="11"/>
      <c r="S16" s="11"/>
      <c r="T16" s="77"/>
      <c r="U16" s="77"/>
      <c r="V16" s="77"/>
      <c r="W16" s="77"/>
      <c r="X16" s="77"/>
      <c r="Y16" s="77"/>
      <c r="Z16" s="77"/>
      <c r="AA16" s="52"/>
      <c r="AB16" s="53"/>
      <c r="AC16" s="401"/>
      <c r="AD16" s="402"/>
      <c r="AE16" s="77"/>
      <c r="AF16" s="77"/>
      <c r="AG16" s="52"/>
      <c r="AH16" s="53"/>
      <c r="AI16" s="396"/>
      <c r="AJ16" s="397"/>
      <c r="AK16" s="398"/>
      <c r="AL16" s="399"/>
      <c r="AM16" s="399"/>
      <c r="AN16" s="400"/>
    </row>
    <row r="17" spans="2:40" ht="13.5" customHeight="1" x14ac:dyDescent="0.15">
      <c r="B17" s="101" t="s">
        <v>521</v>
      </c>
      <c r="C17" s="100">
        <v>10.4</v>
      </c>
      <c r="D17" s="100">
        <v>61.5</v>
      </c>
      <c r="E17" s="100">
        <v>71.900000000000006</v>
      </c>
      <c r="F17" s="396"/>
      <c r="G17" s="397"/>
      <c r="H17" s="397"/>
      <c r="I17" s="77"/>
      <c r="J17" s="268"/>
      <c r="K17" s="77"/>
      <c r="L17" s="77"/>
      <c r="M17" s="407"/>
      <c r="N17" s="400"/>
      <c r="O17" s="12"/>
      <c r="P17" s="11"/>
      <c r="Q17" s="11"/>
      <c r="R17" s="11"/>
      <c r="S17" s="11"/>
      <c r="T17" s="77"/>
      <c r="U17" s="77"/>
      <c r="V17" s="77"/>
      <c r="W17" s="77"/>
      <c r="X17" s="77"/>
      <c r="Y17" s="77"/>
      <c r="Z17" s="77"/>
      <c r="AA17" s="52"/>
      <c r="AB17" s="53"/>
      <c r="AC17" s="401"/>
      <c r="AD17" s="402"/>
      <c r="AE17" s="77"/>
      <c r="AF17" s="77"/>
      <c r="AG17" s="52"/>
      <c r="AH17" s="53"/>
      <c r="AI17" s="396"/>
      <c r="AJ17" s="397"/>
      <c r="AK17" s="398"/>
      <c r="AL17" s="399"/>
      <c r="AM17" s="399"/>
      <c r="AN17" s="400"/>
    </row>
    <row r="18" spans="2:40" ht="13.5" customHeight="1" x14ac:dyDescent="0.15">
      <c r="B18" s="101" t="s">
        <v>522</v>
      </c>
      <c r="C18" s="100">
        <v>10.4</v>
      </c>
      <c r="D18" s="100">
        <v>71.900000000000006</v>
      </c>
      <c r="E18" s="100">
        <v>82.3</v>
      </c>
      <c r="F18" s="396"/>
      <c r="G18" s="397"/>
      <c r="H18" s="397"/>
      <c r="I18" s="77"/>
      <c r="J18" s="268"/>
      <c r="K18" s="77"/>
      <c r="L18" s="77"/>
      <c r="M18" s="407"/>
      <c r="N18" s="400"/>
      <c r="O18" s="12"/>
      <c r="P18" s="11"/>
      <c r="Q18" s="11"/>
      <c r="R18" s="11"/>
      <c r="S18" s="11"/>
      <c r="T18" s="77"/>
      <c r="U18" s="77"/>
      <c r="V18" s="77"/>
      <c r="W18" s="77"/>
      <c r="X18" s="77"/>
      <c r="Y18" s="77"/>
      <c r="Z18" s="77"/>
      <c r="AA18" s="52"/>
      <c r="AB18" s="53"/>
      <c r="AC18" s="401"/>
      <c r="AD18" s="402"/>
      <c r="AE18" s="77"/>
      <c r="AF18" s="77"/>
      <c r="AG18" s="52"/>
      <c r="AH18" s="53"/>
      <c r="AI18" s="396"/>
      <c r="AJ18" s="397"/>
      <c r="AK18" s="398"/>
      <c r="AL18" s="399"/>
      <c r="AM18" s="399"/>
      <c r="AN18" s="400"/>
    </row>
    <row r="19" spans="2:40" ht="13.5" customHeight="1" x14ac:dyDescent="0.15">
      <c r="B19" s="101" t="s">
        <v>523</v>
      </c>
      <c r="C19" s="100">
        <v>8.6999999999999993</v>
      </c>
      <c r="D19" s="100">
        <v>82.3</v>
      </c>
      <c r="E19" s="100">
        <v>91</v>
      </c>
      <c r="F19" s="396"/>
      <c r="G19" s="397"/>
      <c r="H19" s="397"/>
      <c r="I19" s="77"/>
      <c r="J19" s="268"/>
      <c r="K19" s="77"/>
      <c r="L19" s="77"/>
      <c r="M19" s="407"/>
      <c r="N19" s="400"/>
      <c r="O19" s="12"/>
      <c r="P19" s="11"/>
      <c r="Q19" s="11"/>
      <c r="R19" s="11"/>
      <c r="S19" s="11"/>
      <c r="T19" s="77"/>
      <c r="U19" s="77"/>
      <c r="V19" s="77"/>
      <c r="W19" s="77"/>
      <c r="X19" s="77"/>
      <c r="Y19" s="77"/>
      <c r="Z19" s="77"/>
      <c r="AA19" s="52"/>
      <c r="AB19" s="53"/>
      <c r="AC19" s="401"/>
      <c r="AD19" s="402"/>
      <c r="AE19" s="77"/>
      <c r="AF19" s="77"/>
      <c r="AG19" s="52"/>
      <c r="AH19" s="53"/>
      <c r="AI19" s="396"/>
      <c r="AJ19" s="397"/>
      <c r="AK19" s="398"/>
      <c r="AL19" s="399"/>
      <c r="AM19" s="399"/>
      <c r="AN19" s="400"/>
    </row>
    <row r="20" spans="2:40" ht="13.5" customHeight="1" x14ac:dyDescent="0.15">
      <c r="B20" s="101" t="s">
        <v>524</v>
      </c>
      <c r="C20" s="100">
        <v>0</v>
      </c>
      <c r="D20" s="100">
        <v>91</v>
      </c>
      <c r="E20" s="100">
        <v>91</v>
      </c>
      <c r="F20" s="396" t="s">
        <v>525</v>
      </c>
      <c r="G20" s="397"/>
      <c r="H20" s="397"/>
      <c r="I20" s="77"/>
      <c r="J20" s="268"/>
      <c r="K20" s="77"/>
      <c r="L20" s="77"/>
      <c r="M20" s="407"/>
      <c r="N20" s="400"/>
      <c r="O20" s="12"/>
      <c r="P20" s="11"/>
      <c r="Q20" s="11"/>
      <c r="R20" s="11"/>
      <c r="S20" s="11"/>
      <c r="T20" s="21"/>
      <c r="U20" s="21"/>
      <c r="V20" s="21"/>
      <c r="W20" s="77"/>
      <c r="X20" s="77"/>
      <c r="Y20" s="77"/>
      <c r="Z20" s="77"/>
      <c r="AA20" s="52"/>
      <c r="AB20" s="53"/>
      <c r="AC20" s="401"/>
      <c r="AD20" s="402"/>
      <c r="AE20" s="77"/>
      <c r="AF20" s="77"/>
      <c r="AG20" s="52"/>
      <c r="AH20" s="53"/>
      <c r="AI20" s="396"/>
      <c r="AJ20" s="397"/>
      <c r="AK20" s="398"/>
      <c r="AL20" s="399"/>
      <c r="AM20" s="399"/>
      <c r="AN20" s="400"/>
    </row>
    <row r="21" spans="2:40" ht="13.5" customHeight="1" x14ac:dyDescent="0.15">
      <c r="B21" s="101"/>
      <c r="C21" s="100"/>
      <c r="D21" s="100"/>
      <c r="E21" s="100"/>
      <c r="F21" s="396"/>
      <c r="G21" s="397"/>
      <c r="H21" s="397"/>
      <c r="I21" s="77"/>
      <c r="J21" s="268"/>
      <c r="K21" s="77"/>
      <c r="L21" s="77"/>
      <c r="M21" s="407"/>
      <c r="N21" s="400"/>
      <c r="O21" s="12"/>
      <c r="P21" s="11"/>
      <c r="Q21" s="11"/>
      <c r="R21" s="11"/>
      <c r="S21" s="11"/>
      <c r="T21" s="77"/>
      <c r="U21" s="77"/>
      <c r="V21" s="77"/>
      <c r="W21" s="77"/>
      <c r="X21" s="77"/>
      <c r="Y21" s="77"/>
      <c r="Z21" s="77"/>
      <c r="AA21" s="52"/>
      <c r="AB21" s="53"/>
      <c r="AC21" s="401"/>
      <c r="AD21" s="402"/>
      <c r="AE21" s="77"/>
      <c r="AF21" s="77"/>
      <c r="AG21" s="52"/>
      <c r="AH21" s="53"/>
      <c r="AI21" s="396"/>
      <c r="AJ21" s="397"/>
      <c r="AK21" s="398"/>
      <c r="AL21" s="399"/>
      <c r="AM21" s="399"/>
      <c r="AN21" s="400"/>
    </row>
    <row r="22" spans="2:40" ht="13.5" customHeight="1" x14ac:dyDescent="0.15">
      <c r="B22" s="101"/>
      <c r="C22" s="100"/>
      <c r="D22" s="100"/>
      <c r="E22" s="100"/>
      <c r="F22" s="396"/>
      <c r="G22" s="397"/>
      <c r="H22" s="397"/>
      <c r="I22" s="77"/>
      <c r="J22" s="268"/>
      <c r="K22" s="77"/>
      <c r="L22" s="77"/>
      <c r="M22" s="407"/>
      <c r="N22" s="400"/>
      <c r="O22" s="12"/>
      <c r="P22" s="11"/>
      <c r="Q22" s="11"/>
      <c r="R22" s="11"/>
      <c r="S22" s="11"/>
      <c r="T22" s="77"/>
      <c r="U22" s="77"/>
      <c r="V22" s="77"/>
      <c r="W22" s="77"/>
      <c r="X22" s="77"/>
      <c r="Y22" s="77"/>
      <c r="Z22" s="77"/>
      <c r="AA22" s="52"/>
      <c r="AB22" s="53"/>
      <c r="AC22" s="401"/>
      <c r="AD22" s="402"/>
      <c r="AE22" s="77"/>
      <c r="AF22" s="77"/>
      <c r="AG22" s="52"/>
      <c r="AH22" s="53"/>
      <c r="AI22" s="396"/>
      <c r="AJ22" s="397"/>
      <c r="AK22" s="398"/>
      <c r="AL22" s="399"/>
      <c r="AM22" s="399"/>
      <c r="AN22" s="400"/>
    </row>
    <row r="23" spans="2:40" ht="13.5" customHeight="1" x14ac:dyDescent="0.15">
      <c r="B23" s="101"/>
      <c r="C23" s="100"/>
      <c r="D23" s="100"/>
      <c r="E23" s="100"/>
      <c r="F23" s="396"/>
      <c r="G23" s="397"/>
      <c r="H23" s="397"/>
      <c r="I23" s="77"/>
      <c r="J23" s="268"/>
      <c r="K23" s="77"/>
      <c r="L23" s="77"/>
      <c r="M23" s="407"/>
      <c r="N23" s="400"/>
      <c r="O23" s="12"/>
      <c r="P23" s="11"/>
      <c r="Q23" s="11"/>
      <c r="R23" s="11"/>
      <c r="S23" s="11"/>
      <c r="T23" s="21"/>
      <c r="U23" s="12"/>
      <c r="V23" s="21"/>
      <c r="W23" s="21"/>
      <c r="X23" s="21"/>
      <c r="Y23" s="21"/>
      <c r="Z23" s="21"/>
      <c r="AA23" s="52"/>
      <c r="AB23" s="12"/>
      <c r="AC23" s="401"/>
      <c r="AD23" s="402"/>
      <c r="AE23" s="77"/>
      <c r="AF23" s="77"/>
      <c r="AG23" s="52"/>
      <c r="AH23" s="53"/>
      <c r="AI23" s="396"/>
      <c r="AJ23" s="397"/>
      <c r="AK23" s="398"/>
      <c r="AL23" s="399"/>
      <c r="AM23" s="399"/>
      <c r="AN23" s="400"/>
    </row>
    <row r="24" spans="2:40" ht="13.5" customHeight="1" x14ac:dyDescent="0.15">
      <c r="B24" s="101"/>
      <c r="C24" s="100"/>
      <c r="D24" s="100"/>
      <c r="E24" s="100"/>
      <c r="F24" s="396"/>
      <c r="G24" s="397"/>
      <c r="H24" s="397"/>
      <c r="I24" s="77"/>
      <c r="J24" s="268"/>
      <c r="K24" s="77"/>
      <c r="L24" s="77"/>
      <c r="M24" s="407"/>
      <c r="N24" s="400"/>
      <c r="O24" s="12"/>
      <c r="P24" s="11"/>
      <c r="Q24" s="11"/>
      <c r="R24" s="11"/>
      <c r="S24" s="11"/>
      <c r="T24" s="77"/>
      <c r="U24" s="77"/>
      <c r="V24" s="77"/>
      <c r="W24" s="77"/>
      <c r="X24" s="77"/>
      <c r="Y24" s="77"/>
      <c r="Z24" s="77"/>
      <c r="AA24" s="52"/>
      <c r="AB24" s="53"/>
      <c r="AC24" s="401"/>
      <c r="AD24" s="402"/>
      <c r="AE24" s="77"/>
      <c r="AF24" s="77"/>
      <c r="AG24" s="52"/>
      <c r="AH24" s="53"/>
      <c r="AI24" s="396"/>
      <c r="AJ24" s="397"/>
      <c r="AK24" s="398"/>
      <c r="AL24" s="399"/>
      <c r="AM24" s="399"/>
      <c r="AN24" s="400"/>
    </row>
    <row r="25" spans="2:40" ht="13.5" customHeight="1" x14ac:dyDescent="0.15">
      <c r="B25" s="101"/>
      <c r="C25" s="100"/>
      <c r="D25" s="100"/>
      <c r="E25" s="100"/>
      <c r="F25" s="396"/>
      <c r="G25" s="397"/>
      <c r="H25" s="397"/>
      <c r="I25" s="77"/>
      <c r="J25" s="268"/>
      <c r="K25" s="77"/>
      <c r="L25" s="77"/>
      <c r="M25" s="407"/>
      <c r="N25" s="400"/>
      <c r="O25" s="12"/>
      <c r="P25" s="11"/>
      <c r="Q25" s="11"/>
      <c r="R25" s="11"/>
      <c r="S25" s="11"/>
      <c r="T25" s="77"/>
      <c r="U25" s="77"/>
      <c r="V25" s="77"/>
      <c r="W25" s="77"/>
      <c r="X25" s="77"/>
      <c r="Y25" s="77"/>
      <c r="Z25" s="77"/>
      <c r="AA25" s="52"/>
      <c r="AB25" s="53"/>
      <c r="AC25" s="401"/>
      <c r="AD25" s="402"/>
      <c r="AE25" s="77"/>
      <c r="AF25" s="77"/>
      <c r="AG25" s="52"/>
      <c r="AH25" s="53"/>
      <c r="AI25" s="396"/>
      <c r="AJ25" s="397"/>
      <c r="AK25" s="398"/>
      <c r="AL25" s="399"/>
      <c r="AM25" s="399"/>
      <c r="AN25" s="400"/>
    </row>
    <row r="26" spans="2:40" ht="13.5" customHeight="1" x14ac:dyDescent="0.15">
      <c r="B26" s="101"/>
      <c r="C26" s="100"/>
      <c r="D26" s="100"/>
      <c r="E26" s="100"/>
      <c r="F26" s="396"/>
      <c r="G26" s="397"/>
      <c r="H26" s="397"/>
      <c r="I26" s="77"/>
      <c r="J26" s="268"/>
      <c r="K26" s="77"/>
      <c r="L26" s="77"/>
      <c r="M26" s="407"/>
      <c r="N26" s="400"/>
      <c r="O26" s="12"/>
      <c r="P26" s="12"/>
      <c r="Q26" s="11"/>
      <c r="R26" s="11"/>
      <c r="S26" s="12"/>
      <c r="T26" s="77"/>
      <c r="U26" s="77"/>
      <c r="V26" s="77"/>
      <c r="W26" s="77"/>
      <c r="X26" s="77"/>
      <c r="Y26" s="77"/>
      <c r="Z26" s="77"/>
      <c r="AA26" s="52"/>
      <c r="AB26" s="53"/>
      <c r="AC26" s="401"/>
      <c r="AD26" s="402"/>
      <c r="AE26" s="77"/>
      <c r="AF26" s="77"/>
      <c r="AG26" s="52"/>
      <c r="AH26" s="53"/>
      <c r="AI26" s="396"/>
      <c r="AJ26" s="397"/>
      <c r="AK26" s="398"/>
      <c r="AL26" s="399"/>
      <c r="AM26" s="399"/>
      <c r="AN26" s="400"/>
    </row>
    <row r="27" spans="2:40" ht="13.5" customHeight="1" x14ac:dyDescent="0.15">
      <c r="B27" s="101"/>
      <c r="C27" s="100"/>
      <c r="D27" s="100"/>
      <c r="E27" s="100"/>
      <c r="F27" s="423"/>
      <c r="G27" s="397"/>
      <c r="H27" s="397"/>
      <c r="I27" s="12"/>
      <c r="J27" s="79"/>
      <c r="K27" s="12"/>
      <c r="L27" s="11"/>
      <c r="M27" s="407"/>
      <c r="N27" s="400"/>
      <c r="O27" s="12"/>
      <c r="P27" s="11"/>
      <c r="Q27" s="11"/>
      <c r="R27" s="11"/>
      <c r="S27" s="11"/>
      <c r="T27" s="77"/>
      <c r="U27" s="77"/>
      <c r="V27" s="77"/>
      <c r="W27" s="77"/>
      <c r="X27" s="77"/>
      <c r="Y27" s="77"/>
      <c r="Z27" s="77"/>
      <c r="AA27" s="52"/>
      <c r="AB27" s="53"/>
      <c r="AC27" s="401"/>
      <c r="AD27" s="402"/>
      <c r="AE27" s="77"/>
      <c r="AF27" s="77"/>
      <c r="AG27" s="52"/>
      <c r="AH27" s="53"/>
      <c r="AI27" s="396"/>
      <c r="AJ27" s="397"/>
      <c r="AK27" s="398"/>
      <c r="AL27" s="399"/>
      <c r="AM27" s="399"/>
      <c r="AN27" s="400"/>
    </row>
    <row r="28" spans="2:40" ht="13.5" customHeight="1" x14ac:dyDescent="0.15">
      <c r="B28" s="101"/>
      <c r="C28" s="100"/>
      <c r="D28" s="100"/>
      <c r="E28" s="100"/>
      <c r="F28" s="423"/>
      <c r="G28" s="397"/>
      <c r="H28" s="397"/>
      <c r="I28" s="12"/>
      <c r="J28" s="79"/>
      <c r="K28" s="12"/>
      <c r="L28" s="11"/>
      <c r="M28" s="407"/>
      <c r="N28" s="400"/>
      <c r="O28" s="12"/>
      <c r="P28" s="11"/>
      <c r="Q28" s="11"/>
      <c r="R28" s="11"/>
      <c r="S28" s="11"/>
      <c r="T28" s="77"/>
      <c r="U28" s="77"/>
      <c r="V28" s="77"/>
      <c r="W28" s="77"/>
      <c r="X28" s="77"/>
      <c r="Y28" s="77"/>
      <c r="Z28" s="77"/>
      <c r="AA28" s="52"/>
      <c r="AB28" s="53"/>
      <c r="AC28" s="401"/>
      <c r="AD28" s="402"/>
      <c r="AE28" s="77"/>
      <c r="AF28" s="77"/>
      <c r="AG28" s="52"/>
      <c r="AH28" s="53"/>
      <c r="AI28" s="396"/>
      <c r="AJ28" s="397"/>
      <c r="AK28" s="398"/>
      <c r="AL28" s="399"/>
      <c r="AM28" s="399"/>
      <c r="AN28" s="400"/>
    </row>
    <row r="29" spans="2:40" ht="13.5" customHeight="1" x14ac:dyDescent="0.15">
      <c r="B29" s="101"/>
      <c r="C29" s="100"/>
      <c r="D29" s="100"/>
      <c r="E29" s="100"/>
      <c r="F29" s="396"/>
      <c r="G29" s="397"/>
      <c r="H29" s="397"/>
      <c r="I29" s="12"/>
      <c r="J29" s="79"/>
      <c r="K29" s="12"/>
      <c r="L29" s="11"/>
      <c r="M29" s="407"/>
      <c r="N29" s="400"/>
      <c r="O29" s="12"/>
      <c r="P29" s="11"/>
      <c r="Q29" s="11"/>
      <c r="R29" s="11"/>
      <c r="S29" s="11"/>
      <c r="T29" s="77"/>
      <c r="U29" s="77"/>
      <c r="V29" s="77"/>
      <c r="W29" s="77"/>
      <c r="X29" s="77"/>
      <c r="Y29" s="77"/>
      <c r="Z29" s="77"/>
      <c r="AA29" s="52"/>
      <c r="AB29" s="53"/>
      <c r="AC29" s="401"/>
      <c r="AD29" s="402"/>
      <c r="AE29" s="77"/>
      <c r="AF29" s="77"/>
      <c r="AG29" s="52"/>
      <c r="AH29" s="53"/>
      <c r="AI29" s="396"/>
      <c r="AJ29" s="397"/>
      <c r="AK29" s="398"/>
      <c r="AL29" s="399"/>
      <c r="AM29" s="399"/>
      <c r="AN29" s="400"/>
    </row>
    <row r="30" spans="2:40" ht="13.5" customHeight="1" x14ac:dyDescent="0.15">
      <c r="B30" s="101"/>
      <c r="C30" s="100"/>
      <c r="D30" s="100"/>
      <c r="E30" s="100"/>
      <c r="F30" s="396"/>
      <c r="G30" s="397"/>
      <c r="H30" s="397"/>
      <c r="I30" s="12"/>
      <c r="J30" s="79"/>
      <c r="K30" s="12"/>
      <c r="L30" s="11"/>
      <c r="M30" s="407"/>
      <c r="N30" s="400"/>
      <c r="O30" s="12"/>
      <c r="P30" s="11"/>
      <c r="Q30" s="11"/>
      <c r="R30" s="11"/>
      <c r="S30" s="11"/>
      <c r="T30" s="77"/>
      <c r="U30" s="77"/>
      <c r="V30" s="77"/>
      <c r="W30" s="77"/>
      <c r="X30" s="77"/>
      <c r="Y30" s="77"/>
      <c r="Z30" s="77"/>
      <c r="AA30" s="52"/>
      <c r="AB30" s="53"/>
      <c r="AC30" s="401"/>
      <c r="AD30" s="402"/>
      <c r="AE30" s="77"/>
      <c r="AF30" s="77"/>
      <c r="AG30" s="52"/>
      <c r="AH30" s="53"/>
      <c r="AI30" s="396"/>
      <c r="AJ30" s="397"/>
      <c r="AK30" s="398"/>
      <c r="AL30" s="399"/>
      <c r="AM30" s="399"/>
      <c r="AN30" s="400"/>
    </row>
    <row r="31" spans="2:40" ht="13.5" customHeight="1" x14ac:dyDescent="0.15">
      <c r="B31" s="101"/>
      <c r="C31" s="100"/>
      <c r="D31" s="100"/>
      <c r="E31" s="100"/>
      <c r="F31" s="396"/>
      <c r="G31" s="397"/>
      <c r="H31" s="397"/>
      <c r="I31" s="12"/>
      <c r="J31" s="79"/>
      <c r="K31" s="12"/>
      <c r="L31" s="11"/>
      <c r="M31" s="407"/>
      <c r="N31" s="400"/>
      <c r="O31" s="12"/>
      <c r="P31" s="11"/>
      <c r="Q31" s="11"/>
      <c r="R31" s="11"/>
      <c r="S31" s="11"/>
      <c r="T31" s="77"/>
      <c r="U31" s="77"/>
      <c r="V31" s="77"/>
      <c r="W31" s="77"/>
      <c r="X31" s="77"/>
      <c r="Y31" s="77"/>
      <c r="Z31" s="77"/>
      <c r="AA31" s="52"/>
      <c r="AB31" s="53"/>
      <c r="AC31" s="401"/>
      <c r="AD31" s="402"/>
      <c r="AE31" s="77"/>
      <c r="AF31" s="77"/>
      <c r="AG31" s="52"/>
      <c r="AH31" s="53"/>
      <c r="AI31" s="396"/>
      <c r="AJ31" s="397"/>
      <c r="AK31" s="398"/>
      <c r="AL31" s="399"/>
      <c r="AM31" s="399"/>
      <c r="AN31" s="400"/>
    </row>
    <row r="32" spans="2:40" ht="13.5" customHeight="1" x14ac:dyDescent="0.15">
      <c r="B32" s="101"/>
      <c r="C32" s="100"/>
      <c r="D32" s="100"/>
      <c r="E32" s="100"/>
      <c r="F32" s="396"/>
      <c r="G32" s="397"/>
      <c r="H32" s="397"/>
      <c r="I32" s="12"/>
      <c r="J32" s="79"/>
      <c r="K32" s="12"/>
      <c r="L32" s="11"/>
      <c r="M32" s="407"/>
      <c r="N32" s="400"/>
      <c r="O32" s="12"/>
      <c r="P32" s="11"/>
      <c r="Q32" s="11"/>
      <c r="R32" s="11"/>
      <c r="S32" s="11"/>
      <c r="T32" s="77"/>
      <c r="U32" s="77"/>
      <c r="V32" s="77"/>
      <c r="W32" s="77"/>
      <c r="X32" s="77"/>
      <c r="Y32" s="77"/>
      <c r="Z32" s="77"/>
      <c r="AA32" s="52"/>
      <c r="AB32" s="53"/>
      <c r="AC32" s="401"/>
      <c r="AD32" s="402"/>
      <c r="AE32" s="77"/>
      <c r="AF32" s="77"/>
      <c r="AG32" s="52"/>
      <c r="AH32" s="53"/>
      <c r="AI32" s="396"/>
      <c r="AJ32" s="397"/>
      <c r="AK32" s="398"/>
      <c r="AL32" s="399"/>
      <c r="AM32" s="399"/>
      <c r="AN32" s="400"/>
    </row>
    <row r="33" spans="2:40" ht="13.5" customHeight="1" x14ac:dyDescent="0.15">
      <c r="B33" s="101"/>
      <c r="C33" s="100"/>
      <c r="D33" s="100"/>
      <c r="E33" s="100"/>
      <c r="F33" s="396"/>
      <c r="G33" s="397"/>
      <c r="H33" s="397"/>
      <c r="I33" s="12"/>
      <c r="J33" s="79"/>
      <c r="K33" s="12"/>
      <c r="L33" s="11"/>
      <c r="M33" s="407"/>
      <c r="N33" s="400"/>
      <c r="O33" s="12"/>
      <c r="P33" s="11"/>
      <c r="Q33" s="11"/>
      <c r="R33" s="11"/>
      <c r="S33" s="11"/>
      <c r="T33" s="77"/>
      <c r="U33" s="77"/>
      <c r="V33" s="77"/>
      <c r="W33" s="77"/>
      <c r="X33" s="77"/>
      <c r="Y33" s="77"/>
      <c r="Z33" s="77"/>
      <c r="AA33" s="52"/>
      <c r="AB33" s="53"/>
      <c r="AC33" s="401"/>
      <c r="AD33" s="402"/>
      <c r="AE33" s="77"/>
      <c r="AF33" s="77"/>
      <c r="AG33" s="52"/>
      <c r="AH33" s="53"/>
      <c r="AI33" s="396"/>
      <c r="AJ33" s="397"/>
      <c r="AK33" s="398"/>
      <c r="AL33" s="399"/>
      <c r="AM33" s="399"/>
      <c r="AN33" s="400"/>
    </row>
    <row r="34" spans="2:40" ht="13.5" customHeight="1" x14ac:dyDescent="0.15">
      <c r="B34" s="101"/>
      <c r="C34" s="100"/>
      <c r="D34" s="100"/>
      <c r="E34" s="100"/>
      <c r="F34" s="396"/>
      <c r="G34" s="397"/>
      <c r="H34" s="397"/>
      <c r="I34" s="12"/>
      <c r="J34" s="79"/>
      <c r="K34" s="12"/>
      <c r="L34" s="11"/>
      <c r="M34" s="407"/>
      <c r="N34" s="400"/>
      <c r="O34" s="12"/>
      <c r="P34" s="11"/>
      <c r="Q34" s="11"/>
      <c r="R34" s="11"/>
      <c r="S34" s="11"/>
      <c r="T34" s="77"/>
      <c r="U34" s="77"/>
      <c r="V34" s="77"/>
      <c r="W34" s="77"/>
      <c r="X34" s="77"/>
      <c r="Y34" s="77"/>
      <c r="Z34" s="77"/>
      <c r="AA34" s="52"/>
      <c r="AB34" s="53"/>
      <c r="AC34" s="401"/>
      <c r="AD34" s="402"/>
      <c r="AE34" s="77"/>
      <c r="AF34" s="77"/>
      <c r="AG34" s="52"/>
      <c r="AH34" s="53"/>
      <c r="AI34" s="396"/>
      <c r="AJ34" s="397"/>
      <c r="AK34" s="398"/>
      <c r="AL34" s="399"/>
      <c r="AM34" s="399"/>
      <c r="AN34" s="400"/>
    </row>
    <row r="35" spans="2:40" ht="13.5" customHeight="1" x14ac:dyDescent="0.15">
      <c r="B35" s="101"/>
      <c r="C35" s="100"/>
      <c r="D35" s="100"/>
      <c r="E35" s="100"/>
      <c r="F35" s="423"/>
      <c r="G35" s="397"/>
      <c r="H35" s="397"/>
      <c r="I35" s="12"/>
      <c r="J35" s="79"/>
      <c r="K35" s="12"/>
      <c r="L35" s="11"/>
      <c r="M35" s="407"/>
      <c r="N35" s="400"/>
      <c r="O35" s="12"/>
      <c r="P35" s="11"/>
      <c r="Q35" s="11"/>
      <c r="R35" s="11"/>
      <c r="S35" s="11"/>
      <c r="T35" s="77"/>
      <c r="U35" s="77"/>
      <c r="V35" s="77"/>
      <c r="W35" s="77"/>
      <c r="X35" s="77"/>
      <c r="Y35" s="77"/>
      <c r="Z35" s="77"/>
      <c r="AA35" s="52"/>
      <c r="AB35" s="53"/>
      <c r="AC35" s="401"/>
      <c r="AD35" s="402"/>
      <c r="AE35" s="77"/>
      <c r="AF35" s="77"/>
      <c r="AG35" s="52"/>
      <c r="AH35" s="53"/>
      <c r="AI35" s="396"/>
      <c r="AJ35" s="397"/>
      <c r="AK35" s="398"/>
      <c r="AL35" s="399"/>
      <c r="AM35" s="399"/>
      <c r="AN35" s="400"/>
    </row>
    <row r="36" spans="2:40" ht="13.5" customHeight="1" x14ac:dyDescent="0.15">
      <c r="B36" s="101"/>
      <c r="C36" s="100"/>
      <c r="D36" s="100"/>
      <c r="E36" s="100"/>
      <c r="F36" s="423"/>
      <c r="G36" s="397"/>
      <c r="H36" s="397"/>
      <c r="I36" s="12"/>
      <c r="J36" s="79"/>
      <c r="K36" s="12"/>
      <c r="L36" s="11"/>
      <c r="M36" s="407"/>
      <c r="N36" s="400"/>
      <c r="O36" s="12"/>
      <c r="P36" s="11"/>
      <c r="Q36" s="11"/>
      <c r="R36" s="11"/>
      <c r="S36" s="11"/>
      <c r="T36" s="77"/>
      <c r="U36" s="77"/>
      <c r="V36" s="77"/>
      <c r="W36" s="77"/>
      <c r="X36" s="77"/>
      <c r="Y36" s="77"/>
      <c r="Z36" s="77"/>
      <c r="AA36" s="52"/>
      <c r="AB36" s="53"/>
      <c r="AC36" s="401"/>
      <c r="AD36" s="402"/>
      <c r="AE36" s="77"/>
      <c r="AF36" s="77"/>
      <c r="AG36" s="52"/>
      <c r="AH36" s="53"/>
      <c r="AI36" s="396"/>
      <c r="AJ36" s="397"/>
      <c r="AK36" s="398"/>
      <c r="AL36" s="399"/>
      <c r="AM36" s="399"/>
      <c r="AN36" s="400"/>
    </row>
    <row r="37" spans="2:40" ht="13.5" customHeight="1" x14ac:dyDescent="0.15">
      <c r="B37" s="101"/>
      <c r="C37" s="100"/>
      <c r="D37" s="100"/>
      <c r="E37" s="100"/>
      <c r="F37" s="423"/>
      <c r="G37" s="397"/>
      <c r="H37" s="397"/>
      <c r="I37" s="12"/>
      <c r="J37" s="79"/>
      <c r="K37" s="12"/>
      <c r="L37" s="11"/>
      <c r="M37" s="407"/>
      <c r="N37" s="400"/>
      <c r="O37" s="12"/>
      <c r="P37" s="12"/>
      <c r="Q37" s="11"/>
      <c r="R37" s="11"/>
      <c r="S37" s="12"/>
      <c r="T37" s="21"/>
      <c r="U37" s="12"/>
      <c r="V37" s="21"/>
      <c r="W37" s="77"/>
      <c r="X37" s="77"/>
      <c r="Y37" s="77"/>
      <c r="Z37" s="77"/>
      <c r="AA37" s="52"/>
      <c r="AB37" s="53"/>
      <c r="AC37" s="401"/>
      <c r="AD37" s="402"/>
      <c r="AE37" s="77"/>
      <c r="AF37" s="77"/>
      <c r="AG37" s="52"/>
      <c r="AH37" s="53"/>
      <c r="AI37" s="396"/>
      <c r="AJ37" s="397"/>
      <c r="AK37" s="398"/>
      <c r="AL37" s="399"/>
      <c r="AM37" s="399"/>
      <c r="AN37" s="400"/>
    </row>
    <row r="38" spans="2:40" ht="13.5" customHeight="1" x14ac:dyDescent="0.15">
      <c r="B38" s="101"/>
      <c r="C38" s="100"/>
      <c r="D38" s="100"/>
      <c r="E38" s="100"/>
      <c r="F38" s="396"/>
      <c r="G38" s="397"/>
      <c r="H38" s="397"/>
      <c r="I38" s="12"/>
      <c r="J38" s="79"/>
      <c r="K38" s="12"/>
      <c r="L38" s="11"/>
      <c r="M38" s="407"/>
      <c r="N38" s="400"/>
      <c r="O38" s="12"/>
      <c r="P38" s="11"/>
      <c r="Q38" s="11"/>
      <c r="R38" s="11"/>
      <c r="S38" s="11"/>
      <c r="T38" s="77"/>
      <c r="U38" s="77"/>
      <c r="V38" s="77"/>
      <c r="W38" s="77"/>
      <c r="X38" s="77"/>
      <c r="Y38" s="77"/>
      <c r="Z38" s="77"/>
      <c r="AA38" s="52"/>
      <c r="AB38" s="53"/>
      <c r="AC38" s="401"/>
      <c r="AD38" s="402"/>
      <c r="AE38" s="77"/>
      <c r="AF38" s="77"/>
      <c r="AG38" s="52"/>
      <c r="AH38" s="53"/>
      <c r="AI38" s="396"/>
      <c r="AJ38" s="397"/>
      <c r="AK38" s="398"/>
      <c r="AL38" s="399"/>
      <c r="AM38" s="399"/>
      <c r="AN38" s="400"/>
    </row>
    <row r="39" spans="2:40" ht="13.5" customHeight="1" x14ac:dyDescent="0.15">
      <c r="B39" s="101"/>
      <c r="C39" s="100"/>
      <c r="D39" s="100"/>
      <c r="E39" s="100"/>
      <c r="F39" s="396"/>
      <c r="G39" s="397"/>
      <c r="H39" s="397"/>
      <c r="I39" s="12"/>
      <c r="J39" s="79"/>
      <c r="K39" s="12"/>
      <c r="L39" s="11"/>
      <c r="M39" s="407"/>
      <c r="N39" s="400"/>
      <c r="O39" s="12"/>
      <c r="P39" s="11"/>
      <c r="Q39" s="11"/>
      <c r="R39" s="11"/>
      <c r="S39" s="11"/>
      <c r="T39" s="77"/>
      <c r="U39" s="77"/>
      <c r="V39" s="77"/>
      <c r="W39" s="77"/>
      <c r="X39" s="77"/>
      <c r="Y39" s="77"/>
      <c r="Z39" s="77"/>
      <c r="AA39" s="52"/>
      <c r="AB39" s="53"/>
      <c r="AC39" s="401"/>
      <c r="AD39" s="402"/>
      <c r="AE39" s="77"/>
      <c r="AF39" s="77"/>
      <c r="AG39" s="52"/>
      <c r="AH39" s="53"/>
      <c r="AI39" s="396"/>
      <c r="AJ39" s="397"/>
      <c r="AK39" s="398"/>
      <c r="AL39" s="399"/>
      <c r="AM39" s="399"/>
      <c r="AN39" s="400"/>
    </row>
    <row r="40" spans="2:40" ht="13.5" customHeight="1" x14ac:dyDescent="0.15">
      <c r="B40" s="101"/>
      <c r="C40" s="100"/>
      <c r="D40" s="100"/>
      <c r="E40" s="100"/>
      <c r="F40" s="396"/>
      <c r="G40" s="397"/>
      <c r="H40" s="397"/>
      <c r="I40" s="12"/>
      <c r="J40" s="79"/>
      <c r="K40" s="12"/>
      <c r="L40" s="11"/>
      <c r="M40" s="407"/>
      <c r="N40" s="400"/>
      <c r="O40" s="12"/>
      <c r="P40" s="11"/>
      <c r="Q40" s="11"/>
      <c r="R40" s="11"/>
      <c r="S40" s="11"/>
      <c r="T40" s="77"/>
      <c r="U40" s="77"/>
      <c r="V40" s="77"/>
      <c r="W40" s="77"/>
      <c r="X40" s="77"/>
      <c r="Y40" s="77"/>
      <c r="Z40" s="77"/>
      <c r="AA40" s="52"/>
      <c r="AB40" s="53"/>
      <c r="AC40" s="401"/>
      <c r="AD40" s="402"/>
      <c r="AE40" s="77"/>
      <c r="AF40" s="77"/>
      <c r="AG40" s="52"/>
      <c r="AH40" s="53"/>
      <c r="AI40" s="396"/>
      <c r="AJ40" s="397"/>
      <c r="AK40" s="398"/>
      <c r="AL40" s="399"/>
      <c r="AM40" s="399"/>
      <c r="AN40" s="400"/>
    </row>
    <row r="41" spans="2:40" ht="13.5" customHeight="1" x14ac:dyDescent="0.15">
      <c r="B41" s="101"/>
      <c r="C41" s="100"/>
      <c r="D41" s="100"/>
      <c r="E41" s="100"/>
      <c r="F41" s="396"/>
      <c r="G41" s="397"/>
      <c r="H41" s="397"/>
      <c r="I41" s="12"/>
      <c r="J41" s="79"/>
      <c r="K41" s="12"/>
      <c r="L41" s="11"/>
      <c r="M41" s="407"/>
      <c r="N41" s="400"/>
      <c r="O41" s="12"/>
      <c r="P41" s="11"/>
      <c r="Q41" s="11"/>
      <c r="R41" s="11"/>
      <c r="S41" s="11"/>
      <c r="T41" s="77"/>
      <c r="U41" s="77"/>
      <c r="V41" s="77"/>
      <c r="W41" s="77"/>
      <c r="X41" s="77"/>
      <c r="Y41" s="77"/>
      <c r="Z41" s="77"/>
      <c r="AA41" s="52"/>
      <c r="AB41" s="53"/>
      <c r="AC41" s="401"/>
      <c r="AD41" s="402"/>
      <c r="AE41" s="77"/>
      <c r="AF41" s="77"/>
      <c r="AG41" s="52"/>
      <c r="AH41" s="53"/>
      <c r="AI41" s="396"/>
      <c r="AJ41" s="397"/>
      <c r="AK41" s="398"/>
      <c r="AL41" s="399"/>
      <c r="AM41" s="399"/>
      <c r="AN41" s="400"/>
    </row>
    <row r="42" spans="2:40" ht="13.5" customHeight="1" x14ac:dyDescent="0.15">
      <c r="B42" s="3" t="s">
        <v>151</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0"/>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33785-84EF-4216-9F3C-D74B2607D239}">
  <dimension ref="B2:AI32"/>
  <sheetViews>
    <sheetView showGridLines="0" showZeros="0" view="pageBreakPreview" zoomScale="85" zoomScaleNormal="70" zoomScaleSheetLayoutView="85" workbookViewId="0">
      <selection activeCell="E4" sqref="E4:I4"/>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93" t="s">
        <v>152</v>
      </c>
      <c r="C3" s="493"/>
      <c r="D3" s="493"/>
      <c r="E3" s="493"/>
      <c r="F3" s="493"/>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row>
    <row r="4" spans="2:35" ht="20.100000000000001" customHeight="1" x14ac:dyDescent="0.15">
      <c r="B4" s="494" t="s">
        <v>2</v>
      </c>
      <c r="C4" s="495"/>
      <c r="D4" s="496"/>
      <c r="E4" s="497" t="s">
        <v>816</v>
      </c>
      <c r="F4" s="498"/>
      <c r="G4" s="498"/>
      <c r="H4" s="498"/>
      <c r="I4" s="499"/>
      <c r="J4" s="500" t="s">
        <v>3</v>
      </c>
      <c r="K4" s="500"/>
      <c r="L4" s="500"/>
      <c r="M4" s="488" t="s">
        <v>527</v>
      </c>
      <c r="N4" s="488"/>
      <c r="O4" s="488"/>
      <c r="P4" s="488"/>
      <c r="Q4" s="488"/>
      <c r="R4" s="488"/>
      <c r="S4" s="501" t="s">
        <v>10</v>
      </c>
      <c r="T4" s="502"/>
      <c r="U4" s="502"/>
      <c r="V4" s="503"/>
      <c r="W4" s="507" t="s">
        <v>529</v>
      </c>
      <c r="X4" s="508"/>
      <c r="Y4" s="508"/>
      <c r="Z4" s="508"/>
      <c r="AA4" s="508"/>
      <c r="AB4" s="509"/>
      <c r="AC4" s="513" t="s">
        <v>153</v>
      </c>
      <c r="AD4" s="514"/>
      <c r="AE4" s="515"/>
      <c r="AF4" s="519">
        <v>46080</v>
      </c>
      <c r="AG4" s="520"/>
      <c r="AH4" s="520"/>
      <c r="AI4" s="521"/>
    </row>
    <row r="5" spans="2:35" ht="20.100000000000001" customHeight="1" x14ac:dyDescent="0.15">
      <c r="B5" s="525" t="s">
        <v>109</v>
      </c>
      <c r="C5" s="526"/>
      <c r="D5" s="527"/>
      <c r="E5" s="528" t="s">
        <v>526</v>
      </c>
      <c r="F5" s="529"/>
      <c r="G5" s="529"/>
      <c r="H5" s="529"/>
      <c r="I5" s="530"/>
      <c r="J5" s="531" t="s">
        <v>110</v>
      </c>
      <c r="K5" s="531"/>
      <c r="L5" s="531"/>
      <c r="M5" s="488" t="s">
        <v>528</v>
      </c>
      <c r="N5" s="488"/>
      <c r="O5" s="488"/>
      <c r="P5" s="488"/>
      <c r="Q5" s="488"/>
      <c r="R5" s="488"/>
      <c r="S5" s="504"/>
      <c r="T5" s="505"/>
      <c r="U5" s="505"/>
      <c r="V5" s="506"/>
      <c r="W5" s="510"/>
      <c r="X5" s="511"/>
      <c r="Y5" s="511"/>
      <c r="Z5" s="511"/>
      <c r="AA5" s="511"/>
      <c r="AB5" s="512"/>
      <c r="AC5" s="516"/>
      <c r="AD5" s="517"/>
      <c r="AE5" s="518"/>
      <c r="AF5" s="522"/>
      <c r="AG5" s="523"/>
      <c r="AH5" s="523"/>
      <c r="AI5" s="524"/>
    </row>
    <row r="6" spans="2:35" ht="26.25" customHeight="1" x14ac:dyDescent="0.15">
      <c r="B6" s="489" t="s">
        <v>154</v>
      </c>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row>
    <row r="7" spans="2:35" ht="35.450000000000003" customHeight="1" x14ac:dyDescent="0.15">
      <c r="B7" s="490"/>
      <c r="C7" s="492"/>
      <c r="D7" s="492"/>
      <c r="E7" s="492"/>
      <c r="F7" s="492"/>
      <c r="G7" s="492"/>
      <c r="H7" s="492"/>
      <c r="I7" s="492"/>
      <c r="J7" s="492"/>
      <c r="K7" s="492"/>
      <c r="L7" s="492"/>
      <c r="M7" s="492"/>
      <c r="N7" s="492"/>
      <c r="O7" s="492"/>
      <c r="P7" s="492"/>
      <c r="Q7" s="492"/>
      <c r="R7" s="492"/>
      <c r="S7" s="492"/>
      <c r="T7" s="492"/>
      <c r="U7" s="492"/>
      <c r="V7" s="492"/>
      <c r="W7" s="492"/>
      <c r="X7" s="492"/>
      <c r="Y7" s="492"/>
      <c r="Z7" s="492"/>
      <c r="AA7" s="492"/>
      <c r="AB7" s="492"/>
      <c r="AC7" s="492"/>
      <c r="AD7" s="492"/>
      <c r="AE7" s="492"/>
      <c r="AF7" s="492"/>
      <c r="AG7" s="492"/>
      <c r="AH7" s="492"/>
      <c r="AI7" s="492"/>
    </row>
    <row r="8" spans="2:35" ht="35.450000000000003" customHeight="1" x14ac:dyDescent="0.15">
      <c r="B8" s="490"/>
      <c r="C8" s="492"/>
      <c r="D8" s="492"/>
      <c r="E8" s="492"/>
      <c r="F8" s="492"/>
      <c r="G8" s="492"/>
      <c r="H8" s="492"/>
      <c r="I8" s="492"/>
      <c r="J8" s="492"/>
      <c r="K8" s="492"/>
      <c r="L8" s="492"/>
      <c r="M8" s="492"/>
      <c r="N8" s="492"/>
      <c r="O8" s="492"/>
      <c r="P8" s="492"/>
      <c r="Q8" s="492"/>
      <c r="R8" s="492"/>
      <c r="S8" s="492"/>
      <c r="T8" s="492"/>
      <c r="U8" s="492"/>
      <c r="V8" s="492"/>
      <c r="W8" s="492"/>
      <c r="X8" s="492"/>
      <c r="Y8" s="492"/>
      <c r="Z8" s="492"/>
      <c r="AA8" s="492"/>
      <c r="AB8" s="492"/>
      <c r="AC8" s="492"/>
      <c r="AD8" s="492"/>
      <c r="AE8" s="492"/>
      <c r="AF8" s="492"/>
      <c r="AG8" s="492"/>
      <c r="AH8" s="492"/>
      <c r="AI8" s="492"/>
    </row>
    <row r="9" spans="2:35" ht="35.450000000000003" customHeight="1" x14ac:dyDescent="0.15">
      <c r="B9" s="490"/>
      <c r="C9" s="492"/>
      <c r="D9" s="492"/>
      <c r="E9" s="492"/>
      <c r="F9" s="492"/>
      <c r="G9" s="492"/>
      <c r="H9" s="492"/>
      <c r="I9" s="492"/>
      <c r="J9" s="492"/>
      <c r="K9" s="492"/>
      <c r="L9" s="492"/>
      <c r="M9" s="492"/>
      <c r="N9" s="492"/>
      <c r="O9" s="492"/>
      <c r="P9" s="492"/>
      <c r="Q9" s="492"/>
      <c r="R9" s="492"/>
      <c r="S9" s="492"/>
      <c r="T9" s="492"/>
      <c r="U9" s="492"/>
      <c r="V9" s="492"/>
      <c r="W9" s="492"/>
      <c r="X9" s="492"/>
      <c r="Y9" s="492"/>
      <c r="Z9" s="492"/>
      <c r="AA9" s="492"/>
      <c r="AB9" s="492"/>
      <c r="AC9" s="492"/>
      <c r="AD9" s="492"/>
      <c r="AE9" s="492"/>
      <c r="AF9" s="492"/>
      <c r="AG9" s="492"/>
      <c r="AH9" s="492"/>
      <c r="AI9" s="492"/>
    </row>
    <row r="10" spans="2:35" ht="35.450000000000003" customHeight="1" x14ac:dyDescent="0.15">
      <c r="B10" s="490"/>
      <c r="C10" s="492"/>
      <c r="D10" s="492"/>
      <c r="E10" s="492"/>
      <c r="F10" s="492"/>
      <c r="G10" s="492"/>
      <c r="H10" s="492"/>
      <c r="I10" s="492"/>
      <c r="J10" s="492"/>
      <c r="K10" s="492"/>
      <c r="L10" s="492"/>
      <c r="M10" s="492"/>
      <c r="N10" s="492"/>
      <c r="O10" s="492"/>
      <c r="P10" s="492"/>
      <c r="Q10" s="492"/>
      <c r="R10" s="492"/>
      <c r="S10" s="492"/>
      <c r="T10" s="492"/>
      <c r="U10" s="492"/>
      <c r="V10" s="492"/>
      <c r="W10" s="492"/>
      <c r="X10" s="492"/>
      <c r="Y10" s="492"/>
      <c r="Z10" s="492"/>
      <c r="AA10" s="492"/>
      <c r="AB10" s="492"/>
      <c r="AC10" s="492"/>
      <c r="AD10" s="492"/>
      <c r="AE10" s="492"/>
      <c r="AF10" s="492"/>
      <c r="AG10" s="492"/>
      <c r="AH10" s="492"/>
      <c r="AI10" s="492"/>
    </row>
    <row r="11" spans="2:35" ht="35.450000000000003" customHeight="1" x14ac:dyDescent="0.15">
      <c r="B11" s="490"/>
      <c r="C11" s="492"/>
      <c r="D11" s="492"/>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F11" s="492"/>
      <c r="AG11" s="492"/>
      <c r="AH11" s="492"/>
      <c r="AI11" s="492"/>
    </row>
    <row r="12" spans="2:35" ht="35.450000000000003" customHeight="1" x14ac:dyDescent="0.15">
      <c r="B12" s="490"/>
      <c r="C12" s="492"/>
      <c r="D12" s="492"/>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c r="AD12" s="492"/>
      <c r="AE12" s="492"/>
      <c r="AF12" s="492"/>
      <c r="AG12" s="492"/>
      <c r="AH12" s="492"/>
      <c r="AI12" s="492"/>
    </row>
    <row r="13" spans="2:35" ht="35.450000000000003" customHeight="1" x14ac:dyDescent="0.15">
      <c r="B13" s="490"/>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F13" s="492"/>
      <c r="AG13" s="492"/>
      <c r="AH13" s="492"/>
      <c r="AI13" s="492"/>
    </row>
    <row r="14" spans="2:35" ht="35.450000000000003" customHeight="1" x14ac:dyDescent="0.15">
      <c r="B14" s="490"/>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F14" s="492"/>
      <c r="AG14" s="492"/>
      <c r="AH14" s="492"/>
      <c r="AI14" s="492"/>
    </row>
    <row r="15" spans="2:35" ht="35.450000000000003" customHeight="1" x14ac:dyDescent="0.15">
      <c r="B15" s="490"/>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row>
    <row r="16" spans="2:35" ht="35.450000000000003" customHeight="1" x14ac:dyDescent="0.15">
      <c r="B16" s="490"/>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c r="AF16" s="492"/>
      <c r="AG16" s="492"/>
      <c r="AH16" s="492"/>
      <c r="AI16" s="492"/>
    </row>
    <row r="17" spans="2:35" ht="35.450000000000003" customHeight="1" x14ac:dyDescent="0.15">
      <c r="B17" s="490"/>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row>
    <row r="18" spans="2:35" ht="53.25" customHeight="1" x14ac:dyDescent="0.15">
      <c r="B18" s="490"/>
      <c r="C18" s="492"/>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c r="AG18" s="492"/>
      <c r="AH18" s="492"/>
      <c r="AI18" s="492"/>
    </row>
    <row r="19" spans="2:35" ht="26.25" customHeight="1" x14ac:dyDescent="0.15">
      <c r="B19" s="489" t="s">
        <v>154</v>
      </c>
      <c r="C19" s="491"/>
      <c r="D19" s="491"/>
      <c r="E19" s="491"/>
      <c r="F19" s="491"/>
      <c r="G19" s="491"/>
      <c r="H19" s="491"/>
      <c r="I19" s="491"/>
      <c r="J19" s="491"/>
      <c r="K19" s="491"/>
      <c r="L19" s="491"/>
      <c r="M19" s="491"/>
      <c r="N19" s="491"/>
      <c r="O19" s="491"/>
      <c r="P19" s="491"/>
      <c r="Q19" s="491"/>
      <c r="R19" s="491"/>
      <c r="S19" s="491"/>
      <c r="T19" s="491"/>
      <c r="U19" s="491"/>
      <c r="V19" s="491"/>
      <c r="W19" s="491"/>
      <c r="X19" s="491"/>
      <c r="Y19" s="491"/>
      <c r="Z19" s="491"/>
      <c r="AA19" s="491"/>
      <c r="AB19" s="491"/>
      <c r="AC19" s="491"/>
      <c r="AD19" s="491"/>
      <c r="AE19" s="491"/>
      <c r="AF19" s="491"/>
      <c r="AG19" s="491"/>
      <c r="AH19" s="491"/>
      <c r="AI19" s="491"/>
    </row>
    <row r="20" spans="2:35" ht="35.450000000000003" customHeight="1" x14ac:dyDescent="0.15">
      <c r="B20" s="490"/>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2"/>
      <c r="AF20" s="492"/>
      <c r="AG20" s="492"/>
      <c r="AH20" s="492"/>
      <c r="AI20" s="492"/>
    </row>
    <row r="21" spans="2:35" ht="35.450000000000003" customHeight="1" x14ac:dyDescent="0.15">
      <c r="B21" s="490"/>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row>
    <row r="22" spans="2:35" ht="35.450000000000003" customHeight="1" x14ac:dyDescent="0.15">
      <c r="B22" s="490"/>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c r="AF22" s="492"/>
      <c r="AG22" s="492"/>
      <c r="AH22" s="492"/>
      <c r="AI22" s="492"/>
    </row>
    <row r="23" spans="2:35" ht="35.450000000000003" customHeight="1" x14ac:dyDescent="0.15">
      <c r="B23" s="490"/>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c r="AD23" s="492"/>
      <c r="AE23" s="492"/>
      <c r="AF23" s="492"/>
      <c r="AG23" s="492"/>
      <c r="AH23" s="492"/>
      <c r="AI23" s="492"/>
    </row>
    <row r="24" spans="2:35" ht="35.450000000000003" customHeight="1" x14ac:dyDescent="0.15">
      <c r="B24" s="490"/>
      <c r="C24" s="492"/>
      <c r="D24" s="492"/>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492"/>
      <c r="AD24" s="492"/>
      <c r="AE24" s="492"/>
      <c r="AF24" s="492"/>
      <c r="AG24" s="492"/>
      <c r="AH24" s="492"/>
      <c r="AI24" s="492"/>
    </row>
    <row r="25" spans="2:35" ht="35.450000000000003" customHeight="1" x14ac:dyDescent="0.15">
      <c r="B25" s="490"/>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c r="AF25" s="492"/>
      <c r="AG25" s="492"/>
      <c r="AH25" s="492"/>
      <c r="AI25" s="492"/>
    </row>
    <row r="26" spans="2:35" ht="35.450000000000003" customHeight="1" x14ac:dyDescent="0.15">
      <c r="B26" s="490"/>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c r="AF26" s="492"/>
      <c r="AG26" s="492"/>
      <c r="AH26" s="492"/>
      <c r="AI26" s="492"/>
    </row>
    <row r="27" spans="2:35" ht="35.450000000000003" customHeight="1" x14ac:dyDescent="0.15">
      <c r="B27" s="490"/>
      <c r="C27" s="492"/>
      <c r="D27" s="492"/>
      <c r="E27" s="492"/>
      <c r="F27" s="492"/>
      <c r="G27" s="492"/>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c r="AF27" s="492"/>
      <c r="AG27" s="492"/>
      <c r="AH27" s="492"/>
      <c r="AI27" s="492"/>
    </row>
    <row r="28" spans="2:35" ht="35.450000000000003" customHeight="1" x14ac:dyDescent="0.15">
      <c r="B28" s="490"/>
      <c r="C28" s="492"/>
      <c r="D28" s="492"/>
      <c r="E28" s="492"/>
      <c r="F28" s="492"/>
      <c r="G28" s="492"/>
      <c r="H28" s="492"/>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c r="AF28" s="492"/>
      <c r="AG28" s="492"/>
      <c r="AH28" s="492"/>
      <c r="AI28" s="492"/>
    </row>
    <row r="29" spans="2:35" ht="35.450000000000003" customHeight="1" x14ac:dyDescent="0.15">
      <c r="B29" s="490"/>
      <c r="C29" s="492"/>
      <c r="D29" s="492"/>
      <c r="E29" s="492"/>
      <c r="F29" s="492"/>
      <c r="G29" s="492"/>
      <c r="H29" s="492"/>
      <c r="I29" s="492"/>
      <c r="J29" s="492"/>
      <c r="K29" s="492"/>
      <c r="L29" s="492"/>
      <c r="M29" s="492"/>
      <c r="N29" s="492"/>
      <c r="O29" s="492"/>
      <c r="P29" s="492"/>
      <c r="Q29" s="492"/>
      <c r="R29" s="492"/>
      <c r="S29" s="492"/>
      <c r="T29" s="492"/>
      <c r="U29" s="492"/>
      <c r="V29" s="492"/>
      <c r="W29" s="492"/>
      <c r="X29" s="492"/>
      <c r="Y29" s="492"/>
      <c r="Z29" s="492"/>
      <c r="AA29" s="492"/>
      <c r="AB29" s="492"/>
      <c r="AC29" s="492"/>
      <c r="AD29" s="492"/>
      <c r="AE29" s="492"/>
      <c r="AF29" s="492"/>
      <c r="AG29" s="492"/>
      <c r="AH29" s="492"/>
      <c r="AI29" s="492"/>
    </row>
    <row r="30" spans="2:35" ht="35.450000000000003" customHeight="1" x14ac:dyDescent="0.15">
      <c r="B30" s="490"/>
      <c r="C30" s="492"/>
      <c r="D30" s="492"/>
      <c r="E30" s="492"/>
      <c r="F30" s="492"/>
      <c r="G30" s="492"/>
      <c r="H30" s="492"/>
      <c r="I30" s="492"/>
      <c r="J30" s="492"/>
      <c r="K30" s="492"/>
      <c r="L30" s="492"/>
      <c r="M30" s="492"/>
      <c r="N30" s="492"/>
      <c r="O30" s="492"/>
      <c r="P30" s="492"/>
      <c r="Q30" s="492"/>
      <c r="R30" s="492"/>
      <c r="S30" s="492"/>
      <c r="T30" s="492"/>
      <c r="U30" s="492"/>
      <c r="V30" s="492"/>
      <c r="W30" s="492"/>
      <c r="X30" s="492"/>
      <c r="Y30" s="492"/>
      <c r="Z30" s="492"/>
      <c r="AA30" s="492"/>
      <c r="AB30" s="492"/>
      <c r="AC30" s="492"/>
      <c r="AD30" s="492"/>
      <c r="AE30" s="492"/>
      <c r="AF30" s="492"/>
      <c r="AG30" s="492"/>
      <c r="AH30" s="492"/>
      <c r="AI30" s="492"/>
    </row>
    <row r="31" spans="2:35" ht="53.25" customHeight="1" x14ac:dyDescent="0.15">
      <c r="B31" s="490"/>
      <c r="C31" s="492"/>
      <c r="D31" s="492"/>
      <c r="E31" s="492"/>
      <c r="F31" s="492"/>
      <c r="G31" s="492"/>
      <c r="H31" s="492"/>
      <c r="I31" s="492"/>
      <c r="J31" s="492"/>
      <c r="K31" s="492"/>
      <c r="L31" s="492"/>
      <c r="M31" s="492"/>
      <c r="N31" s="492"/>
      <c r="O31" s="492"/>
      <c r="P31" s="492"/>
      <c r="Q31" s="492"/>
      <c r="R31" s="492"/>
      <c r="S31" s="492"/>
      <c r="T31" s="492"/>
      <c r="U31" s="492"/>
      <c r="V31" s="492"/>
      <c r="W31" s="492"/>
      <c r="X31" s="492"/>
      <c r="Y31" s="492"/>
      <c r="Z31" s="492"/>
      <c r="AA31" s="492"/>
      <c r="AB31" s="492"/>
      <c r="AC31" s="492"/>
      <c r="AD31" s="492"/>
      <c r="AE31" s="492"/>
      <c r="AF31" s="492"/>
      <c r="AG31" s="492"/>
      <c r="AH31" s="492"/>
      <c r="AI31" s="492"/>
    </row>
    <row r="32" spans="2:35" ht="15" customHeight="1" x14ac:dyDescent="0.15">
      <c r="B32" s="16"/>
      <c r="C32" s="16"/>
      <c r="D32" s="243"/>
    </row>
  </sheetData>
  <mergeCells count="17">
    <mergeCell ref="B3:AI3"/>
    <mergeCell ref="B4:D4"/>
    <mergeCell ref="E4:I4"/>
    <mergeCell ref="J4:L4"/>
    <mergeCell ref="M4:R4"/>
    <mergeCell ref="S4:V5"/>
    <mergeCell ref="W4:AB5"/>
    <mergeCell ref="AC4:AE5"/>
    <mergeCell ref="AF4:AI5"/>
    <mergeCell ref="B5:D5"/>
    <mergeCell ref="E5:I5"/>
    <mergeCell ref="J5:L5"/>
    <mergeCell ref="M5:R5"/>
    <mergeCell ref="B6:B18"/>
    <mergeCell ref="C6:AI18"/>
    <mergeCell ref="B19:B31"/>
    <mergeCell ref="C19:AI31"/>
  </mergeCells>
  <phoneticPr fontId="10"/>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D1801-4C5F-4DB5-970C-CAE89CB7AD29}">
  <sheetPr>
    <pageSetUpPr fitToPage="1"/>
  </sheetPr>
  <dimension ref="B1:AA37"/>
  <sheetViews>
    <sheetView showGridLines="0" view="pageBreakPreview" zoomScale="85" zoomScaleNormal="70" zoomScaleSheetLayoutView="85" workbookViewId="0">
      <selection activeCell="C4" sqref="C4:F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1" t="s">
        <v>155</v>
      </c>
      <c r="C2" s="168"/>
      <c r="D2" s="168"/>
      <c r="E2" s="168"/>
      <c r="F2" s="168"/>
      <c r="G2" s="168"/>
      <c r="H2" s="168"/>
      <c r="I2" s="168"/>
      <c r="J2" s="168"/>
      <c r="K2" s="168"/>
      <c r="L2" s="168"/>
      <c r="M2" s="170"/>
      <c r="N2" s="322" t="s">
        <v>156</v>
      </c>
      <c r="O2" s="322"/>
      <c r="P2" s="571">
        <v>45944</v>
      </c>
      <c r="Q2" s="572"/>
      <c r="R2" s="573"/>
      <c r="S2" s="322" t="s">
        <v>157</v>
      </c>
      <c r="T2" s="322"/>
      <c r="U2" s="322"/>
      <c r="V2" s="574" t="s">
        <v>513</v>
      </c>
      <c r="W2" s="574"/>
      <c r="X2" s="574"/>
      <c r="Y2" s="574"/>
      <c r="Z2" s="574"/>
    </row>
    <row r="3" spans="2:27" ht="20.100000000000001" customHeight="1" x14ac:dyDescent="0.15">
      <c r="B3" s="215" t="s">
        <v>2</v>
      </c>
      <c r="C3" s="323" t="s">
        <v>816</v>
      </c>
      <c r="D3" s="324"/>
      <c r="E3" s="324"/>
      <c r="F3" s="325"/>
      <c r="G3" s="320" t="s">
        <v>158</v>
      </c>
      <c r="H3" s="323" t="s">
        <v>527</v>
      </c>
      <c r="I3" s="324"/>
      <c r="J3" s="325"/>
      <c r="K3" s="320" t="s">
        <v>159</v>
      </c>
      <c r="L3" s="575" t="s">
        <v>528</v>
      </c>
      <c r="M3" s="575"/>
      <c r="N3" s="575"/>
      <c r="O3" s="575"/>
      <c r="P3" s="575"/>
      <c r="Q3" s="297" t="s">
        <v>160</v>
      </c>
      <c r="R3" s="299"/>
      <c r="S3" s="323" t="s">
        <v>530</v>
      </c>
      <c r="T3" s="324"/>
      <c r="U3" s="325"/>
      <c r="V3" s="577" t="s">
        <v>161</v>
      </c>
      <c r="W3" s="171" t="s">
        <v>162</v>
      </c>
      <c r="X3" s="566">
        <v>34.163608551025391</v>
      </c>
      <c r="Y3" s="567"/>
      <c r="Z3" s="568"/>
    </row>
    <row r="4" spans="2:27" ht="20.100000000000001" customHeight="1" x14ac:dyDescent="0.15">
      <c r="B4" s="212" t="s">
        <v>6</v>
      </c>
      <c r="C4" s="326" t="s">
        <v>526</v>
      </c>
      <c r="D4" s="327"/>
      <c r="E4" s="327"/>
      <c r="F4" s="328"/>
      <c r="G4" s="314"/>
      <c r="H4" s="326"/>
      <c r="I4" s="327"/>
      <c r="J4" s="328"/>
      <c r="K4" s="314"/>
      <c r="L4" s="576"/>
      <c r="M4" s="576"/>
      <c r="N4" s="576"/>
      <c r="O4" s="576"/>
      <c r="P4" s="576"/>
      <c r="Q4" s="300"/>
      <c r="R4" s="302"/>
      <c r="S4" s="326" t="s">
        <v>531</v>
      </c>
      <c r="T4" s="327"/>
      <c r="U4" s="328"/>
      <c r="V4" s="578"/>
      <c r="W4" s="224" t="s">
        <v>163</v>
      </c>
      <c r="X4" s="566">
        <v>131.77621459960938</v>
      </c>
      <c r="Y4" s="567"/>
      <c r="Z4" s="568"/>
    </row>
    <row r="5" spans="2:27" ht="20.100000000000001" customHeight="1" x14ac:dyDescent="0.15">
      <c r="B5" s="569" t="s">
        <v>8</v>
      </c>
      <c r="C5" s="219" t="s">
        <v>9</v>
      </c>
      <c r="D5" s="315" t="s">
        <v>535</v>
      </c>
      <c r="E5" s="316"/>
      <c r="F5" s="316"/>
      <c r="G5" s="287" t="s">
        <v>164</v>
      </c>
      <c r="H5" s="288"/>
      <c r="I5" s="315" t="s">
        <v>536</v>
      </c>
      <c r="J5" s="316"/>
      <c r="K5" s="317"/>
      <c r="L5" s="322" t="s">
        <v>12</v>
      </c>
      <c r="M5" s="322"/>
      <c r="N5" s="213" t="s">
        <v>13</v>
      </c>
      <c r="O5" s="172">
        <v>91</v>
      </c>
      <c r="P5" s="214" t="s">
        <v>14</v>
      </c>
      <c r="Q5" s="547" t="s">
        <v>165</v>
      </c>
      <c r="R5" s="564" t="s">
        <v>496</v>
      </c>
      <c r="S5" s="320" t="s">
        <v>166</v>
      </c>
      <c r="T5" s="320"/>
      <c r="U5" s="173" t="s">
        <v>532</v>
      </c>
      <c r="V5" s="297" t="s">
        <v>167</v>
      </c>
      <c r="W5" s="171" t="s">
        <v>162</v>
      </c>
      <c r="X5" s="566">
        <v>34.162998199462891</v>
      </c>
      <c r="Y5" s="567"/>
      <c r="Z5" s="568"/>
    </row>
    <row r="6" spans="2:27" ht="20.100000000000001" customHeight="1" x14ac:dyDescent="0.15">
      <c r="B6" s="570"/>
      <c r="C6" s="219" t="s">
        <v>15</v>
      </c>
      <c r="D6" s="315" t="s">
        <v>535</v>
      </c>
      <c r="E6" s="316"/>
      <c r="F6" s="316"/>
      <c r="G6" s="322" t="s">
        <v>168</v>
      </c>
      <c r="H6" s="322"/>
      <c r="I6" s="315" t="s">
        <v>537</v>
      </c>
      <c r="J6" s="316"/>
      <c r="K6" s="317"/>
      <c r="L6" s="322" t="s">
        <v>169</v>
      </c>
      <c r="M6" s="322"/>
      <c r="N6" s="213" t="s">
        <v>13</v>
      </c>
      <c r="O6" s="210">
        <v>10.35</v>
      </c>
      <c r="P6" s="214" t="s">
        <v>14</v>
      </c>
      <c r="Q6" s="302"/>
      <c r="R6" s="565"/>
      <c r="S6" s="322" t="s">
        <v>170</v>
      </c>
      <c r="T6" s="322"/>
      <c r="U6" s="174" t="s">
        <v>538</v>
      </c>
      <c r="V6" s="300"/>
      <c r="W6" s="171" t="s">
        <v>163</v>
      </c>
      <c r="X6" s="566">
        <v>131.7762451171875</v>
      </c>
      <c r="Y6" s="567"/>
      <c r="Z6" s="568"/>
    </row>
    <row r="7" spans="2:27" ht="7.5" customHeight="1" x14ac:dyDescent="0.15">
      <c r="B7" s="544" t="s">
        <v>171</v>
      </c>
      <c r="C7" s="544"/>
      <c r="D7" s="545" t="s">
        <v>798</v>
      </c>
      <c r="E7" s="545"/>
      <c r="F7" s="175"/>
      <c r="G7" s="175"/>
      <c r="H7" s="175"/>
      <c r="I7" s="175"/>
      <c r="J7" s="175"/>
      <c r="K7" s="175"/>
      <c r="L7" s="175"/>
      <c r="M7" s="175"/>
      <c r="N7" s="175"/>
      <c r="O7" s="175"/>
      <c r="P7" s="175"/>
      <c r="Q7" s="175"/>
      <c r="R7" s="175"/>
      <c r="S7" s="175"/>
      <c r="T7" s="175"/>
      <c r="U7" s="175"/>
      <c r="V7" s="175"/>
      <c r="W7" s="175"/>
      <c r="X7" s="176"/>
      <c r="Y7" s="176"/>
      <c r="Z7" s="177"/>
    </row>
    <row r="8" spans="2:27" ht="21.75" customHeight="1" x14ac:dyDescent="0.15">
      <c r="B8" s="544"/>
      <c r="C8" s="544"/>
      <c r="D8" s="545"/>
      <c r="E8" s="545"/>
      <c r="F8" s="178"/>
      <c r="G8" s="546" t="s">
        <v>172</v>
      </c>
      <c r="H8" s="547"/>
      <c r="I8" s="552" t="s">
        <v>173</v>
      </c>
      <c r="J8" s="179" t="s">
        <v>174</v>
      </c>
      <c r="K8" s="180" t="s">
        <v>175</v>
      </c>
      <c r="L8" s="555">
        <v>90</v>
      </c>
      <c r="M8" s="556"/>
      <c r="N8" s="219" t="s">
        <v>176</v>
      </c>
      <c r="O8" s="563">
        <v>11</v>
      </c>
      <c r="P8" s="563"/>
      <c r="Q8" s="219" t="s">
        <v>177</v>
      </c>
      <c r="R8" s="555">
        <v>0</v>
      </c>
      <c r="S8" s="556"/>
      <c r="T8" s="546" t="s">
        <v>178</v>
      </c>
      <c r="U8" s="547"/>
      <c r="V8" s="546" t="s">
        <v>179</v>
      </c>
      <c r="W8" s="547"/>
      <c r="X8" s="533">
        <v>0</v>
      </c>
      <c r="Y8" s="534"/>
      <c r="Z8" s="178"/>
      <c r="AA8" s="97"/>
    </row>
    <row r="9" spans="2:27" ht="10.9" customHeight="1" x14ac:dyDescent="0.15">
      <c r="B9" s="544"/>
      <c r="C9" s="544"/>
      <c r="D9" s="545"/>
      <c r="E9" s="545"/>
      <c r="F9" s="178"/>
      <c r="G9" s="548"/>
      <c r="H9" s="549"/>
      <c r="I9" s="553"/>
      <c r="J9" s="559" t="s">
        <v>180</v>
      </c>
      <c r="K9" s="561" t="s">
        <v>175</v>
      </c>
      <c r="L9" s="533">
        <v>16</v>
      </c>
      <c r="M9" s="534"/>
      <c r="N9" s="559" t="s">
        <v>176</v>
      </c>
      <c r="O9" s="533">
        <v>4</v>
      </c>
      <c r="P9" s="534"/>
      <c r="Q9" s="559" t="s">
        <v>177</v>
      </c>
      <c r="R9" s="533">
        <v>0</v>
      </c>
      <c r="S9" s="534"/>
      <c r="T9" s="548"/>
      <c r="U9" s="549"/>
      <c r="V9" s="550"/>
      <c r="W9" s="551"/>
      <c r="X9" s="557"/>
      <c r="Y9" s="558"/>
      <c r="Z9" s="178"/>
      <c r="AA9" s="97"/>
    </row>
    <row r="10" spans="2:27" ht="10.9" customHeight="1" x14ac:dyDescent="0.15">
      <c r="B10" s="544"/>
      <c r="C10" s="544"/>
      <c r="D10" s="545"/>
      <c r="E10" s="545"/>
      <c r="F10" s="178"/>
      <c r="G10" s="548"/>
      <c r="H10" s="549"/>
      <c r="I10" s="553"/>
      <c r="J10" s="560"/>
      <c r="K10" s="562"/>
      <c r="L10" s="535"/>
      <c r="M10" s="536"/>
      <c r="N10" s="560"/>
      <c r="O10" s="535"/>
      <c r="P10" s="536"/>
      <c r="Q10" s="560"/>
      <c r="R10" s="535"/>
      <c r="S10" s="536"/>
      <c r="T10" s="548"/>
      <c r="U10" s="549"/>
      <c r="V10" s="537" t="s">
        <v>181</v>
      </c>
      <c r="W10" s="538"/>
      <c r="X10" s="533">
        <v>10</v>
      </c>
      <c r="Y10" s="534"/>
      <c r="Z10" s="178"/>
      <c r="AA10" s="97"/>
    </row>
    <row r="11" spans="2:27" ht="21.75" customHeight="1" x14ac:dyDescent="0.15">
      <c r="B11" s="544"/>
      <c r="C11" s="544"/>
      <c r="D11" s="545"/>
      <c r="E11" s="545"/>
      <c r="F11" s="178"/>
      <c r="G11" s="550"/>
      <c r="H11" s="551"/>
      <c r="I11" s="554"/>
      <c r="J11" s="219" t="s">
        <v>182</v>
      </c>
      <c r="K11" s="180" t="s">
        <v>175</v>
      </c>
      <c r="L11" s="541">
        <v>1</v>
      </c>
      <c r="M11" s="542"/>
      <c r="N11" s="219" t="s">
        <v>176</v>
      </c>
      <c r="O11" s="543">
        <v>0</v>
      </c>
      <c r="P11" s="543"/>
      <c r="Q11" s="219" t="s">
        <v>177</v>
      </c>
      <c r="R11" s="541">
        <v>0</v>
      </c>
      <c r="S11" s="542"/>
      <c r="T11" s="550"/>
      <c r="U11" s="551"/>
      <c r="V11" s="539"/>
      <c r="W11" s="540"/>
      <c r="X11" s="535"/>
      <c r="Y11" s="536"/>
      <c r="Z11" s="178"/>
      <c r="AA11" s="97"/>
    </row>
    <row r="12" spans="2:27" ht="21.75" customHeight="1" x14ac:dyDescent="0.15">
      <c r="B12" s="318" t="s">
        <v>183</v>
      </c>
      <c r="C12" s="178"/>
      <c r="D12" s="181"/>
      <c r="E12" s="181"/>
      <c r="F12" s="178"/>
      <c r="G12" s="178"/>
      <c r="H12" s="178"/>
      <c r="I12" s="178"/>
      <c r="J12" s="178"/>
      <c r="K12" s="178"/>
      <c r="L12" s="178"/>
      <c r="M12" s="178"/>
      <c r="N12" s="178"/>
      <c r="O12" s="178"/>
      <c r="P12" s="178"/>
      <c r="Q12" s="178"/>
      <c r="R12" s="178"/>
      <c r="S12" s="178"/>
      <c r="T12" s="178"/>
      <c r="U12" s="178"/>
      <c r="V12" s="178"/>
      <c r="W12" s="178"/>
      <c r="X12" s="178"/>
      <c r="Y12" s="178"/>
      <c r="Z12" s="178"/>
      <c r="AA12" s="97"/>
    </row>
    <row r="13" spans="2:27" ht="21.75" customHeight="1" x14ac:dyDescent="0.15">
      <c r="B13" s="319"/>
      <c r="C13" s="178"/>
      <c r="D13" s="181"/>
      <c r="E13" s="181"/>
      <c r="F13" s="178"/>
      <c r="G13" s="178"/>
      <c r="H13" s="178"/>
      <c r="I13" s="178"/>
      <c r="J13" s="178"/>
      <c r="K13" s="178"/>
      <c r="L13" s="178"/>
      <c r="M13" s="178"/>
      <c r="N13" s="178"/>
      <c r="O13" s="178"/>
      <c r="P13" s="178"/>
      <c r="Q13" s="178"/>
      <c r="R13" s="178"/>
      <c r="S13" s="178"/>
      <c r="T13" s="178"/>
      <c r="U13" s="178"/>
      <c r="V13" s="182"/>
      <c r="W13" s="182"/>
      <c r="X13" s="182"/>
      <c r="Y13" s="182"/>
      <c r="Z13" s="178"/>
      <c r="AA13" s="97"/>
    </row>
    <row r="14" spans="2:27" ht="21.75" customHeight="1" x14ac:dyDescent="0.15">
      <c r="B14" s="319"/>
      <c r="C14" s="178"/>
      <c r="D14" s="181"/>
      <c r="E14" s="181"/>
      <c r="F14" s="178"/>
      <c r="G14" s="178"/>
      <c r="H14" s="178"/>
      <c r="I14" s="178"/>
      <c r="J14" s="178"/>
      <c r="K14" s="178"/>
      <c r="L14" s="178"/>
      <c r="M14" s="178"/>
      <c r="N14" s="178"/>
      <c r="O14" s="178"/>
      <c r="P14" s="178"/>
      <c r="Q14" s="178"/>
      <c r="R14" s="178"/>
      <c r="S14" s="178"/>
      <c r="T14" s="182"/>
      <c r="U14" s="182"/>
      <c r="V14" s="183"/>
      <c r="W14" s="183"/>
      <c r="X14" s="183"/>
      <c r="Y14" s="183"/>
      <c r="Z14" s="184"/>
      <c r="AA14" s="97"/>
    </row>
    <row r="15" spans="2:27" ht="21.75" customHeight="1" x14ac:dyDescent="0.15">
      <c r="B15" s="319"/>
      <c r="C15" s="178"/>
      <c r="D15" s="181"/>
      <c r="E15" s="181"/>
      <c r="F15" s="178"/>
      <c r="G15" s="178"/>
      <c r="H15" s="178"/>
      <c r="I15" s="178"/>
      <c r="J15" s="178"/>
      <c r="K15" s="178"/>
      <c r="L15" s="178"/>
      <c r="M15" s="178"/>
      <c r="N15" s="178"/>
      <c r="O15" s="178"/>
      <c r="P15" s="178"/>
      <c r="Q15" s="178"/>
      <c r="R15" s="178"/>
      <c r="S15" s="178"/>
      <c r="T15" s="182"/>
      <c r="U15" s="182"/>
      <c r="V15" s="178"/>
      <c r="W15" s="178"/>
      <c r="X15" s="185"/>
      <c r="Y15" s="185"/>
      <c r="Z15" s="184"/>
    </row>
    <row r="16" spans="2:27" ht="21.75" customHeight="1" x14ac:dyDescent="0.15">
      <c r="B16" s="319"/>
      <c r="C16" s="178"/>
      <c r="D16" s="181"/>
      <c r="E16" s="181"/>
      <c r="F16" s="178"/>
      <c r="G16" s="178"/>
      <c r="H16" s="178"/>
      <c r="I16" s="178"/>
      <c r="J16" s="178"/>
      <c r="K16" s="178"/>
      <c r="L16" s="178"/>
      <c r="M16" s="178"/>
      <c r="N16" s="178"/>
      <c r="O16" s="178"/>
      <c r="P16" s="178"/>
      <c r="Q16" s="178"/>
      <c r="R16" s="178"/>
      <c r="S16" s="178"/>
      <c r="T16" s="186"/>
      <c r="U16" s="186"/>
      <c r="V16" s="186"/>
      <c r="W16" s="186"/>
      <c r="X16" s="186"/>
      <c r="Y16" s="186"/>
      <c r="Z16" s="184"/>
    </row>
    <row r="17" spans="2:26" ht="21.75" customHeight="1" x14ac:dyDescent="0.15">
      <c r="B17" s="319"/>
      <c r="C17" s="178"/>
      <c r="D17" s="181"/>
      <c r="E17" s="181"/>
      <c r="F17" s="178"/>
      <c r="G17" s="178"/>
      <c r="H17" s="178"/>
      <c r="I17" s="178"/>
      <c r="J17" s="178"/>
      <c r="K17" s="178"/>
      <c r="L17" s="178"/>
      <c r="M17" s="178"/>
      <c r="N17" s="178"/>
      <c r="O17" s="178"/>
      <c r="P17" s="178"/>
      <c r="Q17" s="178"/>
      <c r="R17" s="178"/>
      <c r="S17" s="178"/>
      <c r="T17" s="178"/>
      <c r="U17" s="178"/>
      <c r="V17" s="182"/>
      <c r="W17" s="182"/>
      <c r="X17" s="182"/>
      <c r="Y17" s="182"/>
      <c r="Z17" s="184"/>
    </row>
    <row r="18" spans="2:26" ht="21.75" customHeight="1" x14ac:dyDescent="0.15">
      <c r="B18" s="319"/>
      <c r="C18" s="178"/>
      <c r="D18" s="181"/>
      <c r="E18" s="181"/>
      <c r="F18" s="178"/>
      <c r="G18" s="178"/>
      <c r="H18" s="178"/>
      <c r="I18" s="178"/>
      <c r="J18" s="178"/>
      <c r="K18" s="178"/>
      <c r="L18" s="178"/>
      <c r="M18" s="178"/>
      <c r="N18" s="178"/>
      <c r="O18" s="178"/>
      <c r="P18" s="178"/>
      <c r="Q18" s="178"/>
      <c r="R18" s="178"/>
      <c r="S18" s="178"/>
      <c r="T18" s="178"/>
      <c r="U18" s="178"/>
      <c r="V18" s="178"/>
      <c r="W18" s="178"/>
      <c r="X18" s="185"/>
      <c r="Y18" s="185"/>
      <c r="Z18" s="184"/>
    </row>
    <row r="19" spans="2:26" ht="21.75" customHeight="1" x14ac:dyDescent="0.15">
      <c r="B19" s="319"/>
      <c r="C19" s="178"/>
      <c r="D19" s="181"/>
      <c r="E19" s="181"/>
      <c r="F19" s="178"/>
      <c r="G19" s="178"/>
      <c r="H19" s="178"/>
      <c r="I19" s="178"/>
      <c r="J19" s="178"/>
      <c r="K19" s="178"/>
      <c r="L19" s="178"/>
      <c r="M19" s="178"/>
      <c r="N19" s="178"/>
      <c r="O19" s="178"/>
      <c r="P19" s="178"/>
      <c r="Q19" s="178"/>
      <c r="R19" s="178"/>
      <c r="S19" s="178"/>
      <c r="T19" s="178"/>
      <c r="U19" s="178"/>
      <c r="V19" s="178"/>
      <c r="W19" s="178"/>
      <c r="X19" s="185"/>
      <c r="Y19" s="185"/>
      <c r="Z19" s="184"/>
    </row>
    <row r="20" spans="2:26" ht="21.75" customHeight="1" x14ac:dyDescent="0.15">
      <c r="B20" s="319"/>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7"/>
    </row>
    <row r="21" spans="2:26" ht="21.75" customHeight="1" x14ac:dyDescent="0.15">
      <c r="B21" s="319"/>
      <c r="C21" s="182"/>
      <c r="D21" s="182"/>
      <c r="E21" s="182"/>
      <c r="F21" s="182"/>
      <c r="G21" s="182"/>
      <c r="H21" s="188"/>
      <c r="I21" s="182"/>
      <c r="J21" s="182"/>
      <c r="K21" s="182"/>
      <c r="L21" s="182"/>
      <c r="M21" s="188"/>
      <c r="N21" s="188"/>
      <c r="O21" s="188"/>
      <c r="P21" s="182"/>
      <c r="Q21" s="188"/>
      <c r="R21" s="182"/>
      <c r="S21" s="182"/>
      <c r="T21" s="182"/>
      <c r="U21" s="182"/>
      <c r="V21" s="182"/>
      <c r="W21" s="182"/>
      <c r="X21" s="182"/>
      <c r="Y21" s="182"/>
      <c r="Z21" s="189"/>
    </row>
    <row r="22" spans="2:26" ht="21.75" customHeight="1" x14ac:dyDescent="0.15">
      <c r="B22" s="319"/>
      <c r="C22" s="182"/>
      <c r="D22" s="182"/>
      <c r="E22" s="182"/>
      <c r="F22" s="182"/>
      <c r="G22" s="182"/>
      <c r="H22" s="188"/>
      <c r="I22" s="182"/>
      <c r="J22" s="182"/>
      <c r="K22" s="182"/>
      <c r="L22" s="182"/>
      <c r="M22" s="188"/>
      <c r="N22" s="188"/>
      <c r="O22" s="188"/>
      <c r="P22" s="182"/>
      <c r="Q22" s="188"/>
      <c r="R22" s="182"/>
      <c r="S22" s="182"/>
      <c r="T22" s="182"/>
      <c r="U22" s="182"/>
      <c r="V22" s="182"/>
      <c r="W22" s="182"/>
      <c r="X22" s="182"/>
      <c r="Y22" s="182"/>
      <c r="Z22" s="189"/>
    </row>
    <row r="23" spans="2:26" ht="21.75" customHeight="1" x14ac:dyDescent="0.15">
      <c r="B23" s="319"/>
      <c r="C23" s="188"/>
      <c r="D23" s="182"/>
      <c r="E23" s="182"/>
      <c r="F23" s="188"/>
      <c r="G23" s="188"/>
      <c r="H23" s="182"/>
      <c r="I23" s="182"/>
      <c r="J23" s="182"/>
      <c r="K23" s="182"/>
      <c r="L23" s="182"/>
      <c r="M23" s="188"/>
      <c r="N23" s="188"/>
      <c r="O23" s="188"/>
      <c r="P23" s="182"/>
      <c r="Q23" s="188"/>
      <c r="R23" s="182"/>
      <c r="S23" s="182"/>
      <c r="T23" s="182"/>
      <c r="U23" s="182"/>
      <c r="V23" s="182"/>
      <c r="W23" s="182"/>
      <c r="X23" s="182"/>
      <c r="Y23" s="182"/>
      <c r="Z23" s="189"/>
    </row>
    <row r="24" spans="2:26" ht="21.75" customHeight="1" x14ac:dyDescent="0.15">
      <c r="B24" s="319"/>
      <c r="C24" s="188"/>
      <c r="D24" s="182"/>
      <c r="E24" s="182"/>
      <c r="F24" s="188"/>
      <c r="G24" s="188"/>
      <c r="H24" s="182"/>
      <c r="I24" s="182"/>
      <c r="J24" s="182"/>
      <c r="K24" s="182"/>
      <c r="L24" s="182"/>
      <c r="M24" s="188"/>
      <c r="N24" s="188"/>
      <c r="O24" s="188"/>
      <c r="P24" s="182"/>
      <c r="Q24" s="188"/>
      <c r="R24" s="182"/>
      <c r="S24" s="182"/>
      <c r="T24" s="182"/>
      <c r="U24" s="182"/>
      <c r="V24" s="182"/>
      <c r="W24" s="182"/>
      <c r="X24" s="182"/>
      <c r="Y24" s="182"/>
      <c r="Z24" s="189"/>
    </row>
    <row r="25" spans="2:26" ht="21.75" customHeight="1" x14ac:dyDescent="0.15">
      <c r="B25" s="319"/>
      <c r="C25" s="188"/>
      <c r="D25" s="182"/>
      <c r="E25" s="182"/>
      <c r="F25" s="188"/>
      <c r="G25" s="188"/>
      <c r="H25" s="182"/>
      <c r="I25" s="182"/>
      <c r="J25" s="182"/>
      <c r="K25" s="182"/>
      <c r="L25" s="182"/>
      <c r="M25" s="188"/>
      <c r="N25" s="188"/>
      <c r="O25" s="188"/>
      <c r="P25" s="182"/>
      <c r="Q25" s="188"/>
      <c r="R25" s="182"/>
      <c r="S25" s="182"/>
      <c r="T25" s="182"/>
      <c r="U25" s="182"/>
      <c r="V25" s="182"/>
      <c r="W25" s="182"/>
      <c r="X25" s="182"/>
      <c r="Y25" s="182"/>
      <c r="Z25" s="189"/>
    </row>
    <row r="26" spans="2:26" ht="21.75" customHeight="1" x14ac:dyDescent="0.15">
      <c r="B26" s="319"/>
      <c r="C26" s="188"/>
      <c r="D26" s="182"/>
      <c r="E26" s="182"/>
      <c r="F26" s="188"/>
      <c r="G26" s="188"/>
      <c r="H26" s="182"/>
      <c r="I26" s="182"/>
      <c r="J26" s="182"/>
      <c r="K26" s="182"/>
      <c r="L26" s="182"/>
      <c r="M26" s="188"/>
      <c r="N26" s="188"/>
      <c r="O26" s="188"/>
      <c r="P26" s="182"/>
      <c r="Q26" s="188"/>
      <c r="R26" s="182"/>
      <c r="S26" s="182"/>
      <c r="T26" s="182"/>
      <c r="U26" s="182"/>
      <c r="V26" s="182"/>
      <c r="W26" s="182"/>
      <c r="X26" s="182"/>
      <c r="Y26" s="182"/>
      <c r="Z26" s="189"/>
    </row>
    <row r="27" spans="2:26" ht="21.75" customHeight="1" x14ac:dyDescent="0.15">
      <c r="B27" s="319"/>
      <c r="C27" s="188"/>
      <c r="D27" s="182"/>
      <c r="E27" s="182"/>
      <c r="F27" s="188"/>
      <c r="G27" s="188"/>
      <c r="H27" s="182"/>
      <c r="I27" s="182"/>
      <c r="J27" s="182"/>
      <c r="K27" s="182"/>
      <c r="L27" s="182"/>
      <c r="M27" s="188"/>
      <c r="N27" s="188"/>
      <c r="O27" s="188"/>
      <c r="P27" s="182"/>
      <c r="Q27" s="188"/>
      <c r="R27" s="182"/>
      <c r="S27" s="182"/>
      <c r="T27" s="182"/>
      <c r="U27" s="182"/>
      <c r="V27" s="182"/>
      <c r="W27" s="182"/>
      <c r="X27" s="182"/>
      <c r="Y27" s="182"/>
      <c r="Z27" s="189"/>
    </row>
    <row r="28" spans="2:26" ht="21.75" customHeight="1" x14ac:dyDescent="0.15">
      <c r="B28" s="319"/>
      <c r="C28" s="188"/>
      <c r="D28" s="182"/>
      <c r="E28" s="182"/>
      <c r="F28" s="190"/>
      <c r="G28" s="191"/>
      <c r="H28" s="191"/>
      <c r="I28" s="191"/>
      <c r="J28" s="191"/>
      <c r="K28" s="191"/>
      <c r="L28" s="182"/>
      <c r="M28" s="188"/>
      <c r="N28" s="188"/>
      <c r="O28" s="188"/>
      <c r="P28" s="182"/>
      <c r="Q28" s="191"/>
      <c r="R28" s="183"/>
      <c r="S28" s="183"/>
      <c r="T28" s="183"/>
      <c r="U28" s="183"/>
      <c r="V28" s="183"/>
      <c r="W28" s="183"/>
      <c r="X28" s="183"/>
      <c r="Y28" s="183"/>
      <c r="Z28" s="192"/>
    </row>
    <row r="29" spans="2:26" ht="47.25" customHeight="1" x14ac:dyDescent="0.15">
      <c r="B29" s="378"/>
      <c r="C29" s="193"/>
      <c r="D29" s="193"/>
      <c r="E29" s="194"/>
      <c r="F29" s="195"/>
      <c r="G29" s="193"/>
      <c r="H29" s="193"/>
      <c r="I29" s="193"/>
      <c r="J29" s="532" t="s">
        <v>184</v>
      </c>
      <c r="K29" s="532"/>
      <c r="L29" s="532"/>
      <c r="M29" s="532"/>
      <c r="N29" s="532"/>
      <c r="O29" s="532"/>
      <c r="P29" s="532"/>
      <c r="Q29" s="532" t="s">
        <v>185</v>
      </c>
      <c r="R29" s="532"/>
      <c r="S29" s="532"/>
      <c r="T29" s="532"/>
      <c r="U29" s="532"/>
      <c r="V29" s="532"/>
      <c r="W29" s="532"/>
      <c r="X29" s="532"/>
      <c r="Y29" s="532"/>
      <c r="Z29" s="196"/>
    </row>
    <row r="30" spans="2:26" ht="15" customHeight="1" x14ac:dyDescent="0.15">
      <c r="C30" s="243"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dataValidations count="1">
    <dataValidation allowBlank="1" showInputMessage="1" showErrorMessage="1" prompt="緯度を小数点以下５桁まで入力する。" sqref="X3:Z6" xr:uid="{71E6F1F1-0794-4428-A51A-B47B8D43B15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934C36-2ACB-4FC3-9414-00B2AEFDB329}">
          <x14:formula1>
            <xm:f>'(参考)リスト'!$G$16:$G$19</xm:f>
          </x14:formula1>
          <xm:sqref>D7:E11</xm:sqref>
        </x14:dataValidation>
        <x14:dataValidation type="list" allowBlank="1" showInputMessage="1" showErrorMessage="1" xr:uid="{639B69FE-AC6D-4E8F-96A1-91D1CE7465CF}">
          <x14:formula1>
            <xm:f>'(参考)リスト'!$E$6:$E$10</xm:f>
          </x14:formula1>
          <xm:sqref>U6</xm:sqref>
        </x14:dataValidation>
        <x14:dataValidation type="list" allowBlank="1" showInputMessage="1" showErrorMessage="1" xr:uid="{15F2D39D-3642-41ED-9F3D-07421820A596}">
          <x14:formula1>
            <xm:f>'(参考)リスト'!$F$6:$F$7</xm:f>
          </x14:formula1>
          <xm:sqref>U5</xm:sqref>
        </x14:dataValidation>
        <x14:dataValidation type="list" allowBlank="1" showInputMessage="1" showErrorMessage="1" xr:uid="{881D4B68-B61B-4839-B3AE-FBED68CB0251}">
          <x14:formula1>
            <xm:f>'(参考)リスト'!$D$6:$D$7</xm:f>
          </x14:formula1>
          <xm:sqref>R5:R6</xm:sqref>
        </x14:dataValidation>
        <x14:dataValidation type="list" allowBlank="1" showInputMessage="1" showErrorMessage="1" xr:uid="{AA7E26E4-2807-4B4D-9EDC-C8C95CCF4C2B}">
          <x14:formula1>
            <xm:f>'(参考)リスト'!$C$6:$C$11</xm:f>
          </x14:formula1>
          <xm:sqref>I5:K5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724DA-983F-4EE4-807E-E10AEC5901B9}">
  <sheetPr>
    <pageSetUpPr fitToPage="1"/>
  </sheetPr>
  <dimension ref="B1:AA37"/>
  <sheetViews>
    <sheetView showGridLines="0" view="pageBreakPreview" zoomScale="85" zoomScaleNormal="70" zoomScaleSheetLayoutView="85" workbookViewId="0">
      <selection activeCell="C3" sqref="C3:F3"/>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1" t="s">
        <v>155</v>
      </c>
      <c r="C2" s="168"/>
      <c r="D2" s="168"/>
      <c r="E2" s="168"/>
      <c r="F2" s="168"/>
      <c r="G2" s="168"/>
      <c r="H2" s="168"/>
      <c r="I2" s="168"/>
      <c r="J2" s="168"/>
      <c r="K2" s="168"/>
      <c r="L2" s="168"/>
      <c r="M2" s="170"/>
      <c r="N2" s="322" t="s">
        <v>156</v>
      </c>
      <c r="O2" s="322"/>
      <c r="P2" s="571">
        <v>45944</v>
      </c>
      <c r="Q2" s="572"/>
      <c r="R2" s="573"/>
      <c r="S2" s="322" t="s">
        <v>157</v>
      </c>
      <c r="T2" s="322"/>
      <c r="U2" s="322"/>
      <c r="V2" s="574" t="s">
        <v>513</v>
      </c>
      <c r="W2" s="574"/>
      <c r="X2" s="574"/>
      <c r="Y2" s="574"/>
      <c r="Z2" s="574"/>
    </row>
    <row r="3" spans="2:27" ht="20.100000000000001" customHeight="1" x14ac:dyDescent="0.15">
      <c r="B3" s="215" t="s">
        <v>2</v>
      </c>
      <c r="C3" s="323" t="s">
        <v>816</v>
      </c>
      <c r="D3" s="324"/>
      <c r="E3" s="324"/>
      <c r="F3" s="325"/>
      <c r="G3" s="320" t="s">
        <v>158</v>
      </c>
      <c r="H3" s="323" t="s">
        <v>527</v>
      </c>
      <c r="I3" s="324"/>
      <c r="J3" s="325"/>
      <c r="K3" s="320" t="s">
        <v>159</v>
      </c>
      <c r="L3" s="575" t="s">
        <v>528</v>
      </c>
      <c r="M3" s="575"/>
      <c r="N3" s="575"/>
      <c r="O3" s="575"/>
      <c r="P3" s="575"/>
      <c r="Q3" s="297" t="s">
        <v>160</v>
      </c>
      <c r="R3" s="299"/>
      <c r="S3" s="323" t="s">
        <v>530</v>
      </c>
      <c r="T3" s="324"/>
      <c r="U3" s="325"/>
      <c r="V3" s="577" t="s">
        <v>161</v>
      </c>
      <c r="W3" s="171" t="s">
        <v>162</v>
      </c>
      <c r="X3" s="566">
        <v>34.163608551025391</v>
      </c>
      <c r="Y3" s="567"/>
      <c r="Z3" s="568"/>
    </row>
    <row r="4" spans="2:27" ht="20.100000000000001" customHeight="1" x14ac:dyDescent="0.15">
      <c r="B4" s="212" t="s">
        <v>6</v>
      </c>
      <c r="C4" s="326" t="s">
        <v>526</v>
      </c>
      <c r="D4" s="327"/>
      <c r="E4" s="327"/>
      <c r="F4" s="328"/>
      <c r="G4" s="314"/>
      <c r="H4" s="326"/>
      <c r="I4" s="327"/>
      <c r="J4" s="328"/>
      <c r="K4" s="314"/>
      <c r="L4" s="576"/>
      <c r="M4" s="576"/>
      <c r="N4" s="576"/>
      <c r="O4" s="576"/>
      <c r="P4" s="576"/>
      <c r="Q4" s="300"/>
      <c r="R4" s="302"/>
      <c r="S4" s="326" t="s">
        <v>531</v>
      </c>
      <c r="T4" s="327"/>
      <c r="U4" s="328"/>
      <c r="V4" s="578"/>
      <c r="W4" s="224" t="s">
        <v>163</v>
      </c>
      <c r="X4" s="566">
        <v>131.77621459960938</v>
      </c>
      <c r="Y4" s="567"/>
      <c r="Z4" s="568"/>
    </row>
    <row r="5" spans="2:27" ht="20.100000000000001" customHeight="1" x14ac:dyDescent="0.15">
      <c r="B5" s="569" t="s">
        <v>8</v>
      </c>
      <c r="C5" s="219" t="s">
        <v>9</v>
      </c>
      <c r="D5" s="315" t="s">
        <v>535</v>
      </c>
      <c r="E5" s="316"/>
      <c r="F5" s="316"/>
      <c r="G5" s="287" t="s">
        <v>164</v>
      </c>
      <c r="H5" s="288"/>
      <c r="I5" s="315" t="s">
        <v>536</v>
      </c>
      <c r="J5" s="316"/>
      <c r="K5" s="317"/>
      <c r="L5" s="322" t="s">
        <v>12</v>
      </c>
      <c r="M5" s="322"/>
      <c r="N5" s="213" t="s">
        <v>13</v>
      </c>
      <c r="O5" s="172">
        <v>91</v>
      </c>
      <c r="P5" s="214" t="s">
        <v>14</v>
      </c>
      <c r="Q5" s="547" t="s">
        <v>165</v>
      </c>
      <c r="R5" s="564" t="s">
        <v>496</v>
      </c>
      <c r="S5" s="320" t="s">
        <v>166</v>
      </c>
      <c r="T5" s="320"/>
      <c r="U5" s="173" t="s">
        <v>532</v>
      </c>
      <c r="V5" s="297" t="s">
        <v>167</v>
      </c>
      <c r="W5" s="171" t="s">
        <v>162</v>
      </c>
      <c r="X5" s="566">
        <v>34.162998199462891</v>
      </c>
      <c r="Y5" s="567"/>
      <c r="Z5" s="568"/>
    </row>
    <row r="6" spans="2:27" ht="20.100000000000001" customHeight="1" x14ac:dyDescent="0.15">
      <c r="B6" s="570"/>
      <c r="C6" s="219" t="s">
        <v>15</v>
      </c>
      <c r="D6" s="315" t="s">
        <v>535</v>
      </c>
      <c r="E6" s="316"/>
      <c r="F6" s="316"/>
      <c r="G6" s="322" t="s">
        <v>168</v>
      </c>
      <c r="H6" s="322"/>
      <c r="I6" s="315" t="s">
        <v>537</v>
      </c>
      <c r="J6" s="316"/>
      <c r="K6" s="317"/>
      <c r="L6" s="322" t="s">
        <v>169</v>
      </c>
      <c r="M6" s="322"/>
      <c r="N6" s="213" t="s">
        <v>13</v>
      </c>
      <c r="O6" s="210">
        <v>10.35</v>
      </c>
      <c r="P6" s="214" t="s">
        <v>14</v>
      </c>
      <c r="Q6" s="302"/>
      <c r="R6" s="565"/>
      <c r="S6" s="322" t="s">
        <v>170</v>
      </c>
      <c r="T6" s="322"/>
      <c r="U6" s="174" t="s">
        <v>538</v>
      </c>
      <c r="V6" s="300"/>
      <c r="W6" s="171" t="s">
        <v>163</v>
      </c>
      <c r="X6" s="566">
        <v>131.7762451171875</v>
      </c>
      <c r="Y6" s="567"/>
      <c r="Z6" s="568"/>
    </row>
    <row r="7" spans="2:27" ht="7.5" customHeight="1" x14ac:dyDescent="0.15">
      <c r="B7" s="544" t="s">
        <v>171</v>
      </c>
      <c r="C7" s="544"/>
      <c r="D7" s="545" t="s">
        <v>798</v>
      </c>
      <c r="E7" s="545"/>
      <c r="F7" s="175"/>
      <c r="G7" s="175"/>
      <c r="H7" s="175"/>
      <c r="I7" s="175"/>
      <c r="J7" s="175"/>
      <c r="K7" s="175"/>
      <c r="L7" s="175"/>
      <c r="M7" s="175"/>
      <c r="N7" s="175"/>
      <c r="O7" s="175"/>
      <c r="P7" s="175"/>
      <c r="Q7" s="175"/>
      <c r="R7" s="175"/>
      <c r="S7" s="175"/>
      <c r="T7" s="175"/>
      <c r="U7" s="175"/>
      <c r="V7" s="175"/>
      <c r="W7" s="175"/>
      <c r="X7" s="176"/>
      <c r="Y7" s="176"/>
      <c r="Z7" s="177"/>
    </row>
    <row r="8" spans="2:27" ht="21.75" customHeight="1" x14ac:dyDescent="0.15">
      <c r="B8" s="544"/>
      <c r="C8" s="544"/>
      <c r="D8" s="545"/>
      <c r="E8" s="545"/>
      <c r="F8" s="178"/>
      <c r="G8" s="546" t="s">
        <v>172</v>
      </c>
      <c r="H8" s="547"/>
      <c r="I8" s="552" t="s">
        <v>173</v>
      </c>
      <c r="J8" s="179" t="s">
        <v>174</v>
      </c>
      <c r="K8" s="180" t="s">
        <v>175</v>
      </c>
      <c r="L8" s="555">
        <v>90</v>
      </c>
      <c r="M8" s="556"/>
      <c r="N8" s="219" t="s">
        <v>176</v>
      </c>
      <c r="O8" s="563">
        <v>11</v>
      </c>
      <c r="P8" s="563"/>
      <c r="Q8" s="219" t="s">
        <v>177</v>
      </c>
      <c r="R8" s="555">
        <v>0</v>
      </c>
      <c r="S8" s="556"/>
      <c r="T8" s="546" t="s">
        <v>178</v>
      </c>
      <c r="U8" s="547"/>
      <c r="V8" s="546" t="s">
        <v>179</v>
      </c>
      <c r="W8" s="547"/>
      <c r="X8" s="533">
        <v>0</v>
      </c>
      <c r="Y8" s="534"/>
      <c r="Z8" s="178"/>
      <c r="AA8" s="97"/>
    </row>
    <row r="9" spans="2:27" ht="10.9" customHeight="1" x14ac:dyDescent="0.15">
      <c r="B9" s="544"/>
      <c r="C9" s="544"/>
      <c r="D9" s="545"/>
      <c r="E9" s="545"/>
      <c r="F9" s="178"/>
      <c r="G9" s="548"/>
      <c r="H9" s="549"/>
      <c r="I9" s="553"/>
      <c r="J9" s="559" t="s">
        <v>180</v>
      </c>
      <c r="K9" s="561" t="s">
        <v>175</v>
      </c>
      <c r="L9" s="533">
        <v>16</v>
      </c>
      <c r="M9" s="534"/>
      <c r="N9" s="559" t="s">
        <v>176</v>
      </c>
      <c r="O9" s="533">
        <v>4</v>
      </c>
      <c r="P9" s="534"/>
      <c r="Q9" s="559" t="s">
        <v>177</v>
      </c>
      <c r="R9" s="533">
        <v>0</v>
      </c>
      <c r="S9" s="534"/>
      <c r="T9" s="548"/>
      <c r="U9" s="549"/>
      <c r="V9" s="550"/>
      <c r="W9" s="551"/>
      <c r="X9" s="557"/>
      <c r="Y9" s="558"/>
      <c r="Z9" s="178"/>
      <c r="AA9" s="97"/>
    </row>
    <row r="10" spans="2:27" ht="10.9" customHeight="1" x14ac:dyDescent="0.15">
      <c r="B10" s="544"/>
      <c r="C10" s="544"/>
      <c r="D10" s="545"/>
      <c r="E10" s="545"/>
      <c r="F10" s="178"/>
      <c r="G10" s="548"/>
      <c r="H10" s="549"/>
      <c r="I10" s="553"/>
      <c r="J10" s="560"/>
      <c r="K10" s="562"/>
      <c r="L10" s="535"/>
      <c r="M10" s="536"/>
      <c r="N10" s="560"/>
      <c r="O10" s="535"/>
      <c r="P10" s="536"/>
      <c r="Q10" s="560"/>
      <c r="R10" s="535"/>
      <c r="S10" s="536"/>
      <c r="T10" s="548"/>
      <c r="U10" s="549"/>
      <c r="V10" s="537" t="s">
        <v>181</v>
      </c>
      <c r="W10" s="538"/>
      <c r="X10" s="533">
        <v>10</v>
      </c>
      <c r="Y10" s="534"/>
      <c r="Z10" s="178"/>
      <c r="AA10" s="97"/>
    </row>
    <row r="11" spans="2:27" ht="21.75" customHeight="1" x14ac:dyDescent="0.15">
      <c r="B11" s="544"/>
      <c r="C11" s="544"/>
      <c r="D11" s="545"/>
      <c r="E11" s="545"/>
      <c r="F11" s="178"/>
      <c r="G11" s="550"/>
      <c r="H11" s="551"/>
      <c r="I11" s="554"/>
      <c r="J11" s="219" t="s">
        <v>182</v>
      </c>
      <c r="K11" s="180" t="s">
        <v>175</v>
      </c>
      <c r="L11" s="541">
        <v>1</v>
      </c>
      <c r="M11" s="542"/>
      <c r="N11" s="219" t="s">
        <v>176</v>
      </c>
      <c r="O11" s="543">
        <v>0</v>
      </c>
      <c r="P11" s="543"/>
      <c r="Q11" s="219" t="s">
        <v>177</v>
      </c>
      <c r="R11" s="541">
        <v>0</v>
      </c>
      <c r="S11" s="542"/>
      <c r="T11" s="550"/>
      <c r="U11" s="551"/>
      <c r="V11" s="539"/>
      <c r="W11" s="540"/>
      <c r="X11" s="535"/>
      <c r="Y11" s="536"/>
      <c r="Z11" s="178"/>
      <c r="AA11" s="97"/>
    </row>
    <row r="12" spans="2:27" ht="21.75" customHeight="1" x14ac:dyDescent="0.15">
      <c r="B12" s="318" t="s">
        <v>183</v>
      </c>
      <c r="C12" s="178"/>
      <c r="D12" s="181"/>
      <c r="E12" s="181"/>
      <c r="F12" s="178"/>
      <c r="G12" s="178"/>
      <c r="H12" s="178"/>
      <c r="I12" s="178"/>
      <c r="J12" s="178"/>
      <c r="K12" s="178"/>
      <c r="L12" s="178"/>
      <c r="M12" s="178"/>
      <c r="N12" s="178"/>
      <c r="O12" s="178"/>
      <c r="P12" s="178"/>
      <c r="Q12" s="178"/>
      <c r="R12" s="178"/>
      <c r="S12" s="178"/>
      <c r="T12" s="178"/>
      <c r="U12" s="178"/>
      <c r="V12" s="178"/>
      <c r="W12" s="178"/>
      <c r="X12" s="178"/>
      <c r="Y12" s="178"/>
      <c r="Z12" s="178"/>
      <c r="AA12" s="97"/>
    </row>
    <row r="13" spans="2:27" ht="21.75" customHeight="1" x14ac:dyDescent="0.15">
      <c r="B13" s="319"/>
      <c r="C13" s="178"/>
      <c r="D13" s="181"/>
      <c r="E13" s="181"/>
      <c r="F13" s="178"/>
      <c r="G13" s="178"/>
      <c r="H13" s="178"/>
      <c r="I13" s="178"/>
      <c r="J13" s="178"/>
      <c r="K13" s="178"/>
      <c r="L13" s="178"/>
      <c r="M13" s="178"/>
      <c r="N13" s="178"/>
      <c r="O13" s="178"/>
      <c r="P13" s="178"/>
      <c r="Q13" s="178"/>
      <c r="R13" s="178"/>
      <c r="S13" s="178"/>
      <c r="T13" s="178"/>
      <c r="U13" s="178"/>
      <c r="V13" s="182"/>
      <c r="W13" s="182"/>
      <c r="X13" s="182"/>
      <c r="Y13" s="182"/>
      <c r="Z13" s="178"/>
      <c r="AA13" s="97"/>
    </row>
    <row r="14" spans="2:27" ht="21.75" customHeight="1" x14ac:dyDescent="0.15">
      <c r="B14" s="319"/>
      <c r="C14" s="178"/>
      <c r="D14" s="181"/>
      <c r="E14" s="181"/>
      <c r="F14" s="178"/>
      <c r="G14" s="178"/>
      <c r="H14" s="178"/>
      <c r="I14" s="178"/>
      <c r="J14" s="178"/>
      <c r="K14" s="178"/>
      <c r="L14" s="178"/>
      <c r="M14" s="178"/>
      <c r="N14" s="178"/>
      <c r="O14" s="178"/>
      <c r="P14" s="178"/>
      <c r="Q14" s="178"/>
      <c r="R14" s="178"/>
      <c r="S14" s="178"/>
      <c r="T14" s="182"/>
      <c r="U14" s="182"/>
      <c r="V14" s="183"/>
      <c r="W14" s="183"/>
      <c r="X14" s="183"/>
      <c r="Y14" s="183"/>
      <c r="Z14" s="184"/>
      <c r="AA14" s="97"/>
    </row>
    <row r="15" spans="2:27" ht="21.75" customHeight="1" x14ac:dyDescent="0.15">
      <c r="B15" s="319"/>
      <c r="C15" s="178"/>
      <c r="D15" s="181"/>
      <c r="E15" s="181"/>
      <c r="F15" s="178"/>
      <c r="G15" s="178"/>
      <c r="H15" s="178"/>
      <c r="I15" s="178"/>
      <c r="J15" s="178"/>
      <c r="K15" s="178"/>
      <c r="L15" s="178"/>
      <c r="M15" s="178"/>
      <c r="N15" s="178"/>
      <c r="O15" s="178"/>
      <c r="P15" s="178"/>
      <c r="Q15" s="178"/>
      <c r="R15" s="178"/>
      <c r="S15" s="178"/>
      <c r="T15" s="182"/>
      <c r="U15" s="182"/>
      <c r="V15" s="178"/>
      <c r="W15" s="178"/>
      <c r="X15" s="185"/>
      <c r="Y15" s="185"/>
      <c r="Z15" s="184"/>
    </row>
    <row r="16" spans="2:27" ht="21.75" customHeight="1" x14ac:dyDescent="0.15">
      <c r="B16" s="319"/>
      <c r="C16" s="178"/>
      <c r="D16" s="181"/>
      <c r="E16" s="181"/>
      <c r="F16" s="178"/>
      <c r="G16" s="178"/>
      <c r="H16" s="178"/>
      <c r="I16" s="178"/>
      <c r="J16" s="178"/>
      <c r="K16" s="178"/>
      <c r="L16" s="178"/>
      <c r="M16" s="178"/>
      <c r="N16" s="178"/>
      <c r="O16" s="178"/>
      <c r="P16" s="178"/>
      <c r="Q16" s="178"/>
      <c r="R16" s="178"/>
      <c r="S16" s="178"/>
      <c r="T16" s="186"/>
      <c r="U16" s="186"/>
      <c r="V16" s="186"/>
      <c r="W16" s="186"/>
      <c r="X16" s="186"/>
      <c r="Y16" s="186"/>
      <c r="Z16" s="184"/>
    </row>
    <row r="17" spans="2:26" ht="21.75" customHeight="1" x14ac:dyDescent="0.15">
      <c r="B17" s="319"/>
      <c r="C17" s="178"/>
      <c r="D17" s="181"/>
      <c r="E17" s="181"/>
      <c r="F17" s="178"/>
      <c r="G17" s="178"/>
      <c r="H17" s="178"/>
      <c r="I17" s="178"/>
      <c r="J17" s="178"/>
      <c r="K17" s="178"/>
      <c r="L17" s="178"/>
      <c r="M17" s="178"/>
      <c r="N17" s="178"/>
      <c r="O17" s="178"/>
      <c r="P17" s="178"/>
      <c r="Q17" s="178"/>
      <c r="R17" s="178"/>
      <c r="S17" s="178"/>
      <c r="T17" s="178"/>
      <c r="U17" s="178"/>
      <c r="V17" s="182"/>
      <c r="W17" s="182"/>
      <c r="X17" s="182"/>
      <c r="Y17" s="182"/>
      <c r="Z17" s="184"/>
    </row>
    <row r="18" spans="2:26" ht="21.75" customHeight="1" x14ac:dyDescent="0.15">
      <c r="B18" s="319"/>
      <c r="C18" s="178"/>
      <c r="D18" s="181"/>
      <c r="E18" s="181"/>
      <c r="F18" s="178"/>
      <c r="G18" s="178"/>
      <c r="H18" s="178"/>
      <c r="I18" s="178"/>
      <c r="J18" s="178"/>
      <c r="K18" s="178"/>
      <c r="L18" s="178"/>
      <c r="M18" s="178"/>
      <c r="N18" s="178"/>
      <c r="O18" s="178"/>
      <c r="P18" s="178"/>
      <c r="Q18" s="178"/>
      <c r="R18" s="178"/>
      <c r="S18" s="178"/>
      <c r="T18" s="178"/>
      <c r="U18" s="178"/>
      <c r="V18" s="178"/>
      <c r="W18" s="178"/>
      <c r="X18" s="185"/>
      <c r="Y18" s="185"/>
      <c r="Z18" s="184"/>
    </row>
    <row r="19" spans="2:26" ht="21.75" customHeight="1" x14ac:dyDescent="0.15">
      <c r="B19" s="319"/>
      <c r="C19" s="178"/>
      <c r="D19" s="181"/>
      <c r="E19" s="181"/>
      <c r="F19" s="178"/>
      <c r="G19" s="178"/>
      <c r="H19" s="178"/>
      <c r="I19" s="178"/>
      <c r="J19" s="178"/>
      <c r="K19" s="178"/>
      <c r="L19" s="178"/>
      <c r="M19" s="178"/>
      <c r="N19" s="178"/>
      <c r="O19" s="178"/>
      <c r="P19" s="178"/>
      <c r="Q19" s="178"/>
      <c r="R19" s="178"/>
      <c r="S19" s="178"/>
      <c r="T19" s="178"/>
      <c r="U19" s="178"/>
      <c r="V19" s="178"/>
      <c r="W19" s="178"/>
      <c r="X19" s="185"/>
      <c r="Y19" s="185"/>
      <c r="Z19" s="184"/>
    </row>
    <row r="20" spans="2:26" ht="21.75" customHeight="1" x14ac:dyDescent="0.15">
      <c r="B20" s="319"/>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7"/>
    </row>
    <row r="21" spans="2:26" ht="21.75" customHeight="1" x14ac:dyDescent="0.15">
      <c r="B21" s="319"/>
      <c r="C21" s="182"/>
      <c r="D21" s="182"/>
      <c r="E21" s="182"/>
      <c r="F21" s="182"/>
      <c r="G21" s="182"/>
      <c r="H21" s="188"/>
      <c r="I21" s="182"/>
      <c r="J21" s="182"/>
      <c r="K21" s="182"/>
      <c r="L21" s="182"/>
      <c r="M21" s="188"/>
      <c r="N21" s="188"/>
      <c r="O21" s="188"/>
      <c r="P21" s="182"/>
      <c r="Q21" s="188"/>
      <c r="R21" s="182"/>
      <c r="S21" s="182"/>
      <c r="T21" s="182"/>
      <c r="U21" s="182"/>
      <c r="V21" s="182"/>
      <c r="W21" s="182"/>
      <c r="X21" s="182"/>
      <c r="Y21" s="182"/>
      <c r="Z21" s="189"/>
    </row>
    <row r="22" spans="2:26" ht="21.75" customHeight="1" x14ac:dyDescent="0.15">
      <c r="B22" s="319"/>
      <c r="C22" s="182"/>
      <c r="D22" s="182"/>
      <c r="E22" s="182"/>
      <c r="F22" s="182"/>
      <c r="G22" s="182"/>
      <c r="H22" s="188"/>
      <c r="I22" s="182"/>
      <c r="J22" s="182"/>
      <c r="K22" s="182"/>
      <c r="L22" s="182"/>
      <c r="M22" s="188"/>
      <c r="N22" s="188"/>
      <c r="O22" s="188"/>
      <c r="P22" s="182"/>
      <c r="Q22" s="188"/>
      <c r="R22" s="182"/>
      <c r="S22" s="182"/>
      <c r="T22" s="182"/>
      <c r="U22" s="182"/>
      <c r="V22" s="182"/>
      <c r="W22" s="182"/>
      <c r="X22" s="182"/>
      <c r="Y22" s="182"/>
      <c r="Z22" s="189"/>
    </row>
    <row r="23" spans="2:26" ht="21.75" customHeight="1" x14ac:dyDescent="0.15">
      <c r="B23" s="319"/>
      <c r="C23" s="188"/>
      <c r="D23" s="182"/>
      <c r="E23" s="182"/>
      <c r="F23" s="188"/>
      <c r="G23" s="188"/>
      <c r="H23" s="182"/>
      <c r="I23" s="182"/>
      <c r="J23" s="182"/>
      <c r="K23" s="182"/>
      <c r="L23" s="182"/>
      <c r="M23" s="188"/>
      <c r="N23" s="188"/>
      <c r="O23" s="188"/>
      <c r="P23" s="182"/>
      <c r="Q23" s="188"/>
      <c r="R23" s="182"/>
      <c r="S23" s="182"/>
      <c r="T23" s="182"/>
      <c r="U23" s="182"/>
      <c r="V23" s="182"/>
      <c r="W23" s="182"/>
      <c r="X23" s="182"/>
      <c r="Y23" s="182"/>
      <c r="Z23" s="189"/>
    </row>
    <row r="24" spans="2:26" ht="21.75" customHeight="1" x14ac:dyDescent="0.15">
      <c r="B24" s="319"/>
      <c r="C24" s="188"/>
      <c r="D24" s="182"/>
      <c r="E24" s="182"/>
      <c r="F24" s="188"/>
      <c r="G24" s="188"/>
      <c r="H24" s="182"/>
      <c r="I24" s="182"/>
      <c r="J24" s="182"/>
      <c r="K24" s="182"/>
      <c r="L24" s="182"/>
      <c r="M24" s="188"/>
      <c r="N24" s="188"/>
      <c r="O24" s="188"/>
      <c r="P24" s="182"/>
      <c r="Q24" s="188"/>
      <c r="R24" s="182"/>
      <c r="S24" s="182"/>
      <c r="T24" s="182"/>
      <c r="U24" s="182"/>
      <c r="V24" s="182"/>
      <c r="W24" s="182"/>
      <c r="X24" s="182"/>
      <c r="Y24" s="182"/>
      <c r="Z24" s="189"/>
    </row>
    <row r="25" spans="2:26" ht="21.75" customHeight="1" x14ac:dyDescent="0.15">
      <c r="B25" s="319"/>
      <c r="C25" s="188"/>
      <c r="D25" s="182"/>
      <c r="E25" s="182"/>
      <c r="F25" s="188"/>
      <c r="G25" s="188"/>
      <c r="H25" s="182"/>
      <c r="I25" s="182"/>
      <c r="J25" s="182"/>
      <c r="K25" s="182"/>
      <c r="L25" s="182"/>
      <c r="M25" s="188"/>
      <c r="N25" s="188"/>
      <c r="O25" s="188"/>
      <c r="P25" s="182"/>
      <c r="Q25" s="188"/>
      <c r="R25" s="182"/>
      <c r="S25" s="182"/>
      <c r="T25" s="182"/>
      <c r="U25" s="182"/>
      <c r="V25" s="182"/>
      <c r="W25" s="182"/>
      <c r="X25" s="182"/>
      <c r="Y25" s="182"/>
      <c r="Z25" s="189"/>
    </row>
    <row r="26" spans="2:26" ht="21.75" customHeight="1" x14ac:dyDescent="0.15">
      <c r="B26" s="319"/>
      <c r="C26" s="188"/>
      <c r="D26" s="182"/>
      <c r="E26" s="182"/>
      <c r="F26" s="188"/>
      <c r="G26" s="188"/>
      <c r="H26" s="182"/>
      <c r="I26" s="182"/>
      <c r="J26" s="182"/>
      <c r="K26" s="182"/>
      <c r="L26" s="182"/>
      <c r="M26" s="188"/>
      <c r="N26" s="188"/>
      <c r="O26" s="188"/>
      <c r="P26" s="182"/>
      <c r="Q26" s="188"/>
      <c r="R26" s="182"/>
      <c r="S26" s="182"/>
      <c r="T26" s="182"/>
      <c r="U26" s="182"/>
      <c r="V26" s="182"/>
      <c r="W26" s="182"/>
      <c r="X26" s="182"/>
      <c r="Y26" s="182"/>
      <c r="Z26" s="189"/>
    </row>
    <row r="27" spans="2:26" ht="21.75" customHeight="1" x14ac:dyDescent="0.15">
      <c r="B27" s="319"/>
      <c r="C27" s="188"/>
      <c r="D27" s="182"/>
      <c r="E27" s="182"/>
      <c r="F27" s="188"/>
      <c r="G27" s="188"/>
      <c r="H27" s="182"/>
      <c r="I27" s="182"/>
      <c r="J27" s="182"/>
      <c r="K27" s="182"/>
      <c r="L27" s="182"/>
      <c r="M27" s="188"/>
      <c r="N27" s="188"/>
      <c r="O27" s="188"/>
      <c r="P27" s="182"/>
      <c r="Q27" s="188"/>
      <c r="R27" s="182"/>
      <c r="S27" s="182"/>
      <c r="T27" s="182"/>
      <c r="U27" s="182"/>
      <c r="V27" s="182"/>
      <c r="W27" s="182"/>
      <c r="X27" s="182"/>
      <c r="Y27" s="182"/>
      <c r="Z27" s="189"/>
    </row>
    <row r="28" spans="2:26" ht="21.75" customHeight="1" x14ac:dyDescent="0.15">
      <c r="B28" s="319"/>
      <c r="C28" s="188"/>
      <c r="D28" s="182"/>
      <c r="E28" s="182"/>
      <c r="F28" s="190"/>
      <c r="G28" s="191"/>
      <c r="H28" s="191"/>
      <c r="I28" s="191"/>
      <c r="J28" s="191"/>
      <c r="K28" s="191"/>
      <c r="L28" s="182"/>
      <c r="M28" s="188"/>
      <c r="N28" s="188"/>
      <c r="O28" s="188"/>
      <c r="P28" s="182"/>
      <c r="Q28" s="191"/>
      <c r="R28" s="183"/>
      <c r="S28" s="183"/>
      <c r="T28" s="183"/>
      <c r="U28" s="183"/>
      <c r="V28" s="183"/>
      <c r="W28" s="183"/>
      <c r="X28" s="183"/>
      <c r="Y28" s="183"/>
      <c r="Z28" s="192"/>
    </row>
    <row r="29" spans="2:26" ht="47.25" customHeight="1" x14ac:dyDescent="0.15">
      <c r="B29" s="378"/>
      <c r="C29" s="193"/>
      <c r="D29" s="193"/>
      <c r="E29" s="194"/>
      <c r="F29" s="195"/>
      <c r="G29" s="193"/>
      <c r="H29" s="193"/>
      <c r="I29" s="193"/>
      <c r="J29" s="532" t="s">
        <v>184</v>
      </c>
      <c r="K29" s="532"/>
      <c r="L29" s="532"/>
      <c r="M29" s="532"/>
      <c r="N29" s="532"/>
      <c r="O29" s="532"/>
      <c r="P29" s="532"/>
      <c r="Q29" s="532" t="s">
        <v>185</v>
      </c>
      <c r="R29" s="532"/>
      <c r="S29" s="532"/>
      <c r="T29" s="532"/>
      <c r="U29" s="532"/>
      <c r="V29" s="532"/>
      <c r="W29" s="532"/>
      <c r="X29" s="532"/>
      <c r="Y29" s="532"/>
      <c r="Z29" s="196"/>
    </row>
    <row r="30" spans="2:26" ht="15" customHeight="1" x14ac:dyDescent="0.15">
      <c r="C30" s="243"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dataValidations count="1">
    <dataValidation allowBlank="1" showInputMessage="1" showErrorMessage="1" prompt="緯度を小数点以下５桁まで入力する。" sqref="X3:Z6" xr:uid="{4EF9C791-4285-47FD-B466-DF9C333F4DF8}"/>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2BDF922-34BD-404B-8B4D-7656E7DB0937}">
          <x14:formula1>
            <xm:f>'(参考)リスト'!$G$16:$G$19</xm:f>
          </x14:formula1>
          <xm:sqref>D7:E11</xm:sqref>
        </x14:dataValidation>
        <x14:dataValidation type="list" allowBlank="1" showInputMessage="1" showErrorMessage="1" xr:uid="{93156804-298E-4093-A9FB-9B2CEA2F3D5F}">
          <x14:formula1>
            <xm:f>'(参考)リスト'!$E$6:$E$10</xm:f>
          </x14:formula1>
          <xm:sqref>U6</xm:sqref>
        </x14:dataValidation>
        <x14:dataValidation type="list" allowBlank="1" showInputMessage="1" showErrorMessage="1" xr:uid="{A0E58E4F-C9D2-4108-84FD-19741E1B8441}">
          <x14:formula1>
            <xm:f>'(参考)リスト'!$F$6:$F$7</xm:f>
          </x14:formula1>
          <xm:sqref>U5</xm:sqref>
        </x14:dataValidation>
        <x14:dataValidation type="list" allowBlank="1" showInputMessage="1" showErrorMessage="1" xr:uid="{2D63D0EE-0F06-4AD3-A4E6-330AD05CB2E2}">
          <x14:formula1>
            <xm:f>'(参考)リスト'!$D$6:$D$7</xm:f>
          </x14:formula1>
          <xm:sqref>R5:R6</xm:sqref>
        </x14:dataValidation>
        <x14:dataValidation type="list" allowBlank="1" showInputMessage="1" showErrorMessage="1" xr:uid="{00435B2F-2F9E-44CF-BCD0-DB2F26463E35}">
          <x14:formula1>
            <xm:f>'(参考)リスト'!$C$6:$C$11</xm:f>
          </x14:formula1>
          <xm:sqref>I5:K5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224B2-E155-42C2-9F01-37813BFDDC50}">
  <sheetPr>
    <pageSetUpPr fitToPage="1"/>
  </sheetPr>
  <dimension ref="B1:Y48"/>
  <sheetViews>
    <sheetView showGridLines="0" view="pageBreakPreview" zoomScale="85" zoomScaleNormal="55" zoomScaleSheetLayoutView="85" workbookViewId="0">
      <selection activeCell="B3" sqref="B3:H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4" t="s">
        <v>190</v>
      </c>
      <c r="C2" s="604"/>
      <c r="D2" s="604"/>
      <c r="E2" s="604"/>
      <c r="F2" s="605"/>
      <c r="G2" s="605"/>
      <c r="H2" s="605"/>
      <c r="I2" s="604"/>
      <c r="J2" s="604"/>
      <c r="K2" s="604"/>
      <c r="L2" s="604"/>
      <c r="M2" s="604"/>
      <c r="N2" s="604"/>
      <c r="O2" s="604"/>
      <c r="P2" s="604"/>
      <c r="Q2" s="604"/>
      <c r="R2" s="604"/>
      <c r="S2" s="604"/>
      <c r="T2" s="604"/>
      <c r="U2" s="604"/>
      <c r="V2" s="604"/>
      <c r="W2" s="604"/>
      <c r="X2" s="604"/>
      <c r="Y2" s="182"/>
    </row>
    <row r="3" spans="2:25" ht="20.100000000000001" customHeight="1" x14ac:dyDescent="0.15">
      <c r="B3" s="368" t="s">
        <v>2</v>
      </c>
      <c r="C3" s="380"/>
      <c r="D3" s="380"/>
      <c r="E3" s="380"/>
      <c r="F3" s="606" t="s">
        <v>816</v>
      </c>
      <c r="G3" s="606"/>
      <c r="H3" s="606"/>
      <c r="I3" s="285" t="s">
        <v>3</v>
      </c>
      <c r="J3" s="286"/>
      <c r="K3" s="315" t="s">
        <v>527</v>
      </c>
      <c r="L3" s="316"/>
      <c r="M3" s="316"/>
      <c r="N3" s="317"/>
      <c r="O3" s="320" t="s">
        <v>191</v>
      </c>
      <c r="P3" s="607" t="s">
        <v>530</v>
      </c>
      <c r="Q3" s="575"/>
      <c r="R3" s="575"/>
      <c r="S3" s="608"/>
      <c r="T3" s="546" t="s">
        <v>192</v>
      </c>
      <c r="U3" s="609"/>
      <c r="V3" s="609"/>
      <c r="W3" s="547"/>
      <c r="X3" s="613">
        <v>45944</v>
      </c>
      <c r="Y3" s="614"/>
    </row>
    <row r="4" spans="2:25" ht="20.100000000000001" customHeight="1" x14ac:dyDescent="0.15">
      <c r="B4" s="311" t="s">
        <v>109</v>
      </c>
      <c r="C4" s="312"/>
      <c r="D4" s="312"/>
      <c r="E4" s="312"/>
      <c r="F4" s="617" t="s">
        <v>526</v>
      </c>
      <c r="G4" s="617"/>
      <c r="H4" s="617"/>
      <c r="I4" s="618" t="s">
        <v>110</v>
      </c>
      <c r="J4" s="619"/>
      <c r="K4" s="315" t="s">
        <v>528</v>
      </c>
      <c r="L4" s="316"/>
      <c r="M4" s="316"/>
      <c r="N4" s="317"/>
      <c r="O4" s="314"/>
      <c r="P4" s="620" t="s">
        <v>531</v>
      </c>
      <c r="Q4" s="576"/>
      <c r="R4" s="576"/>
      <c r="S4" s="612"/>
      <c r="T4" s="610"/>
      <c r="U4" s="611"/>
      <c r="V4" s="611"/>
      <c r="W4" s="612"/>
      <c r="X4" s="615"/>
      <c r="Y4" s="616"/>
    </row>
    <row r="5" spans="2:25" ht="15" customHeight="1" x14ac:dyDescent="0.15">
      <c r="B5" s="319" t="s">
        <v>193</v>
      </c>
      <c r="C5" s="584" t="s">
        <v>194</v>
      </c>
      <c r="D5" s="585"/>
      <c r="E5" s="586" t="s">
        <v>195</v>
      </c>
      <c r="F5" s="586" t="s">
        <v>196</v>
      </c>
      <c r="G5" s="588" t="s">
        <v>197</v>
      </c>
      <c r="H5" s="589"/>
      <c r="I5" s="368" t="s">
        <v>198</v>
      </c>
      <c r="J5" s="380"/>
      <c r="K5" s="380"/>
      <c r="L5" s="380"/>
      <c r="M5" s="380"/>
      <c r="N5" s="381"/>
      <c r="O5" s="197" t="s">
        <v>199</v>
      </c>
      <c r="P5" s="569" t="s">
        <v>200</v>
      </c>
      <c r="Q5" s="592"/>
      <c r="R5" s="592"/>
      <c r="S5" s="593"/>
      <c r="T5" s="588" t="s">
        <v>201</v>
      </c>
      <c r="U5" s="596"/>
      <c r="V5" s="596"/>
      <c r="W5" s="596"/>
      <c r="X5" s="589"/>
      <c r="Y5" s="598" t="s">
        <v>202</v>
      </c>
    </row>
    <row r="6" spans="2:25" ht="15" customHeight="1" x14ac:dyDescent="0.15">
      <c r="B6" s="319"/>
      <c r="C6" s="584"/>
      <c r="D6" s="585"/>
      <c r="E6" s="586"/>
      <c r="F6" s="586"/>
      <c r="G6" s="590"/>
      <c r="H6" s="591"/>
      <c r="I6" s="311"/>
      <c r="J6" s="312"/>
      <c r="K6" s="312"/>
      <c r="L6" s="312"/>
      <c r="M6" s="312"/>
      <c r="N6" s="313"/>
      <c r="O6" s="198">
        <v>44099</v>
      </c>
      <c r="P6" s="570"/>
      <c r="Q6" s="594"/>
      <c r="R6" s="594"/>
      <c r="S6" s="595"/>
      <c r="T6" s="590"/>
      <c r="U6" s="597"/>
      <c r="V6" s="597"/>
      <c r="W6" s="597"/>
      <c r="X6" s="591"/>
      <c r="Y6" s="586"/>
    </row>
    <row r="7" spans="2:25" ht="16.149999999999999" customHeight="1" x14ac:dyDescent="0.15">
      <c r="B7" s="319"/>
      <c r="C7" s="584"/>
      <c r="D7" s="585"/>
      <c r="E7" s="586"/>
      <c r="F7" s="586"/>
      <c r="G7" s="544" t="s">
        <v>203</v>
      </c>
      <c r="H7" s="544" t="s">
        <v>204</v>
      </c>
      <c r="I7" s="601" t="s">
        <v>205</v>
      </c>
      <c r="J7" s="601" t="s">
        <v>206</v>
      </c>
      <c r="K7" s="582"/>
      <c r="L7" s="582"/>
      <c r="M7" s="602" t="s">
        <v>207</v>
      </c>
      <c r="N7" s="603" t="s">
        <v>208</v>
      </c>
      <c r="O7" s="601" t="s">
        <v>209</v>
      </c>
      <c r="P7" s="350" t="s">
        <v>210</v>
      </c>
      <c r="Q7" s="582"/>
      <c r="R7" s="544" t="s">
        <v>211</v>
      </c>
      <c r="S7" s="544" t="s">
        <v>212</v>
      </c>
      <c r="T7" s="583" t="s">
        <v>213</v>
      </c>
      <c r="U7" s="544" t="s">
        <v>214</v>
      </c>
      <c r="V7" s="582"/>
      <c r="W7" s="582"/>
      <c r="X7" s="582"/>
      <c r="Y7" s="586"/>
    </row>
    <row r="8" spans="2:25" ht="16.149999999999999" customHeight="1" x14ac:dyDescent="0.15">
      <c r="B8" s="319"/>
      <c r="C8" s="311"/>
      <c r="D8" s="313"/>
      <c r="E8" s="587"/>
      <c r="F8" s="587"/>
      <c r="G8" s="600"/>
      <c r="H8" s="600"/>
      <c r="I8" s="582"/>
      <c r="J8" s="582"/>
      <c r="K8" s="582"/>
      <c r="L8" s="582"/>
      <c r="M8" s="582"/>
      <c r="N8" s="582"/>
      <c r="O8" s="582"/>
      <c r="P8" s="199" t="s">
        <v>215</v>
      </c>
      <c r="Q8" s="199" t="s">
        <v>216</v>
      </c>
      <c r="R8" s="582"/>
      <c r="S8" s="582"/>
      <c r="T8" s="582"/>
      <c r="U8" s="582"/>
      <c r="V8" s="582"/>
      <c r="W8" s="582"/>
      <c r="X8" s="582"/>
      <c r="Y8" s="599"/>
    </row>
    <row r="9" spans="2:25" ht="15.75" customHeight="1" x14ac:dyDescent="0.15">
      <c r="B9" s="319"/>
      <c r="C9" s="579">
        <v>1</v>
      </c>
      <c r="D9" s="580"/>
      <c r="E9" s="209">
        <v>1</v>
      </c>
      <c r="F9" s="245">
        <v>1.9</v>
      </c>
      <c r="G9" s="209" t="s">
        <v>544</v>
      </c>
      <c r="H9" s="209" t="s">
        <v>545</v>
      </c>
      <c r="I9" s="209" t="s">
        <v>546</v>
      </c>
      <c r="J9" s="292" t="s">
        <v>414</v>
      </c>
      <c r="K9" s="292"/>
      <c r="L9" s="292"/>
      <c r="M9" s="209" t="s">
        <v>547</v>
      </c>
      <c r="N9" s="209" t="s">
        <v>547</v>
      </c>
      <c r="O9" s="209" t="s">
        <v>548</v>
      </c>
      <c r="P9" s="209" t="s">
        <v>501</v>
      </c>
      <c r="Q9" s="209" t="s">
        <v>555</v>
      </c>
      <c r="R9" s="209" t="s">
        <v>549</v>
      </c>
      <c r="S9" s="209" t="s">
        <v>550</v>
      </c>
      <c r="T9" s="209" t="s">
        <v>551</v>
      </c>
      <c r="U9" s="292" t="s">
        <v>556</v>
      </c>
      <c r="V9" s="581"/>
      <c r="W9" s="581"/>
      <c r="X9" s="581"/>
      <c r="Y9" s="209" t="s">
        <v>633</v>
      </c>
    </row>
    <row r="10" spans="2:25" ht="15.95" customHeight="1" x14ac:dyDescent="0.15">
      <c r="B10" s="319"/>
      <c r="C10" s="579">
        <v>1</v>
      </c>
      <c r="D10" s="580"/>
      <c r="E10" s="209">
        <v>2</v>
      </c>
      <c r="F10" s="245">
        <v>3.9</v>
      </c>
      <c r="G10" s="209" t="s">
        <v>544</v>
      </c>
      <c r="H10" s="209" t="s">
        <v>553</v>
      </c>
      <c r="I10" s="209" t="s">
        <v>546</v>
      </c>
      <c r="J10" s="292" t="s">
        <v>414</v>
      </c>
      <c r="K10" s="292"/>
      <c r="L10" s="292"/>
      <c r="M10" s="209" t="s">
        <v>554</v>
      </c>
      <c r="N10" s="209" t="s">
        <v>554</v>
      </c>
      <c r="O10" s="209" t="s">
        <v>555</v>
      </c>
      <c r="P10" s="209" t="s">
        <v>501</v>
      </c>
      <c r="Q10" s="209" t="s">
        <v>555</v>
      </c>
      <c r="R10" s="209" t="s">
        <v>549</v>
      </c>
      <c r="S10" s="209" t="s">
        <v>550</v>
      </c>
      <c r="T10" s="209" t="s">
        <v>551</v>
      </c>
      <c r="U10" s="292" t="s">
        <v>556</v>
      </c>
      <c r="V10" s="581"/>
      <c r="W10" s="581"/>
      <c r="X10" s="581"/>
      <c r="Y10" s="244"/>
    </row>
    <row r="11" spans="2:25" ht="15.95" customHeight="1" x14ac:dyDescent="0.15">
      <c r="B11" s="319"/>
      <c r="C11" s="579">
        <v>1</v>
      </c>
      <c r="D11" s="580"/>
      <c r="E11" s="209">
        <v>3</v>
      </c>
      <c r="F11" s="245">
        <v>2.69</v>
      </c>
      <c r="G11" s="209" t="s">
        <v>544</v>
      </c>
      <c r="H11" s="209" t="s">
        <v>557</v>
      </c>
      <c r="I11" s="209" t="s">
        <v>546</v>
      </c>
      <c r="J11" s="292" t="s">
        <v>423</v>
      </c>
      <c r="K11" s="292"/>
      <c r="L11" s="292"/>
      <c r="M11" s="209" t="s">
        <v>558</v>
      </c>
      <c r="N11" s="209" t="s">
        <v>558</v>
      </c>
      <c r="O11" s="209" t="s">
        <v>555</v>
      </c>
      <c r="P11" s="209" t="s">
        <v>501</v>
      </c>
      <c r="Q11" s="209" t="s">
        <v>555</v>
      </c>
      <c r="R11" s="209" t="s">
        <v>549</v>
      </c>
      <c r="S11" s="209" t="s">
        <v>550</v>
      </c>
      <c r="T11" s="209" t="s">
        <v>551</v>
      </c>
      <c r="U11" s="292" t="s">
        <v>556</v>
      </c>
      <c r="V11" s="581"/>
      <c r="W11" s="581"/>
      <c r="X11" s="581"/>
      <c r="Y11" s="209"/>
    </row>
    <row r="12" spans="2:25" ht="15.95" customHeight="1" x14ac:dyDescent="0.15">
      <c r="B12" s="319"/>
      <c r="C12" s="579">
        <v>1</v>
      </c>
      <c r="D12" s="580"/>
      <c r="E12" s="209">
        <v>4</v>
      </c>
      <c r="F12" s="245">
        <v>2.6</v>
      </c>
      <c r="G12" s="209" t="s">
        <v>544</v>
      </c>
      <c r="H12" s="209" t="s">
        <v>559</v>
      </c>
      <c r="I12" s="209" t="s">
        <v>546</v>
      </c>
      <c r="J12" s="292" t="s">
        <v>414</v>
      </c>
      <c r="K12" s="292"/>
      <c r="L12" s="292"/>
      <c r="M12" s="209" t="s">
        <v>560</v>
      </c>
      <c r="N12" s="209" t="s">
        <v>561</v>
      </c>
      <c r="O12" s="209" t="s">
        <v>555</v>
      </c>
      <c r="P12" s="209" t="s">
        <v>501</v>
      </c>
      <c r="Q12" s="209" t="s">
        <v>555</v>
      </c>
      <c r="R12" s="209" t="s">
        <v>549</v>
      </c>
      <c r="S12" s="209" t="s">
        <v>550</v>
      </c>
      <c r="T12" s="209" t="s">
        <v>551</v>
      </c>
      <c r="U12" s="292" t="s">
        <v>556</v>
      </c>
      <c r="V12" s="581"/>
      <c r="W12" s="581"/>
      <c r="X12" s="581"/>
      <c r="Y12" s="209" t="s">
        <v>562</v>
      </c>
    </row>
    <row r="13" spans="2:25" ht="15.95" customHeight="1" x14ac:dyDescent="0.15">
      <c r="B13" s="319"/>
      <c r="C13" s="579">
        <v>1</v>
      </c>
      <c r="D13" s="580"/>
      <c r="E13" s="209">
        <v>5</v>
      </c>
      <c r="F13" s="245">
        <v>8.59</v>
      </c>
      <c r="G13" s="209" t="s">
        <v>544</v>
      </c>
      <c r="H13" s="209" t="s">
        <v>563</v>
      </c>
      <c r="I13" s="209" t="s">
        <v>546</v>
      </c>
      <c r="J13" s="292" t="s">
        <v>414</v>
      </c>
      <c r="K13" s="292"/>
      <c r="L13" s="292"/>
      <c r="M13" s="209" t="s">
        <v>564</v>
      </c>
      <c r="N13" s="209" t="s">
        <v>564</v>
      </c>
      <c r="O13" s="209" t="s">
        <v>548</v>
      </c>
      <c r="P13" s="209" t="s">
        <v>501</v>
      </c>
      <c r="Q13" s="209" t="s">
        <v>798</v>
      </c>
      <c r="R13" s="209" t="s">
        <v>549</v>
      </c>
      <c r="S13" s="209" t="s">
        <v>799</v>
      </c>
      <c r="T13" s="209" t="s">
        <v>551</v>
      </c>
      <c r="U13" s="292" t="s">
        <v>799</v>
      </c>
      <c r="V13" s="581"/>
      <c r="W13" s="581"/>
      <c r="X13" s="581"/>
      <c r="Y13" s="209" t="s">
        <v>633</v>
      </c>
    </row>
    <row r="14" spans="2:25" ht="15.95" customHeight="1" x14ac:dyDescent="0.15">
      <c r="B14" s="319"/>
      <c r="C14" s="579">
        <v>1</v>
      </c>
      <c r="D14" s="580"/>
      <c r="E14" s="209">
        <v>6</v>
      </c>
      <c r="F14" s="245">
        <v>1.84</v>
      </c>
      <c r="G14" s="209" t="s">
        <v>544</v>
      </c>
      <c r="H14" s="209" t="s">
        <v>545</v>
      </c>
      <c r="I14" s="209" t="s">
        <v>546</v>
      </c>
      <c r="J14" s="292" t="s">
        <v>406</v>
      </c>
      <c r="K14" s="292"/>
      <c r="L14" s="292"/>
      <c r="M14" s="209" t="s">
        <v>565</v>
      </c>
      <c r="N14" s="209" t="s">
        <v>502</v>
      </c>
      <c r="O14" s="200" t="s">
        <v>502</v>
      </c>
      <c r="P14" s="200" t="s">
        <v>501</v>
      </c>
      <c r="Q14" s="200" t="s">
        <v>555</v>
      </c>
      <c r="R14" s="209" t="s">
        <v>549</v>
      </c>
      <c r="S14" s="209" t="s">
        <v>550</v>
      </c>
      <c r="T14" s="209" t="s">
        <v>566</v>
      </c>
      <c r="U14" s="292" t="s">
        <v>501</v>
      </c>
      <c r="V14" s="581"/>
      <c r="W14" s="581"/>
      <c r="X14" s="581"/>
      <c r="Y14" s="209"/>
    </row>
    <row r="15" spans="2:25" ht="15.95" customHeight="1" x14ac:dyDescent="0.15">
      <c r="B15" s="319"/>
      <c r="C15" s="579">
        <v>1</v>
      </c>
      <c r="D15" s="580"/>
      <c r="E15" s="209">
        <v>7</v>
      </c>
      <c r="F15" s="245">
        <v>1.43</v>
      </c>
      <c r="G15" s="209" t="s">
        <v>544</v>
      </c>
      <c r="H15" s="209" t="s">
        <v>557</v>
      </c>
      <c r="I15" s="209" t="s">
        <v>546</v>
      </c>
      <c r="J15" s="292" t="s">
        <v>406</v>
      </c>
      <c r="K15" s="292"/>
      <c r="L15" s="292"/>
      <c r="M15" s="209" t="s">
        <v>567</v>
      </c>
      <c r="N15" s="209" t="s">
        <v>502</v>
      </c>
      <c r="O15" s="200" t="s">
        <v>502</v>
      </c>
      <c r="P15" s="200" t="s">
        <v>501</v>
      </c>
      <c r="Q15" s="200" t="s">
        <v>555</v>
      </c>
      <c r="R15" s="209" t="s">
        <v>549</v>
      </c>
      <c r="S15" s="209" t="s">
        <v>550</v>
      </c>
      <c r="T15" s="209" t="s">
        <v>566</v>
      </c>
      <c r="U15" s="292" t="s">
        <v>501</v>
      </c>
      <c r="V15" s="581"/>
      <c r="W15" s="581"/>
      <c r="X15" s="581"/>
      <c r="Y15" s="209"/>
    </row>
    <row r="16" spans="2:25" ht="15.95" customHeight="1" x14ac:dyDescent="0.15">
      <c r="B16" s="319"/>
      <c r="C16" s="579">
        <v>2</v>
      </c>
      <c r="D16" s="580"/>
      <c r="E16" s="209">
        <v>1</v>
      </c>
      <c r="F16" s="245">
        <v>8.6999999999999993</v>
      </c>
      <c r="G16" s="209" t="s">
        <v>544</v>
      </c>
      <c r="H16" s="209" t="s">
        <v>553</v>
      </c>
      <c r="I16" s="209" t="s">
        <v>546</v>
      </c>
      <c r="J16" s="292" t="s">
        <v>414</v>
      </c>
      <c r="K16" s="292"/>
      <c r="L16" s="292"/>
      <c r="M16" s="209" t="s">
        <v>568</v>
      </c>
      <c r="N16" s="209" t="s">
        <v>569</v>
      </c>
      <c r="O16" s="200" t="s">
        <v>555</v>
      </c>
      <c r="P16" s="200" t="s">
        <v>501</v>
      </c>
      <c r="Q16" s="200" t="s">
        <v>555</v>
      </c>
      <c r="R16" s="209" t="s">
        <v>549</v>
      </c>
      <c r="S16" s="209" t="s">
        <v>550</v>
      </c>
      <c r="T16" s="209" t="s">
        <v>551</v>
      </c>
      <c r="U16" s="292" t="s">
        <v>556</v>
      </c>
      <c r="V16" s="581"/>
      <c r="W16" s="581"/>
      <c r="X16" s="581"/>
      <c r="Y16" s="209" t="s">
        <v>562</v>
      </c>
    </row>
    <row r="17" spans="2:25" ht="15.95" customHeight="1" x14ac:dyDescent="0.15">
      <c r="B17" s="319"/>
      <c r="C17" s="579">
        <v>2</v>
      </c>
      <c r="D17" s="580"/>
      <c r="E17" s="209">
        <v>2</v>
      </c>
      <c r="F17" s="245">
        <v>19.12</v>
      </c>
      <c r="G17" s="209" t="s">
        <v>544</v>
      </c>
      <c r="H17" s="209" t="s">
        <v>570</v>
      </c>
      <c r="I17" s="209" t="s">
        <v>546</v>
      </c>
      <c r="J17" s="373" t="s">
        <v>414</v>
      </c>
      <c r="K17" s="374"/>
      <c r="L17" s="345"/>
      <c r="M17" s="209" t="s">
        <v>571</v>
      </c>
      <c r="N17" s="209" t="s">
        <v>571</v>
      </c>
      <c r="O17" s="200" t="s">
        <v>548</v>
      </c>
      <c r="P17" s="200" t="s">
        <v>501</v>
      </c>
      <c r="Q17" s="200" t="s">
        <v>555</v>
      </c>
      <c r="R17" s="209" t="s">
        <v>549</v>
      </c>
      <c r="S17" s="209" t="s">
        <v>550</v>
      </c>
      <c r="T17" s="209" t="s">
        <v>551</v>
      </c>
      <c r="U17" s="373" t="s">
        <v>556</v>
      </c>
      <c r="V17" s="374"/>
      <c r="W17" s="374"/>
      <c r="X17" s="345"/>
      <c r="Y17" s="209" t="s">
        <v>633</v>
      </c>
    </row>
    <row r="18" spans="2:25" ht="15.95" customHeight="1" x14ac:dyDescent="0.15">
      <c r="B18" s="319"/>
      <c r="C18" s="579">
        <v>2</v>
      </c>
      <c r="D18" s="580"/>
      <c r="E18" s="209">
        <v>3</v>
      </c>
      <c r="F18" s="245">
        <v>18.98</v>
      </c>
      <c r="G18" s="209" t="s">
        <v>544</v>
      </c>
      <c r="H18" s="209" t="s">
        <v>570</v>
      </c>
      <c r="I18" s="209" t="s">
        <v>546</v>
      </c>
      <c r="J18" s="373" t="s">
        <v>414</v>
      </c>
      <c r="K18" s="374"/>
      <c r="L18" s="345"/>
      <c r="M18" s="209" t="s">
        <v>572</v>
      </c>
      <c r="N18" s="209" t="s">
        <v>572</v>
      </c>
      <c r="O18" s="200" t="s">
        <v>548</v>
      </c>
      <c r="P18" s="200" t="s">
        <v>501</v>
      </c>
      <c r="Q18" s="200" t="s">
        <v>798</v>
      </c>
      <c r="R18" s="209" t="s">
        <v>549</v>
      </c>
      <c r="S18" s="209" t="s">
        <v>799</v>
      </c>
      <c r="T18" s="209" t="s">
        <v>551</v>
      </c>
      <c r="U18" s="373" t="s">
        <v>799</v>
      </c>
      <c r="V18" s="374"/>
      <c r="W18" s="374"/>
      <c r="X18" s="345"/>
      <c r="Y18" s="209" t="s">
        <v>633</v>
      </c>
    </row>
    <row r="19" spans="2:25" ht="15.95" customHeight="1" x14ac:dyDescent="0.15">
      <c r="B19" s="319"/>
      <c r="C19" s="579">
        <v>2</v>
      </c>
      <c r="D19" s="580"/>
      <c r="E19" s="209">
        <v>4</v>
      </c>
      <c r="F19" s="245">
        <v>17.84</v>
      </c>
      <c r="G19" s="209" t="s">
        <v>544</v>
      </c>
      <c r="H19" s="209" t="s">
        <v>545</v>
      </c>
      <c r="I19" s="209" t="s">
        <v>442</v>
      </c>
      <c r="J19" s="373" t="s">
        <v>442</v>
      </c>
      <c r="K19" s="374"/>
      <c r="L19" s="345"/>
      <c r="M19" s="209" t="s">
        <v>573</v>
      </c>
      <c r="N19" s="209" t="s">
        <v>574</v>
      </c>
      <c r="O19" s="200" t="s">
        <v>548</v>
      </c>
      <c r="P19" s="200" t="s">
        <v>501</v>
      </c>
      <c r="Q19" s="200" t="s">
        <v>555</v>
      </c>
      <c r="R19" s="209" t="s">
        <v>549</v>
      </c>
      <c r="S19" s="209" t="s">
        <v>550</v>
      </c>
      <c r="T19" s="209" t="s">
        <v>551</v>
      </c>
      <c r="U19" s="373" t="s">
        <v>556</v>
      </c>
      <c r="V19" s="374"/>
      <c r="W19" s="374"/>
      <c r="X19" s="345"/>
      <c r="Y19" s="209"/>
    </row>
    <row r="20" spans="2:25" ht="15.95" customHeight="1" x14ac:dyDescent="0.15">
      <c r="B20" s="319"/>
      <c r="C20" s="579">
        <v>2</v>
      </c>
      <c r="D20" s="580"/>
      <c r="E20" s="209">
        <v>5</v>
      </c>
      <c r="F20" s="245">
        <v>19.079999999999998</v>
      </c>
      <c r="G20" s="209" t="s">
        <v>544</v>
      </c>
      <c r="H20" s="209" t="s">
        <v>563</v>
      </c>
      <c r="I20" s="209" t="s">
        <v>546</v>
      </c>
      <c r="J20" s="373" t="s">
        <v>414</v>
      </c>
      <c r="K20" s="374"/>
      <c r="L20" s="345"/>
      <c r="M20" s="209" t="s">
        <v>564</v>
      </c>
      <c r="N20" s="209" t="s">
        <v>564</v>
      </c>
      <c r="O20" s="200" t="s">
        <v>548</v>
      </c>
      <c r="P20" s="200" t="s">
        <v>501</v>
      </c>
      <c r="Q20" s="200" t="s">
        <v>555</v>
      </c>
      <c r="R20" s="209" t="s">
        <v>549</v>
      </c>
      <c r="S20" s="209" t="s">
        <v>550</v>
      </c>
      <c r="T20" s="209" t="s">
        <v>551</v>
      </c>
      <c r="U20" s="292" t="s">
        <v>556</v>
      </c>
      <c r="V20" s="581"/>
      <c r="W20" s="581"/>
      <c r="X20" s="581"/>
      <c r="Y20" s="209" t="s">
        <v>633</v>
      </c>
    </row>
    <row r="21" spans="2:25" ht="15.95" customHeight="1" x14ac:dyDescent="0.15">
      <c r="B21" s="319"/>
      <c r="C21" s="579">
        <v>2</v>
      </c>
      <c r="D21" s="580"/>
      <c r="E21" s="209">
        <v>6</v>
      </c>
      <c r="F21" s="245">
        <v>8.6999999999999993</v>
      </c>
      <c r="G21" s="209" t="s">
        <v>544</v>
      </c>
      <c r="H21" s="209" t="s">
        <v>559</v>
      </c>
      <c r="I21" s="209" t="s">
        <v>546</v>
      </c>
      <c r="J21" s="292" t="s">
        <v>414</v>
      </c>
      <c r="K21" s="292"/>
      <c r="L21" s="292"/>
      <c r="M21" s="209" t="s">
        <v>568</v>
      </c>
      <c r="N21" s="209" t="s">
        <v>568</v>
      </c>
      <c r="O21" s="200" t="s">
        <v>555</v>
      </c>
      <c r="P21" s="200" t="s">
        <v>501</v>
      </c>
      <c r="Q21" s="200" t="s">
        <v>555</v>
      </c>
      <c r="R21" s="209" t="s">
        <v>549</v>
      </c>
      <c r="S21" s="209" t="s">
        <v>550</v>
      </c>
      <c r="T21" s="209" t="s">
        <v>551</v>
      </c>
      <c r="U21" s="292" t="s">
        <v>556</v>
      </c>
      <c r="V21" s="581"/>
      <c r="W21" s="581"/>
      <c r="X21" s="581"/>
      <c r="Y21" s="209"/>
    </row>
    <row r="22" spans="2:25" ht="15.95" customHeight="1" x14ac:dyDescent="0.15">
      <c r="B22" s="319"/>
      <c r="C22" s="579">
        <v>2</v>
      </c>
      <c r="D22" s="580"/>
      <c r="E22" s="209">
        <v>7</v>
      </c>
      <c r="F22" s="245">
        <v>15.13</v>
      </c>
      <c r="G22" s="209" t="s">
        <v>544</v>
      </c>
      <c r="H22" s="209" t="s">
        <v>557</v>
      </c>
      <c r="I22" s="209" t="s">
        <v>546</v>
      </c>
      <c r="J22" s="292" t="s">
        <v>414</v>
      </c>
      <c r="K22" s="292"/>
      <c r="L22" s="292"/>
      <c r="M22" s="209" t="s">
        <v>575</v>
      </c>
      <c r="N22" s="209" t="s">
        <v>575</v>
      </c>
      <c r="O22" s="209" t="s">
        <v>548</v>
      </c>
      <c r="P22" s="209" t="s">
        <v>501</v>
      </c>
      <c r="Q22" s="209" t="s">
        <v>555</v>
      </c>
      <c r="R22" s="209" t="s">
        <v>549</v>
      </c>
      <c r="S22" s="209" t="s">
        <v>550</v>
      </c>
      <c r="T22" s="209" t="s">
        <v>551</v>
      </c>
      <c r="U22" s="292" t="s">
        <v>556</v>
      </c>
      <c r="V22" s="581"/>
      <c r="W22" s="581"/>
      <c r="X22" s="581"/>
      <c r="Y22" s="209" t="s">
        <v>633</v>
      </c>
    </row>
    <row r="23" spans="2:25" ht="15.95" customHeight="1" x14ac:dyDescent="0.15">
      <c r="B23" s="319"/>
      <c r="C23" s="579">
        <v>2</v>
      </c>
      <c r="D23" s="580"/>
      <c r="E23" s="209">
        <v>8</v>
      </c>
      <c r="F23" s="245">
        <v>16.97</v>
      </c>
      <c r="G23" s="209" t="s">
        <v>544</v>
      </c>
      <c r="H23" s="209" t="s">
        <v>557</v>
      </c>
      <c r="I23" s="209" t="s">
        <v>442</v>
      </c>
      <c r="J23" s="292" t="s">
        <v>448</v>
      </c>
      <c r="K23" s="292"/>
      <c r="L23" s="292"/>
      <c r="M23" s="209" t="s">
        <v>501</v>
      </c>
      <c r="N23" s="209" t="s">
        <v>576</v>
      </c>
      <c r="O23" s="209" t="s">
        <v>548</v>
      </c>
      <c r="P23" s="209" t="s">
        <v>501</v>
      </c>
      <c r="Q23" s="209" t="s">
        <v>577</v>
      </c>
      <c r="R23" s="209" t="s">
        <v>549</v>
      </c>
      <c r="S23" s="209" t="s">
        <v>549</v>
      </c>
      <c r="T23" s="209" t="s">
        <v>566</v>
      </c>
      <c r="U23" s="292" t="s">
        <v>501</v>
      </c>
      <c r="V23" s="581"/>
      <c r="W23" s="581"/>
      <c r="X23" s="581"/>
      <c r="Y23" s="209"/>
    </row>
    <row r="24" spans="2:25" ht="15.95" customHeight="1" x14ac:dyDescent="0.15">
      <c r="B24" s="319"/>
      <c r="C24" s="579">
        <v>2</v>
      </c>
      <c r="D24" s="580"/>
      <c r="E24" s="209">
        <v>9</v>
      </c>
      <c r="F24" s="245">
        <v>9.82</v>
      </c>
      <c r="G24" s="209" t="s">
        <v>578</v>
      </c>
      <c r="H24" s="209" t="s">
        <v>579</v>
      </c>
      <c r="I24" s="209"/>
      <c r="J24" s="292" t="s">
        <v>448</v>
      </c>
      <c r="K24" s="292"/>
      <c r="L24" s="292"/>
      <c r="M24" s="209" t="s">
        <v>501</v>
      </c>
      <c r="N24" s="209" t="s">
        <v>580</v>
      </c>
      <c r="O24" s="209" t="s">
        <v>555</v>
      </c>
      <c r="P24" s="209"/>
      <c r="Q24" s="209"/>
      <c r="R24" s="209" t="s">
        <v>549</v>
      </c>
      <c r="S24" s="209" t="s">
        <v>549</v>
      </c>
      <c r="T24" s="209"/>
      <c r="U24" s="292" t="s">
        <v>501</v>
      </c>
      <c r="V24" s="581"/>
      <c r="W24" s="581"/>
      <c r="X24" s="581"/>
      <c r="Y24" s="209"/>
    </row>
    <row r="25" spans="2:25" ht="15.95" customHeight="1" x14ac:dyDescent="0.15">
      <c r="B25" s="319"/>
      <c r="C25" s="579">
        <v>2</v>
      </c>
      <c r="D25" s="580"/>
      <c r="E25" s="209">
        <v>10</v>
      </c>
      <c r="F25" s="245">
        <v>17.41</v>
      </c>
      <c r="G25" s="209" t="s">
        <v>544</v>
      </c>
      <c r="H25" s="209" t="s">
        <v>545</v>
      </c>
      <c r="I25" s="209" t="s">
        <v>546</v>
      </c>
      <c r="J25" s="292" t="s">
        <v>423</v>
      </c>
      <c r="K25" s="292"/>
      <c r="L25" s="292"/>
      <c r="M25" s="209" t="s">
        <v>581</v>
      </c>
      <c r="N25" s="209" t="s">
        <v>502</v>
      </c>
      <c r="O25" s="209" t="s">
        <v>502</v>
      </c>
      <c r="P25" s="209" t="s">
        <v>501</v>
      </c>
      <c r="Q25" s="209" t="s">
        <v>555</v>
      </c>
      <c r="R25" s="209" t="s">
        <v>549</v>
      </c>
      <c r="S25" s="209" t="s">
        <v>550</v>
      </c>
      <c r="T25" s="209" t="s">
        <v>566</v>
      </c>
      <c r="U25" s="292" t="s">
        <v>501</v>
      </c>
      <c r="V25" s="581"/>
      <c r="W25" s="581"/>
      <c r="X25" s="581"/>
      <c r="Y25" s="209"/>
    </row>
    <row r="26" spans="2:25" ht="15.95" customHeight="1" x14ac:dyDescent="0.15">
      <c r="B26" s="319"/>
      <c r="C26" s="579">
        <v>2</v>
      </c>
      <c r="D26" s="580"/>
      <c r="E26" s="209">
        <v>11</v>
      </c>
      <c r="F26" s="245">
        <v>18.760000000000002</v>
      </c>
      <c r="G26" s="209" t="s">
        <v>544</v>
      </c>
      <c r="H26" s="209" t="s">
        <v>545</v>
      </c>
      <c r="I26" s="209" t="s">
        <v>442</v>
      </c>
      <c r="J26" s="292" t="s">
        <v>442</v>
      </c>
      <c r="K26" s="292"/>
      <c r="L26" s="292"/>
      <c r="M26" s="209" t="s">
        <v>582</v>
      </c>
      <c r="N26" s="209" t="s">
        <v>502</v>
      </c>
      <c r="O26" s="209" t="s">
        <v>502</v>
      </c>
      <c r="P26" s="209" t="s">
        <v>501</v>
      </c>
      <c r="Q26" s="209" t="s">
        <v>555</v>
      </c>
      <c r="R26" s="209" t="s">
        <v>549</v>
      </c>
      <c r="S26" s="209" t="s">
        <v>550</v>
      </c>
      <c r="T26" s="209" t="s">
        <v>566</v>
      </c>
      <c r="U26" s="292" t="s">
        <v>501</v>
      </c>
      <c r="V26" s="581"/>
      <c r="W26" s="581"/>
      <c r="X26" s="581"/>
      <c r="Y26" s="209"/>
    </row>
    <row r="27" spans="2:25" ht="15.95" customHeight="1" x14ac:dyDescent="0.15">
      <c r="B27" s="319"/>
      <c r="C27" s="579">
        <v>2</v>
      </c>
      <c r="D27" s="580"/>
      <c r="E27" s="209">
        <v>12</v>
      </c>
      <c r="F27" s="245">
        <v>12.3</v>
      </c>
      <c r="G27" s="209" t="s">
        <v>544</v>
      </c>
      <c r="H27" s="209" t="s">
        <v>545</v>
      </c>
      <c r="I27" s="209" t="s">
        <v>546</v>
      </c>
      <c r="J27" s="292" t="s">
        <v>406</v>
      </c>
      <c r="K27" s="292"/>
      <c r="L27" s="292"/>
      <c r="M27" s="209" t="s">
        <v>583</v>
      </c>
      <c r="N27" s="209" t="s">
        <v>502</v>
      </c>
      <c r="O27" s="209" t="s">
        <v>502</v>
      </c>
      <c r="P27" s="209" t="s">
        <v>501</v>
      </c>
      <c r="Q27" s="209" t="s">
        <v>555</v>
      </c>
      <c r="R27" s="209" t="s">
        <v>549</v>
      </c>
      <c r="S27" s="209" t="s">
        <v>550</v>
      </c>
      <c r="T27" s="209" t="s">
        <v>566</v>
      </c>
      <c r="U27" s="292" t="s">
        <v>501</v>
      </c>
      <c r="V27" s="581"/>
      <c r="W27" s="581"/>
      <c r="X27" s="581"/>
      <c r="Y27" s="209"/>
    </row>
    <row r="28" spans="2:25" ht="15.95" customHeight="1" x14ac:dyDescent="0.15">
      <c r="B28" s="319"/>
      <c r="C28" s="579">
        <v>2</v>
      </c>
      <c r="D28" s="580"/>
      <c r="E28" s="209">
        <v>13</v>
      </c>
      <c r="F28" s="245">
        <v>14.51</v>
      </c>
      <c r="G28" s="209" t="s">
        <v>544</v>
      </c>
      <c r="H28" s="209" t="s">
        <v>557</v>
      </c>
      <c r="I28" s="209" t="s">
        <v>546</v>
      </c>
      <c r="J28" s="292" t="s">
        <v>423</v>
      </c>
      <c r="K28" s="292"/>
      <c r="L28" s="292"/>
      <c r="M28" s="209" t="s">
        <v>584</v>
      </c>
      <c r="N28" s="209" t="s">
        <v>502</v>
      </c>
      <c r="O28" s="209" t="s">
        <v>502</v>
      </c>
      <c r="P28" s="209" t="s">
        <v>501</v>
      </c>
      <c r="Q28" s="209" t="s">
        <v>555</v>
      </c>
      <c r="R28" s="209" t="s">
        <v>549</v>
      </c>
      <c r="S28" s="209" t="s">
        <v>550</v>
      </c>
      <c r="T28" s="209" t="s">
        <v>566</v>
      </c>
      <c r="U28" s="292" t="s">
        <v>501</v>
      </c>
      <c r="V28" s="581"/>
      <c r="W28" s="581"/>
      <c r="X28" s="581"/>
      <c r="Y28" s="209"/>
    </row>
    <row r="29" spans="2:25" ht="15.95" customHeight="1" x14ac:dyDescent="0.15">
      <c r="B29" s="319"/>
      <c r="C29" s="579">
        <v>3</v>
      </c>
      <c r="D29" s="580"/>
      <c r="E29" s="209">
        <v>1</v>
      </c>
      <c r="F29" s="245">
        <v>19.100000000000001</v>
      </c>
      <c r="G29" s="209" t="s">
        <v>544</v>
      </c>
      <c r="H29" s="209" t="s">
        <v>553</v>
      </c>
      <c r="I29" s="209" t="s">
        <v>546</v>
      </c>
      <c r="J29" s="292" t="s">
        <v>414</v>
      </c>
      <c r="K29" s="292"/>
      <c r="L29" s="292"/>
      <c r="M29" s="209" t="s">
        <v>568</v>
      </c>
      <c r="N29" s="209" t="s">
        <v>585</v>
      </c>
      <c r="O29" s="209" t="s">
        <v>555</v>
      </c>
      <c r="P29" s="209" t="s">
        <v>501</v>
      </c>
      <c r="Q29" s="209" t="s">
        <v>555</v>
      </c>
      <c r="R29" s="209" t="s">
        <v>549</v>
      </c>
      <c r="S29" s="209" t="s">
        <v>550</v>
      </c>
      <c r="T29" s="209" t="s">
        <v>551</v>
      </c>
      <c r="U29" s="292" t="s">
        <v>556</v>
      </c>
      <c r="V29" s="581"/>
      <c r="W29" s="581"/>
      <c r="X29" s="581"/>
      <c r="Y29" s="209" t="s">
        <v>562</v>
      </c>
    </row>
    <row r="30" spans="2:25" ht="15.95" customHeight="1" x14ac:dyDescent="0.15">
      <c r="B30" s="319"/>
      <c r="C30" s="579">
        <v>3</v>
      </c>
      <c r="D30" s="580"/>
      <c r="E30" s="209">
        <v>2</v>
      </c>
      <c r="F30" s="245">
        <v>29.5</v>
      </c>
      <c r="G30" s="209" t="s">
        <v>544</v>
      </c>
      <c r="H30" s="209" t="s">
        <v>570</v>
      </c>
      <c r="I30" s="209" t="s">
        <v>546</v>
      </c>
      <c r="J30" s="292" t="s">
        <v>414</v>
      </c>
      <c r="K30" s="292"/>
      <c r="L30" s="292"/>
      <c r="M30" s="209" t="s">
        <v>586</v>
      </c>
      <c r="N30" s="209" t="s">
        <v>587</v>
      </c>
      <c r="O30" s="209" t="s">
        <v>548</v>
      </c>
      <c r="P30" s="209" t="s">
        <v>501</v>
      </c>
      <c r="Q30" s="209" t="s">
        <v>555</v>
      </c>
      <c r="R30" s="209" t="s">
        <v>549</v>
      </c>
      <c r="S30" s="209" t="s">
        <v>550</v>
      </c>
      <c r="T30" s="209" t="s">
        <v>551</v>
      </c>
      <c r="U30" s="292" t="s">
        <v>556</v>
      </c>
      <c r="V30" s="581"/>
      <c r="W30" s="581"/>
      <c r="X30" s="581"/>
      <c r="Y30" s="209" t="s">
        <v>633</v>
      </c>
    </row>
    <row r="31" spans="2:25" ht="15.95" customHeight="1" x14ac:dyDescent="0.15">
      <c r="B31" s="319"/>
      <c r="C31" s="579">
        <v>3</v>
      </c>
      <c r="D31" s="580"/>
      <c r="E31" s="209">
        <v>3</v>
      </c>
      <c r="F31" s="245">
        <v>21.41</v>
      </c>
      <c r="G31" s="209" t="s">
        <v>544</v>
      </c>
      <c r="H31" s="209" t="s">
        <v>557</v>
      </c>
      <c r="I31" s="209" t="s">
        <v>546</v>
      </c>
      <c r="J31" s="292" t="s">
        <v>414</v>
      </c>
      <c r="K31" s="292"/>
      <c r="L31" s="292"/>
      <c r="M31" s="209" t="s">
        <v>588</v>
      </c>
      <c r="N31" s="209" t="s">
        <v>588</v>
      </c>
      <c r="O31" s="209" t="s">
        <v>548</v>
      </c>
      <c r="P31" s="209" t="s">
        <v>501</v>
      </c>
      <c r="Q31" s="209" t="s">
        <v>555</v>
      </c>
      <c r="R31" s="209" t="s">
        <v>549</v>
      </c>
      <c r="S31" s="209" t="s">
        <v>550</v>
      </c>
      <c r="T31" s="209" t="s">
        <v>551</v>
      </c>
      <c r="U31" s="292" t="s">
        <v>556</v>
      </c>
      <c r="V31" s="581"/>
      <c r="W31" s="581"/>
      <c r="X31" s="581"/>
      <c r="Y31" s="209" t="s">
        <v>633</v>
      </c>
    </row>
    <row r="32" spans="2:25" ht="15.95" customHeight="1" x14ac:dyDescent="0.15">
      <c r="B32" s="319"/>
      <c r="C32" s="579">
        <v>3</v>
      </c>
      <c r="D32" s="580"/>
      <c r="E32" s="209">
        <v>4</v>
      </c>
      <c r="F32" s="245">
        <v>22.1</v>
      </c>
      <c r="G32" s="209" t="s">
        <v>544</v>
      </c>
      <c r="H32" s="209" t="s">
        <v>557</v>
      </c>
      <c r="I32" s="209" t="s">
        <v>546</v>
      </c>
      <c r="J32" s="292" t="s">
        <v>414</v>
      </c>
      <c r="K32" s="292"/>
      <c r="L32" s="292"/>
      <c r="M32" s="209" t="s">
        <v>572</v>
      </c>
      <c r="N32" s="209" t="s">
        <v>572</v>
      </c>
      <c r="O32" s="209" t="s">
        <v>548</v>
      </c>
      <c r="P32" s="209" t="s">
        <v>501</v>
      </c>
      <c r="Q32" s="209" t="s">
        <v>798</v>
      </c>
      <c r="R32" s="209" t="s">
        <v>549</v>
      </c>
      <c r="S32" s="209" t="s">
        <v>799</v>
      </c>
      <c r="T32" s="209" t="s">
        <v>551</v>
      </c>
      <c r="U32" s="292" t="s">
        <v>799</v>
      </c>
      <c r="V32" s="581"/>
      <c r="W32" s="581"/>
      <c r="X32" s="581"/>
      <c r="Y32" s="209" t="s">
        <v>633</v>
      </c>
    </row>
    <row r="33" spans="2:25" ht="15.95" customHeight="1" x14ac:dyDescent="0.15">
      <c r="B33" s="319"/>
      <c r="C33" s="579">
        <v>3</v>
      </c>
      <c r="D33" s="580"/>
      <c r="E33" s="209">
        <v>5</v>
      </c>
      <c r="F33" s="245">
        <v>25.39</v>
      </c>
      <c r="G33" s="209" t="s">
        <v>544</v>
      </c>
      <c r="H33" s="209" t="s">
        <v>545</v>
      </c>
      <c r="I33" s="209" t="s">
        <v>442</v>
      </c>
      <c r="J33" s="292" t="s">
        <v>442</v>
      </c>
      <c r="K33" s="292"/>
      <c r="L33" s="292"/>
      <c r="M33" s="209" t="s">
        <v>589</v>
      </c>
      <c r="N33" s="209" t="s">
        <v>590</v>
      </c>
      <c r="O33" s="209" t="s">
        <v>548</v>
      </c>
      <c r="P33" s="209" t="s">
        <v>501</v>
      </c>
      <c r="Q33" s="209" t="s">
        <v>548</v>
      </c>
      <c r="R33" s="209" t="s">
        <v>549</v>
      </c>
      <c r="S33" s="209" t="s">
        <v>550</v>
      </c>
      <c r="T33" s="209" t="s">
        <v>551</v>
      </c>
      <c r="U33" s="292" t="s">
        <v>552</v>
      </c>
      <c r="V33" s="581"/>
      <c r="W33" s="581"/>
      <c r="X33" s="581"/>
      <c r="Y33" s="209"/>
    </row>
    <row r="34" spans="2:25" ht="15.95" customHeight="1" x14ac:dyDescent="0.15">
      <c r="B34" s="319"/>
      <c r="C34" s="579">
        <v>3</v>
      </c>
      <c r="D34" s="580"/>
      <c r="E34" s="209">
        <v>6</v>
      </c>
      <c r="F34" s="245">
        <v>29.48</v>
      </c>
      <c r="G34" s="209" t="s">
        <v>544</v>
      </c>
      <c r="H34" s="209" t="s">
        <v>570</v>
      </c>
      <c r="I34" s="209" t="s">
        <v>546</v>
      </c>
      <c r="J34" s="292" t="s">
        <v>448</v>
      </c>
      <c r="K34" s="292"/>
      <c r="L34" s="292"/>
      <c r="M34" s="209" t="s">
        <v>575</v>
      </c>
      <c r="N34" s="209" t="s">
        <v>575</v>
      </c>
      <c r="O34" s="209" t="s">
        <v>577</v>
      </c>
      <c r="P34" s="209" t="s">
        <v>501</v>
      </c>
      <c r="Q34" s="209" t="s">
        <v>577</v>
      </c>
      <c r="R34" s="209" t="s">
        <v>549</v>
      </c>
      <c r="S34" s="209" t="s">
        <v>549</v>
      </c>
      <c r="T34" s="209" t="s">
        <v>566</v>
      </c>
      <c r="U34" s="292" t="s">
        <v>501</v>
      </c>
      <c r="V34" s="581"/>
      <c r="W34" s="581"/>
      <c r="X34" s="581"/>
      <c r="Y34" s="209"/>
    </row>
    <row r="35" spans="2:25" ht="15.95" customHeight="1" x14ac:dyDescent="0.15">
      <c r="B35" s="319"/>
      <c r="C35" s="579">
        <v>3</v>
      </c>
      <c r="D35" s="580"/>
      <c r="E35" s="209">
        <v>7</v>
      </c>
      <c r="F35" s="245">
        <v>20.149999999999999</v>
      </c>
      <c r="G35" s="209" t="s">
        <v>544</v>
      </c>
      <c r="H35" s="209" t="s">
        <v>557</v>
      </c>
      <c r="I35" s="209" t="s">
        <v>546</v>
      </c>
      <c r="J35" s="292" t="s">
        <v>414</v>
      </c>
      <c r="K35" s="292"/>
      <c r="L35" s="292"/>
      <c r="M35" s="209" t="s">
        <v>591</v>
      </c>
      <c r="N35" s="209" t="s">
        <v>591</v>
      </c>
      <c r="O35" s="209" t="s">
        <v>548</v>
      </c>
      <c r="P35" s="209" t="s">
        <v>501</v>
      </c>
      <c r="Q35" s="209" t="s">
        <v>798</v>
      </c>
      <c r="R35" s="209" t="s">
        <v>549</v>
      </c>
      <c r="S35" s="209" t="s">
        <v>799</v>
      </c>
      <c r="T35" s="209" t="s">
        <v>551</v>
      </c>
      <c r="U35" s="292" t="s">
        <v>799</v>
      </c>
      <c r="V35" s="581"/>
      <c r="W35" s="581"/>
      <c r="X35" s="581"/>
      <c r="Y35" s="209" t="s">
        <v>633</v>
      </c>
    </row>
    <row r="36" spans="2:25" ht="15.95" customHeight="1" x14ac:dyDescent="0.15">
      <c r="B36" s="319"/>
      <c r="C36" s="579">
        <v>3</v>
      </c>
      <c r="D36" s="580"/>
      <c r="E36" s="209">
        <v>8</v>
      </c>
      <c r="F36" s="245">
        <v>21.68</v>
      </c>
      <c r="G36" s="209" t="s">
        <v>544</v>
      </c>
      <c r="H36" s="209" t="s">
        <v>557</v>
      </c>
      <c r="I36" s="209" t="s">
        <v>442</v>
      </c>
      <c r="J36" s="292" t="s">
        <v>442</v>
      </c>
      <c r="K36" s="292"/>
      <c r="L36" s="292"/>
      <c r="M36" s="209" t="s">
        <v>592</v>
      </c>
      <c r="N36" s="209" t="s">
        <v>593</v>
      </c>
      <c r="O36" s="209" t="s">
        <v>555</v>
      </c>
      <c r="P36" s="209" t="s">
        <v>501</v>
      </c>
      <c r="Q36" s="209" t="s">
        <v>555</v>
      </c>
      <c r="R36" s="209" t="s">
        <v>549</v>
      </c>
      <c r="S36" s="209" t="s">
        <v>550</v>
      </c>
      <c r="T36" s="209" t="s">
        <v>551</v>
      </c>
      <c r="U36" s="292" t="s">
        <v>556</v>
      </c>
      <c r="V36" s="581"/>
      <c r="W36" s="581"/>
      <c r="X36" s="581"/>
      <c r="Y36" s="209"/>
    </row>
    <row r="37" spans="2:25" ht="15.95" customHeight="1" x14ac:dyDescent="0.15">
      <c r="B37" s="319"/>
      <c r="C37" s="579">
        <v>3</v>
      </c>
      <c r="D37" s="580"/>
      <c r="E37" s="209">
        <v>9</v>
      </c>
      <c r="F37" s="245">
        <v>22.23</v>
      </c>
      <c r="G37" s="209" t="s">
        <v>544</v>
      </c>
      <c r="H37" s="209" t="s">
        <v>557</v>
      </c>
      <c r="I37" s="209" t="s">
        <v>546</v>
      </c>
      <c r="J37" s="292" t="s">
        <v>414</v>
      </c>
      <c r="K37" s="292"/>
      <c r="L37" s="292"/>
      <c r="M37" s="209" t="s">
        <v>571</v>
      </c>
      <c r="N37" s="209" t="s">
        <v>571</v>
      </c>
      <c r="O37" s="209" t="s">
        <v>548</v>
      </c>
      <c r="P37" s="209" t="s">
        <v>501</v>
      </c>
      <c r="Q37" s="209" t="s">
        <v>555</v>
      </c>
      <c r="R37" s="209" t="s">
        <v>549</v>
      </c>
      <c r="S37" s="209" t="s">
        <v>550</v>
      </c>
      <c r="T37" s="209" t="s">
        <v>551</v>
      </c>
      <c r="U37" s="292" t="s">
        <v>556</v>
      </c>
      <c r="V37" s="581"/>
      <c r="W37" s="581"/>
      <c r="X37" s="581"/>
      <c r="Y37" s="209" t="s">
        <v>633</v>
      </c>
    </row>
    <row r="38" spans="2:25" ht="15.95" customHeight="1" x14ac:dyDescent="0.15">
      <c r="B38" s="319"/>
      <c r="C38" s="579">
        <v>3</v>
      </c>
      <c r="D38" s="580"/>
      <c r="E38" s="209">
        <v>10</v>
      </c>
      <c r="F38" s="245">
        <v>24.29</v>
      </c>
      <c r="G38" s="209" t="s">
        <v>544</v>
      </c>
      <c r="H38" s="209" t="s">
        <v>557</v>
      </c>
      <c r="I38" s="209" t="s">
        <v>442</v>
      </c>
      <c r="J38" s="292" t="s">
        <v>448</v>
      </c>
      <c r="K38" s="292"/>
      <c r="L38" s="292"/>
      <c r="M38" s="209" t="s">
        <v>594</v>
      </c>
      <c r="N38" s="209" t="s">
        <v>594</v>
      </c>
      <c r="O38" s="209" t="s">
        <v>548</v>
      </c>
      <c r="P38" s="209" t="s">
        <v>501</v>
      </c>
      <c r="Q38" s="209" t="s">
        <v>555</v>
      </c>
      <c r="R38" s="209" t="s">
        <v>549</v>
      </c>
      <c r="S38" s="209" t="s">
        <v>549</v>
      </c>
      <c r="T38" s="209" t="s">
        <v>551</v>
      </c>
      <c r="U38" s="292" t="s">
        <v>556</v>
      </c>
      <c r="V38" s="581"/>
      <c r="W38" s="581"/>
      <c r="X38" s="581"/>
      <c r="Y38" s="209"/>
    </row>
    <row r="39" spans="2:25" ht="15.95" customHeight="1" x14ac:dyDescent="0.15">
      <c r="B39" s="319"/>
      <c r="C39" s="579">
        <v>3</v>
      </c>
      <c r="D39" s="580"/>
      <c r="E39" s="209">
        <v>11</v>
      </c>
      <c r="F39" s="245">
        <v>27.37</v>
      </c>
      <c r="G39" s="209" t="s">
        <v>544</v>
      </c>
      <c r="H39" s="209" t="s">
        <v>557</v>
      </c>
      <c r="I39" s="209" t="s">
        <v>442</v>
      </c>
      <c r="J39" s="292" t="s">
        <v>448</v>
      </c>
      <c r="K39" s="292"/>
      <c r="L39" s="292"/>
      <c r="M39" s="209" t="s">
        <v>501</v>
      </c>
      <c r="N39" s="209" t="s">
        <v>595</v>
      </c>
      <c r="O39" s="209" t="s">
        <v>548</v>
      </c>
      <c r="P39" s="209" t="s">
        <v>501</v>
      </c>
      <c r="Q39" s="209" t="s">
        <v>577</v>
      </c>
      <c r="R39" s="209" t="s">
        <v>549</v>
      </c>
      <c r="S39" s="209" t="s">
        <v>549</v>
      </c>
      <c r="T39" s="209" t="s">
        <v>566</v>
      </c>
      <c r="U39" s="292" t="s">
        <v>501</v>
      </c>
      <c r="V39" s="581"/>
      <c r="W39" s="581"/>
      <c r="X39" s="581"/>
      <c r="Y39" s="209"/>
    </row>
    <row r="40" spans="2:25" ht="15.95" customHeight="1" x14ac:dyDescent="0.15">
      <c r="B40" s="319"/>
      <c r="C40" s="579">
        <v>3</v>
      </c>
      <c r="D40" s="580"/>
      <c r="E40" s="209">
        <v>12</v>
      </c>
      <c r="F40" s="245">
        <v>19.100000000000001</v>
      </c>
      <c r="G40" s="209" t="s">
        <v>544</v>
      </c>
      <c r="H40" s="209" t="s">
        <v>559</v>
      </c>
      <c r="I40" s="209" t="s">
        <v>546</v>
      </c>
      <c r="J40" s="292" t="s">
        <v>414</v>
      </c>
      <c r="K40" s="292"/>
      <c r="L40" s="292"/>
      <c r="M40" s="209" t="s">
        <v>568</v>
      </c>
      <c r="N40" s="209" t="s">
        <v>568</v>
      </c>
      <c r="O40" s="209" t="s">
        <v>555</v>
      </c>
      <c r="P40" s="209" t="s">
        <v>501</v>
      </c>
      <c r="Q40" s="209" t="s">
        <v>555</v>
      </c>
      <c r="R40" s="209" t="s">
        <v>549</v>
      </c>
      <c r="S40" s="209" t="s">
        <v>550</v>
      </c>
      <c r="T40" s="209" t="s">
        <v>551</v>
      </c>
      <c r="U40" s="292" t="s">
        <v>556</v>
      </c>
      <c r="V40" s="581"/>
      <c r="W40" s="581"/>
      <c r="X40" s="581"/>
      <c r="Y40" s="209"/>
    </row>
    <row r="41" spans="2:25" ht="15.95" customHeight="1" x14ac:dyDescent="0.15">
      <c r="B41" s="319"/>
      <c r="C41" s="579">
        <v>3</v>
      </c>
      <c r="D41" s="580"/>
      <c r="E41" s="209">
        <v>13</v>
      </c>
      <c r="F41" s="245">
        <v>29.21</v>
      </c>
      <c r="G41" s="209" t="s">
        <v>544</v>
      </c>
      <c r="H41" s="209" t="s">
        <v>557</v>
      </c>
      <c r="I41" s="209" t="s">
        <v>546</v>
      </c>
      <c r="J41" s="292" t="s">
        <v>414</v>
      </c>
      <c r="K41" s="292"/>
      <c r="L41" s="292"/>
      <c r="M41" s="209" t="s">
        <v>596</v>
      </c>
      <c r="N41" s="209" t="s">
        <v>596</v>
      </c>
      <c r="O41" s="209" t="s">
        <v>548</v>
      </c>
      <c r="P41" s="209" t="s">
        <v>501</v>
      </c>
      <c r="Q41" s="209" t="s">
        <v>555</v>
      </c>
      <c r="R41" s="209" t="s">
        <v>549</v>
      </c>
      <c r="S41" s="209" t="s">
        <v>550</v>
      </c>
      <c r="T41" s="209" t="s">
        <v>551</v>
      </c>
      <c r="U41" s="292" t="s">
        <v>556</v>
      </c>
      <c r="V41" s="581"/>
      <c r="W41" s="581"/>
      <c r="X41" s="581"/>
      <c r="Y41" s="209" t="s">
        <v>633</v>
      </c>
    </row>
    <row r="42" spans="2:25" ht="15.95" customHeight="1" x14ac:dyDescent="0.15">
      <c r="B42" s="378"/>
      <c r="C42" s="579">
        <v>3</v>
      </c>
      <c r="D42" s="580"/>
      <c r="E42" s="209">
        <v>14</v>
      </c>
      <c r="F42" s="245">
        <v>19.100000000000001</v>
      </c>
      <c r="G42" s="209" t="s">
        <v>578</v>
      </c>
      <c r="H42" s="209" t="s">
        <v>579</v>
      </c>
      <c r="I42" s="209"/>
      <c r="J42" s="292" t="s">
        <v>448</v>
      </c>
      <c r="K42" s="292"/>
      <c r="L42" s="292"/>
      <c r="M42" s="209" t="s">
        <v>501</v>
      </c>
      <c r="N42" s="209" t="s">
        <v>597</v>
      </c>
      <c r="O42" s="209" t="s">
        <v>555</v>
      </c>
      <c r="P42" s="209"/>
      <c r="Q42" s="209"/>
      <c r="R42" s="209" t="s">
        <v>549</v>
      </c>
      <c r="S42" s="209" t="s">
        <v>549</v>
      </c>
      <c r="T42" s="209"/>
      <c r="U42" s="292" t="s">
        <v>501</v>
      </c>
      <c r="V42" s="581"/>
      <c r="W42" s="581"/>
      <c r="X42" s="581"/>
      <c r="Y42" s="209"/>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2335D2BC-9984-4642-ACAA-F924992BFA2D}"/>
    <dataValidation allowBlank="1" showInputMessage="1" showErrorMessage="1" prompt="前回の定期点検年月日を入力" sqref="O6" xr:uid="{0E80A2A6-0B1E-445E-AE70-EBDA3C4D247B}"/>
    <dataValidation type="list" errorStyle="warning" allowBlank="1" showInputMessage="1" showErrorMessage="1" error="選択出来ません" sqref="H9:H42" xr:uid="{937DE928-7EEA-448D-A6BA-362235A16FF2}">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5105688-5B71-449F-89E2-5D2FB5EAB05B}">
          <x14:formula1>
            <xm:f>'(参考)リスト'!$E$16:$E$27</xm:f>
          </x14:formula1>
          <xm:sqref>J9:L42</xm:sqref>
        </x14:dataValidation>
        <x14:dataValidation type="list" showInputMessage="1" showErrorMessage="1" xr:uid="{4157A309-A68A-4240-9559-938173B8DBF0}">
          <x14:formula1>
            <xm:f>'(参考)リスト'!$B$16:$B$21</xm:f>
          </x14:formula1>
          <xm:sqref>G9:G42</xm:sqref>
        </x14:dataValidation>
        <x14:dataValidation type="list" allowBlank="1" showInputMessage="1" showErrorMessage="1" xr:uid="{9AEAB8FB-8908-44D6-9525-169D30BBEC8A}">
          <x14:formula1>
            <xm:f>'(参考)リスト'!$F$16:$F$21</xm:f>
          </x14:formula1>
          <xm:sqref>O9:Q42</xm:sqref>
        </x14:dataValidation>
        <x14:dataValidation type="list" allowBlank="1" showInputMessage="1" showErrorMessage="1" xr:uid="{F083E9A6-BB36-4647-86B5-D6434E08A7AB}">
          <x14:formula1>
            <xm:f>'(参考)リスト'!$I$16:$I$18</xm:f>
          </x14:formula1>
          <xm:sqref>S9:S42</xm:sqref>
        </x14:dataValidation>
        <x14:dataValidation type="list" allowBlank="1" showInputMessage="1" showErrorMessage="1" xr:uid="{14C2F7D1-FEAE-42D8-AB73-F5E1CA67D8B2}">
          <x14:formula1>
            <xm:f>'(参考)リスト'!$H$16:$H$17</xm:f>
          </x14:formula1>
          <xm:sqref>R9:R42</xm:sqref>
        </x14:dataValidation>
        <x14:dataValidation type="list" allowBlank="1" showInputMessage="1" showErrorMessage="1" xr:uid="{44C22D95-2C8C-4B4A-9840-4CF98F60A672}">
          <x14:formula1>
            <xm:f>'(参考)リスト'!$J$16:$J$18</xm:f>
          </x14:formula1>
          <xm:sqref>T9:T42</xm:sqref>
        </x14:dataValidation>
        <x14:dataValidation type="list" allowBlank="1" showInputMessage="1" showErrorMessage="1" xr:uid="{4E43AEB2-FF7A-4397-A92B-0A07681A9672}">
          <x14:formula1>
            <xm:f>'(参考)リスト'!$D$16:$D$18</xm:f>
          </x14:formula1>
          <xm:sqref>I9:I42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B101-E1CA-4E69-9BBE-373E3E6C35B4}">
  <sheetPr>
    <pageSetUpPr fitToPage="1"/>
  </sheetPr>
  <dimension ref="B1:Y48"/>
  <sheetViews>
    <sheetView showGridLines="0" view="pageBreakPreview" zoomScale="85" zoomScaleNormal="55" zoomScaleSheetLayoutView="85" workbookViewId="0">
      <selection activeCell="B3" sqref="B3:H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4" t="s">
        <v>190</v>
      </c>
      <c r="C2" s="604"/>
      <c r="D2" s="604"/>
      <c r="E2" s="604"/>
      <c r="F2" s="605"/>
      <c r="G2" s="605"/>
      <c r="H2" s="605"/>
      <c r="I2" s="604"/>
      <c r="J2" s="604"/>
      <c r="K2" s="604"/>
      <c r="L2" s="604"/>
      <c r="M2" s="604"/>
      <c r="N2" s="604"/>
      <c r="O2" s="604"/>
      <c r="P2" s="604"/>
      <c r="Q2" s="604"/>
      <c r="R2" s="604"/>
      <c r="S2" s="604"/>
      <c r="T2" s="604"/>
      <c r="U2" s="604"/>
      <c r="V2" s="604"/>
      <c r="W2" s="604"/>
      <c r="X2" s="604"/>
      <c r="Y2" s="182"/>
    </row>
    <row r="3" spans="2:25" ht="20.100000000000001" customHeight="1" x14ac:dyDescent="0.15">
      <c r="B3" s="368" t="s">
        <v>2</v>
      </c>
      <c r="C3" s="380"/>
      <c r="D3" s="380"/>
      <c r="E3" s="380"/>
      <c r="F3" s="606" t="s">
        <v>816</v>
      </c>
      <c r="G3" s="606"/>
      <c r="H3" s="606"/>
      <c r="I3" s="285" t="s">
        <v>3</v>
      </c>
      <c r="J3" s="286"/>
      <c r="K3" s="315" t="s">
        <v>527</v>
      </c>
      <c r="L3" s="316"/>
      <c r="M3" s="316"/>
      <c r="N3" s="317"/>
      <c r="O3" s="320" t="s">
        <v>191</v>
      </c>
      <c r="P3" s="607" t="s">
        <v>530</v>
      </c>
      <c r="Q3" s="575"/>
      <c r="R3" s="575"/>
      <c r="S3" s="608"/>
      <c r="T3" s="546" t="s">
        <v>192</v>
      </c>
      <c r="U3" s="609"/>
      <c r="V3" s="609"/>
      <c r="W3" s="547"/>
      <c r="X3" s="613">
        <v>45944</v>
      </c>
      <c r="Y3" s="614"/>
    </row>
    <row r="4" spans="2:25" ht="20.100000000000001" customHeight="1" x14ac:dyDescent="0.15">
      <c r="B4" s="311" t="s">
        <v>109</v>
      </c>
      <c r="C4" s="312"/>
      <c r="D4" s="312"/>
      <c r="E4" s="312"/>
      <c r="F4" s="617" t="s">
        <v>526</v>
      </c>
      <c r="G4" s="617"/>
      <c r="H4" s="617"/>
      <c r="I4" s="618" t="s">
        <v>110</v>
      </c>
      <c r="J4" s="619"/>
      <c r="K4" s="315" t="s">
        <v>528</v>
      </c>
      <c r="L4" s="316"/>
      <c r="M4" s="316"/>
      <c r="N4" s="317"/>
      <c r="O4" s="314"/>
      <c r="P4" s="620" t="s">
        <v>531</v>
      </c>
      <c r="Q4" s="576"/>
      <c r="R4" s="576"/>
      <c r="S4" s="612"/>
      <c r="T4" s="610"/>
      <c r="U4" s="611"/>
      <c r="V4" s="611"/>
      <c r="W4" s="612"/>
      <c r="X4" s="615"/>
      <c r="Y4" s="616"/>
    </row>
    <row r="5" spans="2:25" ht="15" customHeight="1" x14ac:dyDescent="0.15">
      <c r="B5" s="319" t="s">
        <v>193</v>
      </c>
      <c r="C5" s="584" t="s">
        <v>194</v>
      </c>
      <c r="D5" s="585"/>
      <c r="E5" s="586" t="s">
        <v>195</v>
      </c>
      <c r="F5" s="586" t="s">
        <v>196</v>
      </c>
      <c r="G5" s="588" t="s">
        <v>197</v>
      </c>
      <c r="H5" s="589"/>
      <c r="I5" s="368" t="s">
        <v>198</v>
      </c>
      <c r="J5" s="380"/>
      <c r="K5" s="380"/>
      <c r="L5" s="380"/>
      <c r="M5" s="380"/>
      <c r="N5" s="381"/>
      <c r="O5" s="197" t="s">
        <v>199</v>
      </c>
      <c r="P5" s="569" t="s">
        <v>200</v>
      </c>
      <c r="Q5" s="592"/>
      <c r="R5" s="592"/>
      <c r="S5" s="593"/>
      <c r="T5" s="588" t="s">
        <v>201</v>
      </c>
      <c r="U5" s="596"/>
      <c r="V5" s="596"/>
      <c r="W5" s="596"/>
      <c r="X5" s="589"/>
      <c r="Y5" s="598" t="s">
        <v>202</v>
      </c>
    </row>
    <row r="6" spans="2:25" ht="15" customHeight="1" x14ac:dyDescent="0.15">
      <c r="B6" s="319"/>
      <c r="C6" s="584"/>
      <c r="D6" s="585"/>
      <c r="E6" s="586"/>
      <c r="F6" s="586"/>
      <c r="G6" s="590"/>
      <c r="H6" s="591"/>
      <c r="I6" s="311"/>
      <c r="J6" s="312"/>
      <c r="K6" s="312"/>
      <c r="L6" s="312"/>
      <c r="M6" s="312"/>
      <c r="N6" s="313"/>
      <c r="O6" s="198">
        <v>44099</v>
      </c>
      <c r="P6" s="570"/>
      <c r="Q6" s="594"/>
      <c r="R6" s="594"/>
      <c r="S6" s="595"/>
      <c r="T6" s="590"/>
      <c r="U6" s="597"/>
      <c r="V6" s="597"/>
      <c r="W6" s="597"/>
      <c r="X6" s="591"/>
      <c r="Y6" s="586"/>
    </row>
    <row r="7" spans="2:25" ht="16.149999999999999" customHeight="1" x14ac:dyDescent="0.15">
      <c r="B7" s="319"/>
      <c r="C7" s="584"/>
      <c r="D7" s="585"/>
      <c r="E7" s="586"/>
      <c r="F7" s="586"/>
      <c r="G7" s="544" t="s">
        <v>203</v>
      </c>
      <c r="H7" s="544" t="s">
        <v>204</v>
      </c>
      <c r="I7" s="601" t="s">
        <v>205</v>
      </c>
      <c r="J7" s="601" t="s">
        <v>206</v>
      </c>
      <c r="K7" s="582"/>
      <c r="L7" s="582"/>
      <c r="M7" s="602" t="s">
        <v>207</v>
      </c>
      <c r="N7" s="603" t="s">
        <v>208</v>
      </c>
      <c r="O7" s="601" t="s">
        <v>209</v>
      </c>
      <c r="P7" s="350" t="s">
        <v>210</v>
      </c>
      <c r="Q7" s="582"/>
      <c r="R7" s="544" t="s">
        <v>211</v>
      </c>
      <c r="S7" s="544" t="s">
        <v>212</v>
      </c>
      <c r="T7" s="583" t="s">
        <v>213</v>
      </c>
      <c r="U7" s="544" t="s">
        <v>214</v>
      </c>
      <c r="V7" s="582"/>
      <c r="W7" s="582"/>
      <c r="X7" s="582"/>
      <c r="Y7" s="586"/>
    </row>
    <row r="8" spans="2:25" ht="16.149999999999999" customHeight="1" x14ac:dyDescent="0.15">
      <c r="B8" s="319"/>
      <c r="C8" s="311"/>
      <c r="D8" s="313"/>
      <c r="E8" s="587"/>
      <c r="F8" s="587"/>
      <c r="G8" s="600"/>
      <c r="H8" s="600"/>
      <c r="I8" s="582"/>
      <c r="J8" s="582"/>
      <c r="K8" s="582"/>
      <c r="L8" s="582"/>
      <c r="M8" s="582"/>
      <c r="N8" s="582"/>
      <c r="O8" s="582"/>
      <c r="P8" s="199" t="s">
        <v>215</v>
      </c>
      <c r="Q8" s="199" t="s">
        <v>216</v>
      </c>
      <c r="R8" s="582"/>
      <c r="S8" s="582"/>
      <c r="T8" s="582"/>
      <c r="U8" s="582"/>
      <c r="V8" s="582"/>
      <c r="W8" s="582"/>
      <c r="X8" s="582"/>
      <c r="Y8" s="599"/>
    </row>
    <row r="9" spans="2:25" ht="15.75" customHeight="1" x14ac:dyDescent="0.15">
      <c r="B9" s="319"/>
      <c r="C9" s="579">
        <v>3</v>
      </c>
      <c r="D9" s="580"/>
      <c r="E9" s="209">
        <v>15</v>
      </c>
      <c r="F9" s="245">
        <v>27.49</v>
      </c>
      <c r="G9" s="209" t="s">
        <v>578</v>
      </c>
      <c r="H9" s="209" t="s">
        <v>579</v>
      </c>
      <c r="I9" s="209" t="s">
        <v>442</v>
      </c>
      <c r="J9" s="292" t="s">
        <v>444</v>
      </c>
      <c r="K9" s="292"/>
      <c r="L9" s="292"/>
      <c r="M9" s="209" t="s">
        <v>501</v>
      </c>
      <c r="N9" s="209" t="s">
        <v>598</v>
      </c>
      <c r="O9" s="209" t="s">
        <v>555</v>
      </c>
      <c r="P9" s="209" t="s">
        <v>501</v>
      </c>
      <c r="Q9" s="209" t="s">
        <v>577</v>
      </c>
      <c r="R9" s="209" t="s">
        <v>549</v>
      </c>
      <c r="S9" s="209" t="s">
        <v>549</v>
      </c>
      <c r="T9" s="209" t="s">
        <v>566</v>
      </c>
      <c r="U9" s="292" t="s">
        <v>501</v>
      </c>
      <c r="V9" s="581"/>
      <c r="W9" s="581"/>
      <c r="X9" s="581"/>
      <c r="Y9" s="209"/>
    </row>
    <row r="10" spans="2:25" ht="15.95" customHeight="1" x14ac:dyDescent="0.15">
      <c r="B10" s="319"/>
      <c r="C10" s="579">
        <v>3</v>
      </c>
      <c r="D10" s="580"/>
      <c r="E10" s="209">
        <v>16</v>
      </c>
      <c r="F10" s="245">
        <v>23.88</v>
      </c>
      <c r="G10" s="209" t="s">
        <v>544</v>
      </c>
      <c r="H10" s="209" t="s">
        <v>545</v>
      </c>
      <c r="I10" s="209" t="s">
        <v>546</v>
      </c>
      <c r="J10" s="292" t="s">
        <v>406</v>
      </c>
      <c r="K10" s="292"/>
      <c r="L10" s="292"/>
      <c r="M10" s="209" t="s">
        <v>572</v>
      </c>
      <c r="N10" s="209" t="s">
        <v>502</v>
      </c>
      <c r="O10" s="209" t="s">
        <v>502</v>
      </c>
      <c r="P10" s="209" t="s">
        <v>501</v>
      </c>
      <c r="Q10" s="209" t="s">
        <v>555</v>
      </c>
      <c r="R10" s="209" t="s">
        <v>549</v>
      </c>
      <c r="S10" s="209" t="s">
        <v>550</v>
      </c>
      <c r="T10" s="209" t="s">
        <v>566</v>
      </c>
      <c r="U10" s="292" t="s">
        <v>501</v>
      </c>
      <c r="V10" s="581"/>
      <c r="W10" s="581"/>
      <c r="X10" s="581"/>
      <c r="Y10" s="244"/>
    </row>
    <row r="11" spans="2:25" ht="15.95" customHeight="1" x14ac:dyDescent="0.15">
      <c r="B11" s="319"/>
      <c r="C11" s="579">
        <v>3</v>
      </c>
      <c r="D11" s="580"/>
      <c r="E11" s="209">
        <v>17</v>
      </c>
      <c r="F11" s="245">
        <v>19.100000000000001</v>
      </c>
      <c r="G11" s="209" t="s">
        <v>544</v>
      </c>
      <c r="H11" s="209" t="s">
        <v>557</v>
      </c>
      <c r="I11" s="209" t="s">
        <v>546</v>
      </c>
      <c r="J11" s="292" t="s">
        <v>414</v>
      </c>
      <c r="K11" s="292"/>
      <c r="L11" s="292"/>
      <c r="M11" s="209" t="s">
        <v>596</v>
      </c>
      <c r="N11" s="209" t="s">
        <v>502</v>
      </c>
      <c r="O11" s="209" t="s">
        <v>502</v>
      </c>
      <c r="P11" s="209" t="s">
        <v>501</v>
      </c>
      <c r="Q11" s="209" t="s">
        <v>798</v>
      </c>
      <c r="R11" s="209" t="s">
        <v>549</v>
      </c>
      <c r="S11" s="209" t="s">
        <v>799</v>
      </c>
      <c r="T11" s="209" t="s">
        <v>566</v>
      </c>
      <c r="U11" s="292" t="s">
        <v>501</v>
      </c>
      <c r="V11" s="581"/>
      <c r="W11" s="581"/>
      <c r="X11" s="581"/>
      <c r="Y11" s="209"/>
    </row>
    <row r="12" spans="2:25" ht="15.95" customHeight="1" x14ac:dyDescent="0.15">
      <c r="B12" s="319"/>
      <c r="C12" s="579">
        <v>3</v>
      </c>
      <c r="D12" s="580"/>
      <c r="E12" s="209">
        <v>18</v>
      </c>
      <c r="F12" s="245">
        <v>23.01</v>
      </c>
      <c r="G12" s="209" t="s">
        <v>544</v>
      </c>
      <c r="H12" s="209" t="s">
        <v>557</v>
      </c>
      <c r="I12" s="209" t="s">
        <v>546</v>
      </c>
      <c r="J12" s="292" t="s">
        <v>414</v>
      </c>
      <c r="K12" s="292"/>
      <c r="L12" s="292"/>
      <c r="M12" s="209" t="s">
        <v>571</v>
      </c>
      <c r="N12" s="209" t="s">
        <v>571</v>
      </c>
      <c r="O12" s="209" t="s">
        <v>548</v>
      </c>
      <c r="P12" s="209" t="s">
        <v>501</v>
      </c>
      <c r="Q12" s="209" t="s">
        <v>555</v>
      </c>
      <c r="R12" s="209" t="s">
        <v>549</v>
      </c>
      <c r="S12" s="209" t="s">
        <v>550</v>
      </c>
      <c r="T12" s="209" t="s">
        <v>551</v>
      </c>
      <c r="U12" s="292" t="s">
        <v>556</v>
      </c>
      <c r="V12" s="581"/>
      <c r="W12" s="581"/>
      <c r="X12" s="581"/>
      <c r="Y12" s="209" t="s">
        <v>633</v>
      </c>
    </row>
    <row r="13" spans="2:25" ht="15.95" customHeight="1" x14ac:dyDescent="0.15">
      <c r="B13" s="319"/>
      <c r="C13" s="579">
        <v>3</v>
      </c>
      <c r="D13" s="580"/>
      <c r="E13" s="209">
        <v>19</v>
      </c>
      <c r="F13" s="245">
        <v>24.72</v>
      </c>
      <c r="G13" s="209" t="s">
        <v>544</v>
      </c>
      <c r="H13" s="209" t="s">
        <v>557</v>
      </c>
      <c r="I13" s="209" t="s">
        <v>546</v>
      </c>
      <c r="J13" s="292" t="s">
        <v>406</v>
      </c>
      <c r="K13" s="292"/>
      <c r="L13" s="292"/>
      <c r="M13" s="209" t="s">
        <v>599</v>
      </c>
      <c r="N13" s="209" t="s">
        <v>502</v>
      </c>
      <c r="O13" s="209" t="s">
        <v>502</v>
      </c>
      <c r="P13" s="209" t="s">
        <v>501</v>
      </c>
      <c r="Q13" s="209" t="s">
        <v>548</v>
      </c>
      <c r="R13" s="209" t="s">
        <v>549</v>
      </c>
      <c r="S13" s="209" t="s">
        <v>550</v>
      </c>
      <c r="T13" s="209" t="s">
        <v>566</v>
      </c>
      <c r="U13" s="292" t="s">
        <v>501</v>
      </c>
      <c r="V13" s="581"/>
      <c r="W13" s="581"/>
      <c r="X13" s="581"/>
      <c r="Y13" s="209"/>
    </row>
    <row r="14" spans="2:25" ht="15.95" customHeight="1" x14ac:dyDescent="0.15">
      <c r="B14" s="319"/>
      <c r="C14" s="579">
        <v>3</v>
      </c>
      <c r="D14" s="580"/>
      <c r="E14" s="209">
        <v>20</v>
      </c>
      <c r="F14" s="245">
        <v>25.93</v>
      </c>
      <c r="G14" s="209" t="s">
        <v>544</v>
      </c>
      <c r="H14" s="209" t="s">
        <v>557</v>
      </c>
      <c r="I14" s="209" t="s">
        <v>546</v>
      </c>
      <c r="J14" s="292" t="s">
        <v>406</v>
      </c>
      <c r="K14" s="292"/>
      <c r="L14" s="292"/>
      <c r="M14" s="209" t="s">
        <v>600</v>
      </c>
      <c r="N14" s="209" t="s">
        <v>502</v>
      </c>
      <c r="O14" s="200" t="s">
        <v>502</v>
      </c>
      <c r="P14" s="200" t="s">
        <v>501</v>
      </c>
      <c r="Q14" s="200" t="s">
        <v>555</v>
      </c>
      <c r="R14" s="209" t="s">
        <v>549</v>
      </c>
      <c r="S14" s="209" t="s">
        <v>550</v>
      </c>
      <c r="T14" s="209" t="s">
        <v>566</v>
      </c>
      <c r="U14" s="292" t="s">
        <v>501</v>
      </c>
      <c r="V14" s="581"/>
      <c r="W14" s="581"/>
      <c r="X14" s="581"/>
      <c r="Y14" s="209"/>
    </row>
    <row r="15" spans="2:25" ht="15.95" customHeight="1" x14ac:dyDescent="0.15">
      <c r="B15" s="319"/>
      <c r="C15" s="579">
        <v>3</v>
      </c>
      <c r="D15" s="580"/>
      <c r="E15" s="209">
        <v>21</v>
      </c>
      <c r="F15" s="245">
        <v>19.46</v>
      </c>
      <c r="G15" s="209" t="s">
        <v>544</v>
      </c>
      <c r="H15" s="209" t="s">
        <v>557</v>
      </c>
      <c r="I15" s="209" t="s">
        <v>546</v>
      </c>
      <c r="J15" s="292" t="s">
        <v>414</v>
      </c>
      <c r="K15" s="292"/>
      <c r="L15" s="292"/>
      <c r="M15" s="209" t="s">
        <v>547</v>
      </c>
      <c r="N15" s="209" t="s">
        <v>502</v>
      </c>
      <c r="O15" s="200" t="s">
        <v>502</v>
      </c>
      <c r="P15" s="200" t="s">
        <v>501</v>
      </c>
      <c r="Q15" s="200" t="s">
        <v>555</v>
      </c>
      <c r="R15" s="209" t="s">
        <v>549</v>
      </c>
      <c r="S15" s="209" t="s">
        <v>550</v>
      </c>
      <c r="T15" s="209" t="s">
        <v>566</v>
      </c>
      <c r="U15" s="292" t="s">
        <v>501</v>
      </c>
      <c r="V15" s="581"/>
      <c r="W15" s="581"/>
      <c r="X15" s="581"/>
      <c r="Y15" s="209"/>
    </row>
    <row r="16" spans="2:25" ht="15.95" customHeight="1" x14ac:dyDescent="0.15">
      <c r="B16" s="319"/>
      <c r="C16" s="579">
        <v>3</v>
      </c>
      <c r="D16" s="580"/>
      <c r="E16" s="209">
        <v>22</v>
      </c>
      <c r="F16" s="245">
        <v>20.38</v>
      </c>
      <c r="G16" s="209" t="s">
        <v>544</v>
      </c>
      <c r="H16" s="209" t="s">
        <v>557</v>
      </c>
      <c r="I16" s="209" t="s">
        <v>546</v>
      </c>
      <c r="J16" s="292" t="s">
        <v>423</v>
      </c>
      <c r="K16" s="292"/>
      <c r="L16" s="292"/>
      <c r="M16" s="209" t="s">
        <v>601</v>
      </c>
      <c r="N16" s="209" t="s">
        <v>502</v>
      </c>
      <c r="O16" s="200" t="s">
        <v>502</v>
      </c>
      <c r="P16" s="200" t="s">
        <v>501</v>
      </c>
      <c r="Q16" s="200" t="s">
        <v>555</v>
      </c>
      <c r="R16" s="209" t="s">
        <v>549</v>
      </c>
      <c r="S16" s="209" t="s">
        <v>550</v>
      </c>
      <c r="T16" s="209" t="s">
        <v>566</v>
      </c>
      <c r="U16" s="292" t="s">
        <v>501</v>
      </c>
      <c r="V16" s="581"/>
      <c r="W16" s="581"/>
      <c r="X16" s="581"/>
      <c r="Y16" s="209"/>
    </row>
    <row r="17" spans="2:25" ht="15.95" customHeight="1" x14ac:dyDescent="0.15">
      <c r="B17" s="319"/>
      <c r="C17" s="579">
        <v>4</v>
      </c>
      <c r="D17" s="580"/>
      <c r="E17" s="209">
        <v>1</v>
      </c>
      <c r="F17" s="245">
        <v>34.1</v>
      </c>
      <c r="G17" s="209" t="s">
        <v>544</v>
      </c>
      <c r="H17" s="209" t="s">
        <v>553</v>
      </c>
      <c r="I17" s="209" t="s">
        <v>546</v>
      </c>
      <c r="J17" s="373" t="s">
        <v>414</v>
      </c>
      <c r="K17" s="374"/>
      <c r="L17" s="345"/>
      <c r="M17" s="209" t="s">
        <v>602</v>
      </c>
      <c r="N17" s="209" t="s">
        <v>602</v>
      </c>
      <c r="O17" s="200" t="s">
        <v>555</v>
      </c>
      <c r="P17" s="200" t="s">
        <v>501</v>
      </c>
      <c r="Q17" s="200" t="s">
        <v>555</v>
      </c>
      <c r="R17" s="209" t="s">
        <v>549</v>
      </c>
      <c r="S17" s="209" t="s">
        <v>550</v>
      </c>
      <c r="T17" s="209" t="s">
        <v>551</v>
      </c>
      <c r="U17" s="373" t="s">
        <v>556</v>
      </c>
      <c r="V17" s="374"/>
      <c r="W17" s="374"/>
      <c r="X17" s="345"/>
      <c r="Y17" s="209"/>
    </row>
    <row r="18" spans="2:25" ht="15.95" customHeight="1" x14ac:dyDescent="0.15">
      <c r="B18" s="319"/>
      <c r="C18" s="579">
        <v>4</v>
      </c>
      <c r="D18" s="580"/>
      <c r="E18" s="209">
        <v>2</v>
      </c>
      <c r="F18" s="245">
        <v>36.840000000000003</v>
      </c>
      <c r="G18" s="209" t="s">
        <v>544</v>
      </c>
      <c r="H18" s="209" t="s">
        <v>545</v>
      </c>
      <c r="I18" s="209" t="s">
        <v>546</v>
      </c>
      <c r="J18" s="373" t="s">
        <v>414</v>
      </c>
      <c r="K18" s="374"/>
      <c r="L18" s="345"/>
      <c r="M18" s="209" t="s">
        <v>603</v>
      </c>
      <c r="N18" s="209" t="s">
        <v>603</v>
      </c>
      <c r="O18" s="200" t="s">
        <v>548</v>
      </c>
      <c r="P18" s="200" t="s">
        <v>501</v>
      </c>
      <c r="Q18" s="200" t="s">
        <v>555</v>
      </c>
      <c r="R18" s="209" t="s">
        <v>549</v>
      </c>
      <c r="S18" s="209" t="s">
        <v>550</v>
      </c>
      <c r="T18" s="209" t="s">
        <v>551</v>
      </c>
      <c r="U18" s="373" t="s">
        <v>556</v>
      </c>
      <c r="V18" s="374"/>
      <c r="W18" s="374"/>
      <c r="X18" s="345"/>
      <c r="Y18" s="209" t="s">
        <v>633</v>
      </c>
    </row>
    <row r="19" spans="2:25" ht="15.95" customHeight="1" x14ac:dyDescent="0.15">
      <c r="B19" s="319"/>
      <c r="C19" s="579">
        <v>4</v>
      </c>
      <c r="D19" s="580"/>
      <c r="E19" s="209">
        <v>3</v>
      </c>
      <c r="F19" s="245">
        <v>39.880000000000003</v>
      </c>
      <c r="G19" s="209" t="s">
        <v>544</v>
      </c>
      <c r="H19" s="209" t="s">
        <v>570</v>
      </c>
      <c r="I19" s="209" t="s">
        <v>546</v>
      </c>
      <c r="J19" s="373" t="s">
        <v>414</v>
      </c>
      <c r="K19" s="374"/>
      <c r="L19" s="345"/>
      <c r="M19" s="209" t="s">
        <v>604</v>
      </c>
      <c r="N19" s="209" t="s">
        <v>604</v>
      </c>
      <c r="O19" s="200" t="s">
        <v>548</v>
      </c>
      <c r="P19" s="200" t="s">
        <v>501</v>
      </c>
      <c r="Q19" s="200" t="s">
        <v>555</v>
      </c>
      <c r="R19" s="209" t="s">
        <v>549</v>
      </c>
      <c r="S19" s="209" t="s">
        <v>550</v>
      </c>
      <c r="T19" s="209" t="s">
        <v>551</v>
      </c>
      <c r="U19" s="373" t="s">
        <v>556</v>
      </c>
      <c r="V19" s="374"/>
      <c r="W19" s="374"/>
      <c r="X19" s="345"/>
      <c r="Y19" s="209" t="s">
        <v>633</v>
      </c>
    </row>
    <row r="20" spans="2:25" ht="15.95" customHeight="1" x14ac:dyDescent="0.15">
      <c r="B20" s="319"/>
      <c r="C20" s="579">
        <v>4</v>
      </c>
      <c r="D20" s="580"/>
      <c r="E20" s="209">
        <v>4</v>
      </c>
      <c r="F20" s="245">
        <v>29.76</v>
      </c>
      <c r="G20" s="209" t="s">
        <v>544</v>
      </c>
      <c r="H20" s="209" t="s">
        <v>545</v>
      </c>
      <c r="I20" s="209" t="s">
        <v>546</v>
      </c>
      <c r="J20" s="373" t="s">
        <v>423</v>
      </c>
      <c r="K20" s="374"/>
      <c r="L20" s="345"/>
      <c r="M20" s="209" t="s">
        <v>605</v>
      </c>
      <c r="N20" s="209" t="s">
        <v>588</v>
      </c>
      <c r="O20" s="200" t="s">
        <v>555</v>
      </c>
      <c r="P20" s="200" t="s">
        <v>501</v>
      </c>
      <c r="Q20" s="200" t="s">
        <v>555</v>
      </c>
      <c r="R20" s="209" t="s">
        <v>549</v>
      </c>
      <c r="S20" s="209" t="s">
        <v>550</v>
      </c>
      <c r="T20" s="209" t="s">
        <v>551</v>
      </c>
      <c r="U20" s="292" t="s">
        <v>556</v>
      </c>
      <c r="V20" s="581"/>
      <c r="W20" s="581"/>
      <c r="X20" s="581"/>
      <c r="Y20" s="209" t="s">
        <v>562</v>
      </c>
    </row>
    <row r="21" spans="2:25" ht="15.95" customHeight="1" x14ac:dyDescent="0.15">
      <c r="B21" s="319"/>
      <c r="C21" s="579">
        <v>4</v>
      </c>
      <c r="D21" s="580"/>
      <c r="E21" s="209">
        <v>5</v>
      </c>
      <c r="F21" s="245">
        <v>39.9</v>
      </c>
      <c r="G21" s="209" t="s">
        <v>544</v>
      </c>
      <c r="H21" s="209" t="s">
        <v>570</v>
      </c>
      <c r="I21" s="209" t="s">
        <v>546</v>
      </c>
      <c r="J21" s="292" t="s">
        <v>414</v>
      </c>
      <c r="K21" s="292"/>
      <c r="L21" s="292"/>
      <c r="M21" s="209" t="s">
        <v>606</v>
      </c>
      <c r="N21" s="209" t="s">
        <v>606</v>
      </c>
      <c r="O21" s="200" t="s">
        <v>548</v>
      </c>
      <c r="P21" s="200" t="s">
        <v>501</v>
      </c>
      <c r="Q21" s="200" t="s">
        <v>555</v>
      </c>
      <c r="R21" s="209" t="s">
        <v>549</v>
      </c>
      <c r="S21" s="209" t="s">
        <v>550</v>
      </c>
      <c r="T21" s="209" t="s">
        <v>551</v>
      </c>
      <c r="U21" s="292" t="s">
        <v>556</v>
      </c>
      <c r="V21" s="581"/>
      <c r="W21" s="581"/>
      <c r="X21" s="581"/>
      <c r="Y21" s="209" t="s">
        <v>633</v>
      </c>
    </row>
    <row r="22" spans="2:25" ht="15.95" customHeight="1" x14ac:dyDescent="0.15">
      <c r="B22" s="319"/>
      <c r="C22" s="579">
        <v>4</v>
      </c>
      <c r="D22" s="580"/>
      <c r="E22" s="209">
        <v>6</v>
      </c>
      <c r="F22" s="245">
        <v>39.85</v>
      </c>
      <c r="G22" s="209" t="s">
        <v>544</v>
      </c>
      <c r="H22" s="209" t="s">
        <v>570</v>
      </c>
      <c r="I22" s="209" t="s">
        <v>546</v>
      </c>
      <c r="J22" s="292" t="s">
        <v>414</v>
      </c>
      <c r="K22" s="292"/>
      <c r="L22" s="292"/>
      <c r="M22" s="209" t="s">
        <v>607</v>
      </c>
      <c r="N22" s="209" t="s">
        <v>608</v>
      </c>
      <c r="O22" s="209" t="s">
        <v>548</v>
      </c>
      <c r="P22" s="209" t="s">
        <v>501</v>
      </c>
      <c r="Q22" s="209" t="s">
        <v>555</v>
      </c>
      <c r="R22" s="209" t="s">
        <v>549</v>
      </c>
      <c r="S22" s="209" t="s">
        <v>550</v>
      </c>
      <c r="T22" s="209" t="s">
        <v>551</v>
      </c>
      <c r="U22" s="292" t="s">
        <v>556</v>
      </c>
      <c r="V22" s="581"/>
      <c r="W22" s="581"/>
      <c r="X22" s="581"/>
      <c r="Y22" s="209" t="s">
        <v>633</v>
      </c>
    </row>
    <row r="23" spans="2:25" ht="15.95" customHeight="1" x14ac:dyDescent="0.15">
      <c r="B23" s="319"/>
      <c r="C23" s="579">
        <v>4</v>
      </c>
      <c r="D23" s="580"/>
      <c r="E23" s="209">
        <v>7</v>
      </c>
      <c r="F23" s="245">
        <v>39.74</v>
      </c>
      <c r="G23" s="209" t="s">
        <v>544</v>
      </c>
      <c r="H23" s="209" t="s">
        <v>563</v>
      </c>
      <c r="I23" s="209" t="s">
        <v>546</v>
      </c>
      <c r="J23" s="292" t="s">
        <v>414</v>
      </c>
      <c r="K23" s="292"/>
      <c r="L23" s="292"/>
      <c r="M23" s="209" t="s">
        <v>572</v>
      </c>
      <c r="N23" s="209" t="s">
        <v>572</v>
      </c>
      <c r="O23" s="209" t="s">
        <v>548</v>
      </c>
      <c r="P23" s="209" t="s">
        <v>501</v>
      </c>
      <c r="Q23" s="209" t="s">
        <v>798</v>
      </c>
      <c r="R23" s="209" t="s">
        <v>549</v>
      </c>
      <c r="S23" s="209" t="s">
        <v>799</v>
      </c>
      <c r="T23" s="209" t="s">
        <v>551</v>
      </c>
      <c r="U23" s="292" t="s">
        <v>799</v>
      </c>
      <c r="V23" s="581"/>
      <c r="W23" s="581"/>
      <c r="X23" s="581"/>
      <c r="Y23" s="209" t="s">
        <v>633</v>
      </c>
    </row>
    <row r="24" spans="2:25" ht="15.95" customHeight="1" x14ac:dyDescent="0.15">
      <c r="B24" s="319"/>
      <c r="C24" s="579">
        <v>4</v>
      </c>
      <c r="D24" s="580"/>
      <c r="E24" s="209">
        <v>8</v>
      </c>
      <c r="F24" s="245">
        <v>29.5</v>
      </c>
      <c r="G24" s="209" t="s">
        <v>544</v>
      </c>
      <c r="H24" s="209" t="s">
        <v>559</v>
      </c>
      <c r="I24" s="209" t="s">
        <v>546</v>
      </c>
      <c r="J24" s="292" t="s">
        <v>414</v>
      </c>
      <c r="K24" s="292"/>
      <c r="L24" s="292"/>
      <c r="M24" s="209" t="s">
        <v>568</v>
      </c>
      <c r="N24" s="209" t="s">
        <v>568</v>
      </c>
      <c r="O24" s="209" t="s">
        <v>555</v>
      </c>
      <c r="P24" s="209" t="s">
        <v>501</v>
      </c>
      <c r="Q24" s="209" t="s">
        <v>555</v>
      </c>
      <c r="R24" s="209" t="s">
        <v>549</v>
      </c>
      <c r="S24" s="209" t="s">
        <v>550</v>
      </c>
      <c r="T24" s="209" t="s">
        <v>551</v>
      </c>
      <c r="U24" s="292" t="s">
        <v>556</v>
      </c>
      <c r="V24" s="581"/>
      <c r="W24" s="581"/>
      <c r="X24" s="581"/>
      <c r="Y24" s="209"/>
    </row>
    <row r="25" spans="2:25" ht="15.95" customHeight="1" x14ac:dyDescent="0.15">
      <c r="B25" s="319"/>
      <c r="C25" s="579">
        <v>4</v>
      </c>
      <c r="D25" s="580"/>
      <c r="E25" s="209">
        <v>9</v>
      </c>
      <c r="F25" s="245">
        <v>39.700000000000003</v>
      </c>
      <c r="G25" s="209" t="s">
        <v>544</v>
      </c>
      <c r="H25" s="209" t="s">
        <v>563</v>
      </c>
      <c r="I25" s="209" t="s">
        <v>546</v>
      </c>
      <c r="J25" s="292" t="s">
        <v>414</v>
      </c>
      <c r="K25" s="292"/>
      <c r="L25" s="292"/>
      <c r="M25" s="209" t="s">
        <v>609</v>
      </c>
      <c r="N25" s="209" t="s">
        <v>609</v>
      </c>
      <c r="O25" s="209" t="s">
        <v>548</v>
      </c>
      <c r="P25" s="209" t="s">
        <v>501</v>
      </c>
      <c r="Q25" s="209" t="s">
        <v>555</v>
      </c>
      <c r="R25" s="209" t="s">
        <v>549</v>
      </c>
      <c r="S25" s="209" t="s">
        <v>550</v>
      </c>
      <c r="T25" s="209" t="s">
        <v>551</v>
      </c>
      <c r="U25" s="292" t="s">
        <v>556</v>
      </c>
      <c r="V25" s="581"/>
      <c r="W25" s="581"/>
      <c r="X25" s="581"/>
      <c r="Y25" s="209" t="s">
        <v>633</v>
      </c>
    </row>
    <row r="26" spans="2:25" ht="15.95" customHeight="1" x14ac:dyDescent="0.15">
      <c r="B26" s="319"/>
      <c r="C26" s="579">
        <v>4</v>
      </c>
      <c r="D26" s="580"/>
      <c r="E26" s="209">
        <v>10</v>
      </c>
      <c r="F26" s="245">
        <v>39.9</v>
      </c>
      <c r="G26" s="209" t="s">
        <v>544</v>
      </c>
      <c r="H26" s="209" t="s">
        <v>563</v>
      </c>
      <c r="I26" s="209" t="s">
        <v>546</v>
      </c>
      <c r="J26" s="292" t="s">
        <v>414</v>
      </c>
      <c r="K26" s="292"/>
      <c r="L26" s="292"/>
      <c r="M26" s="209" t="s">
        <v>610</v>
      </c>
      <c r="N26" s="209" t="s">
        <v>610</v>
      </c>
      <c r="O26" s="209" t="s">
        <v>548</v>
      </c>
      <c r="P26" s="209" t="s">
        <v>501</v>
      </c>
      <c r="Q26" s="209" t="s">
        <v>555</v>
      </c>
      <c r="R26" s="209" t="s">
        <v>549</v>
      </c>
      <c r="S26" s="209" t="s">
        <v>550</v>
      </c>
      <c r="T26" s="209" t="s">
        <v>551</v>
      </c>
      <c r="U26" s="292" t="s">
        <v>556</v>
      </c>
      <c r="V26" s="581"/>
      <c r="W26" s="581"/>
      <c r="X26" s="581"/>
      <c r="Y26" s="209" t="s">
        <v>633</v>
      </c>
    </row>
    <row r="27" spans="2:25" ht="15.95" customHeight="1" x14ac:dyDescent="0.15">
      <c r="B27" s="319"/>
      <c r="C27" s="579">
        <v>4</v>
      </c>
      <c r="D27" s="580"/>
      <c r="E27" s="209">
        <v>11</v>
      </c>
      <c r="F27" s="245">
        <v>29.5</v>
      </c>
      <c r="G27" s="209" t="s">
        <v>578</v>
      </c>
      <c r="H27" s="209" t="s">
        <v>579</v>
      </c>
      <c r="I27" s="209"/>
      <c r="J27" s="292" t="s">
        <v>448</v>
      </c>
      <c r="K27" s="292"/>
      <c r="L27" s="292"/>
      <c r="M27" s="209" t="s">
        <v>501</v>
      </c>
      <c r="N27" s="209" t="s">
        <v>597</v>
      </c>
      <c r="O27" s="209" t="s">
        <v>555</v>
      </c>
      <c r="P27" s="209"/>
      <c r="Q27" s="209"/>
      <c r="R27" s="209" t="s">
        <v>549</v>
      </c>
      <c r="S27" s="209" t="s">
        <v>549</v>
      </c>
      <c r="T27" s="209"/>
      <c r="U27" s="292" t="s">
        <v>501</v>
      </c>
      <c r="V27" s="581"/>
      <c r="W27" s="581"/>
      <c r="X27" s="581"/>
      <c r="Y27" s="209"/>
    </row>
    <row r="28" spans="2:25" ht="15.95" customHeight="1" x14ac:dyDescent="0.15">
      <c r="B28" s="319"/>
      <c r="C28" s="579">
        <v>4</v>
      </c>
      <c r="D28" s="580"/>
      <c r="E28" s="209">
        <v>12</v>
      </c>
      <c r="F28" s="245">
        <v>29.5</v>
      </c>
      <c r="G28" s="209" t="s">
        <v>544</v>
      </c>
      <c r="H28" s="209" t="s">
        <v>553</v>
      </c>
      <c r="I28" s="209" t="s">
        <v>546</v>
      </c>
      <c r="J28" s="292" t="s">
        <v>414</v>
      </c>
      <c r="K28" s="292"/>
      <c r="L28" s="292"/>
      <c r="M28" s="209" t="s">
        <v>611</v>
      </c>
      <c r="N28" s="209" t="s">
        <v>612</v>
      </c>
      <c r="O28" s="209" t="s">
        <v>555</v>
      </c>
      <c r="P28" s="209" t="s">
        <v>501</v>
      </c>
      <c r="Q28" s="209" t="s">
        <v>555</v>
      </c>
      <c r="R28" s="209" t="s">
        <v>549</v>
      </c>
      <c r="S28" s="209" t="s">
        <v>550</v>
      </c>
      <c r="T28" s="209" t="s">
        <v>551</v>
      </c>
      <c r="U28" s="292" t="s">
        <v>556</v>
      </c>
      <c r="V28" s="581"/>
      <c r="W28" s="581"/>
      <c r="X28" s="581"/>
      <c r="Y28" s="209"/>
    </row>
    <row r="29" spans="2:25" ht="15.95" customHeight="1" x14ac:dyDescent="0.15">
      <c r="B29" s="319"/>
      <c r="C29" s="579">
        <v>4</v>
      </c>
      <c r="D29" s="580"/>
      <c r="E29" s="209">
        <v>13</v>
      </c>
      <c r="F29" s="245">
        <v>31.7</v>
      </c>
      <c r="G29" s="209" t="s">
        <v>544</v>
      </c>
      <c r="H29" s="209" t="s">
        <v>553</v>
      </c>
      <c r="I29" s="209" t="s">
        <v>546</v>
      </c>
      <c r="J29" s="292" t="s">
        <v>414</v>
      </c>
      <c r="K29" s="292"/>
      <c r="L29" s="292"/>
      <c r="M29" s="209" t="s">
        <v>596</v>
      </c>
      <c r="N29" s="209" t="s">
        <v>596</v>
      </c>
      <c r="O29" s="209" t="s">
        <v>555</v>
      </c>
      <c r="P29" s="209" t="s">
        <v>501</v>
      </c>
      <c r="Q29" s="209" t="s">
        <v>555</v>
      </c>
      <c r="R29" s="209" t="s">
        <v>549</v>
      </c>
      <c r="S29" s="209" t="s">
        <v>550</v>
      </c>
      <c r="T29" s="209" t="s">
        <v>551</v>
      </c>
      <c r="U29" s="292" t="s">
        <v>556</v>
      </c>
      <c r="V29" s="581"/>
      <c r="W29" s="581"/>
      <c r="X29" s="581"/>
      <c r="Y29" s="209"/>
    </row>
    <row r="30" spans="2:25" ht="15.95" customHeight="1" x14ac:dyDescent="0.15">
      <c r="B30" s="319"/>
      <c r="C30" s="579">
        <v>4</v>
      </c>
      <c r="D30" s="580"/>
      <c r="E30" s="209">
        <v>14</v>
      </c>
      <c r="F30" s="245">
        <v>39.74</v>
      </c>
      <c r="G30" s="209" t="s">
        <v>544</v>
      </c>
      <c r="H30" s="209" t="s">
        <v>545</v>
      </c>
      <c r="I30" s="209" t="s">
        <v>546</v>
      </c>
      <c r="J30" s="292" t="s">
        <v>423</v>
      </c>
      <c r="K30" s="292"/>
      <c r="L30" s="292"/>
      <c r="M30" s="209" t="s">
        <v>581</v>
      </c>
      <c r="N30" s="209" t="s">
        <v>502</v>
      </c>
      <c r="O30" s="209" t="s">
        <v>502</v>
      </c>
      <c r="P30" s="209" t="s">
        <v>501</v>
      </c>
      <c r="Q30" s="209" t="s">
        <v>555</v>
      </c>
      <c r="R30" s="209" t="s">
        <v>549</v>
      </c>
      <c r="S30" s="209" t="s">
        <v>550</v>
      </c>
      <c r="T30" s="209" t="s">
        <v>566</v>
      </c>
      <c r="U30" s="292" t="s">
        <v>501</v>
      </c>
      <c r="V30" s="581"/>
      <c r="W30" s="581"/>
      <c r="X30" s="581"/>
      <c r="Y30" s="209"/>
    </row>
    <row r="31" spans="2:25" ht="15.95" customHeight="1" x14ac:dyDescent="0.15">
      <c r="B31" s="319"/>
      <c r="C31" s="579">
        <v>4</v>
      </c>
      <c r="D31" s="580"/>
      <c r="E31" s="209">
        <v>15</v>
      </c>
      <c r="F31" s="245">
        <v>30.39</v>
      </c>
      <c r="G31" s="209" t="s">
        <v>544</v>
      </c>
      <c r="H31" s="209" t="s">
        <v>545</v>
      </c>
      <c r="I31" s="209" t="s">
        <v>546</v>
      </c>
      <c r="J31" s="292" t="s">
        <v>423</v>
      </c>
      <c r="K31" s="292"/>
      <c r="L31" s="292"/>
      <c r="M31" s="209" t="s">
        <v>605</v>
      </c>
      <c r="N31" s="209" t="s">
        <v>605</v>
      </c>
      <c r="O31" s="209" t="s">
        <v>555</v>
      </c>
      <c r="P31" s="209" t="s">
        <v>501</v>
      </c>
      <c r="Q31" s="209" t="s">
        <v>555</v>
      </c>
      <c r="R31" s="209" t="s">
        <v>549</v>
      </c>
      <c r="S31" s="209" t="s">
        <v>550</v>
      </c>
      <c r="T31" s="209" t="s">
        <v>551</v>
      </c>
      <c r="U31" s="292" t="s">
        <v>556</v>
      </c>
      <c r="V31" s="581"/>
      <c r="W31" s="581"/>
      <c r="X31" s="581"/>
      <c r="Y31" s="209"/>
    </row>
    <row r="32" spans="2:25" ht="15.95" customHeight="1" x14ac:dyDescent="0.15">
      <c r="B32" s="319"/>
      <c r="C32" s="579">
        <v>4</v>
      </c>
      <c r="D32" s="580"/>
      <c r="E32" s="209">
        <v>16</v>
      </c>
      <c r="F32" s="245">
        <v>38.119999999999997</v>
      </c>
      <c r="G32" s="209" t="s">
        <v>544</v>
      </c>
      <c r="H32" s="209" t="s">
        <v>545</v>
      </c>
      <c r="I32" s="209" t="s">
        <v>546</v>
      </c>
      <c r="J32" s="292" t="s">
        <v>423</v>
      </c>
      <c r="K32" s="292"/>
      <c r="L32" s="292"/>
      <c r="M32" s="209" t="s">
        <v>558</v>
      </c>
      <c r="N32" s="209" t="s">
        <v>558</v>
      </c>
      <c r="O32" s="209" t="s">
        <v>555</v>
      </c>
      <c r="P32" s="209" t="s">
        <v>501</v>
      </c>
      <c r="Q32" s="209" t="s">
        <v>555</v>
      </c>
      <c r="R32" s="209" t="s">
        <v>549</v>
      </c>
      <c r="S32" s="209" t="s">
        <v>550</v>
      </c>
      <c r="T32" s="209" t="s">
        <v>551</v>
      </c>
      <c r="U32" s="292" t="s">
        <v>556</v>
      </c>
      <c r="V32" s="581"/>
      <c r="W32" s="581"/>
      <c r="X32" s="581"/>
      <c r="Y32" s="209"/>
    </row>
    <row r="33" spans="2:25" ht="15.95" customHeight="1" x14ac:dyDescent="0.15">
      <c r="B33" s="319"/>
      <c r="C33" s="579">
        <v>4</v>
      </c>
      <c r="D33" s="580"/>
      <c r="E33" s="209">
        <v>17</v>
      </c>
      <c r="F33" s="245">
        <v>39.630000000000003</v>
      </c>
      <c r="G33" s="209" t="s">
        <v>544</v>
      </c>
      <c r="H33" s="209" t="s">
        <v>545</v>
      </c>
      <c r="I33" s="209" t="s">
        <v>546</v>
      </c>
      <c r="J33" s="292" t="s">
        <v>423</v>
      </c>
      <c r="K33" s="292"/>
      <c r="L33" s="292"/>
      <c r="M33" s="209" t="s">
        <v>613</v>
      </c>
      <c r="N33" s="209" t="s">
        <v>613</v>
      </c>
      <c r="O33" s="209" t="s">
        <v>555</v>
      </c>
      <c r="P33" s="209" t="s">
        <v>501</v>
      </c>
      <c r="Q33" s="209" t="s">
        <v>555</v>
      </c>
      <c r="R33" s="209" t="s">
        <v>549</v>
      </c>
      <c r="S33" s="209" t="s">
        <v>550</v>
      </c>
      <c r="T33" s="209" t="s">
        <v>551</v>
      </c>
      <c r="U33" s="292" t="s">
        <v>556</v>
      </c>
      <c r="V33" s="581"/>
      <c r="W33" s="581"/>
      <c r="X33" s="581"/>
      <c r="Y33" s="209"/>
    </row>
    <row r="34" spans="2:25" ht="15.95" customHeight="1" x14ac:dyDescent="0.15">
      <c r="B34" s="319"/>
      <c r="C34" s="579">
        <v>4</v>
      </c>
      <c r="D34" s="580"/>
      <c r="E34" s="209">
        <v>18</v>
      </c>
      <c r="F34" s="245">
        <v>30.07</v>
      </c>
      <c r="G34" s="209" t="s">
        <v>544</v>
      </c>
      <c r="H34" s="209" t="s">
        <v>557</v>
      </c>
      <c r="I34" s="209" t="s">
        <v>546</v>
      </c>
      <c r="J34" s="292" t="s">
        <v>423</v>
      </c>
      <c r="K34" s="292"/>
      <c r="L34" s="292"/>
      <c r="M34" s="209" t="s">
        <v>558</v>
      </c>
      <c r="N34" s="209" t="s">
        <v>558</v>
      </c>
      <c r="O34" s="209" t="s">
        <v>555</v>
      </c>
      <c r="P34" s="209" t="s">
        <v>501</v>
      </c>
      <c r="Q34" s="209" t="s">
        <v>555</v>
      </c>
      <c r="R34" s="209" t="s">
        <v>549</v>
      </c>
      <c r="S34" s="209" t="s">
        <v>550</v>
      </c>
      <c r="T34" s="209" t="s">
        <v>551</v>
      </c>
      <c r="U34" s="292" t="s">
        <v>556</v>
      </c>
      <c r="V34" s="581"/>
      <c r="W34" s="581"/>
      <c r="X34" s="581"/>
      <c r="Y34" s="209"/>
    </row>
    <row r="35" spans="2:25" ht="15.95" customHeight="1" x14ac:dyDescent="0.15">
      <c r="B35" s="319"/>
      <c r="C35" s="579">
        <v>4</v>
      </c>
      <c r="D35" s="580"/>
      <c r="E35" s="209">
        <v>19</v>
      </c>
      <c r="F35" s="245">
        <v>32.840000000000003</v>
      </c>
      <c r="G35" s="209" t="s">
        <v>544</v>
      </c>
      <c r="H35" s="209" t="s">
        <v>557</v>
      </c>
      <c r="I35" s="209" t="s">
        <v>546</v>
      </c>
      <c r="J35" s="292" t="s">
        <v>423</v>
      </c>
      <c r="K35" s="292"/>
      <c r="L35" s="292"/>
      <c r="M35" s="209" t="s">
        <v>558</v>
      </c>
      <c r="N35" s="209" t="s">
        <v>558</v>
      </c>
      <c r="O35" s="209" t="s">
        <v>555</v>
      </c>
      <c r="P35" s="209" t="s">
        <v>501</v>
      </c>
      <c r="Q35" s="209" t="s">
        <v>555</v>
      </c>
      <c r="R35" s="209" t="s">
        <v>549</v>
      </c>
      <c r="S35" s="209" t="s">
        <v>550</v>
      </c>
      <c r="T35" s="209" t="s">
        <v>551</v>
      </c>
      <c r="U35" s="292" t="s">
        <v>556</v>
      </c>
      <c r="V35" s="581"/>
      <c r="W35" s="581"/>
      <c r="X35" s="581"/>
      <c r="Y35" s="209"/>
    </row>
    <row r="36" spans="2:25" ht="15.95" customHeight="1" x14ac:dyDescent="0.15">
      <c r="B36" s="319"/>
      <c r="C36" s="579">
        <v>4</v>
      </c>
      <c r="D36" s="580"/>
      <c r="E36" s="209">
        <v>20</v>
      </c>
      <c r="F36" s="245">
        <v>32.28</v>
      </c>
      <c r="G36" s="209" t="s">
        <v>544</v>
      </c>
      <c r="H36" s="209" t="s">
        <v>557</v>
      </c>
      <c r="I36" s="209" t="s">
        <v>546</v>
      </c>
      <c r="J36" s="292" t="s">
        <v>423</v>
      </c>
      <c r="K36" s="292"/>
      <c r="L36" s="292"/>
      <c r="M36" s="209" t="s">
        <v>614</v>
      </c>
      <c r="N36" s="209" t="s">
        <v>502</v>
      </c>
      <c r="O36" s="209" t="s">
        <v>502</v>
      </c>
      <c r="P36" s="209" t="s">
        <v>501</v>
      </c>
      <c r="Q36" s="209" t="s">
        <v>555</v>
      </c>
      <c r="R36" s="209" t="s">
        <v>549</v>
      </c>
      <c r="S36" s="209" t="s">
        <v>550</v>
      </c>
      <c r="T36" s="209" t="s">
        <v>566</v>
      </c>
      <c r="U36" s="292" t="s">
        <v>501</v>
      </c>
      <c r="V36" s="581"/>
      <c r="W36" s="581"/>
      <c r="X36" s="581"/>
      <c r="Y36" s="209"/>
    </row>
    <row r="37" spans="2:25" ht="15.95" customHeight="1" x14ac:dyDescent="0.15">
      <c r="B37" s="319"/>
      <c r="C37" s="579">
        <v>5</v>
      </c>
      <c r="D37" s="580"/>
      <c r="E37" s="209">
        <v>1</v>
      </c>
      <c r="F37" s="245">
        <v>39.9</v>
      </c>
      <c r="G37" s="209" t="s">
        <v>544</v>
      </c>
      <c r="H37" s="209" t="s">
        <v>553</v>
      </c>
      <c r="I37" s="209" t="s">
        <v>546</v>
      </c>
      <c r="J37" s="292" t="s">
        <v>414</v>
      </c>
      <c r="K37" s="292"/>
      <c r="L37" s="292"/>
      <c r="M37" s="209" t="s">
        <v>615</v>
      </c>
      <c r="N37" s="209" t="s">
        <v>615</v>
      </c>
      <c r="O37" s="209" t="s">
        <v>555</v>
      </c>
      <c r="P37" s="209" t="s">
        <v>501</v>
      </c>
      <c r="Q37" s="209" t="s">
        <v>555</v>
      </c>
      <c r="R37" s="209" t="s">
        <v>549</v>
      </c>
      <c r="S37" s="209" t="s">
        <v>550</v>
      </c>
      <c r="T37" s="209" t="s">
        <v>551</v>
      </c>
      <c r="U37" s="292" t="s">
        <v>556</v>
      </c>
      <c r="V37" s="581"/>
      <c r="W37" s="581"/>
      <c r="X37" s="581"/>
      <c r="Y37" s="209"/>
    </row>
    <row r="38" spans="2:25" ht="15.95" customHeight="1" x14ac:dyDescent="0.15">
      <c r="B38" s="319"/>
      <c r="C38" s="579">
        <v>5</v>
      </c>
      <c r="D38" s="580"/>
      <c r="E38" s="209">
        <v>2</v>
      </c>
      <c r="F38" s="245">
        <v>46.6</v>
      </c>
      <c r="G38" s="209" t="s">
        <v>544</v>
      </c>
      <c r="H38" s="209" t="s">
        <v>616</v>
      </c>
      <c r="I38" s="209" t="s">
        <v>442</v>
      </c>
      <c r="J38" s="292" t="s">
        <v>448</v>
      </c>
      <c r="K38" s="292"/>
      <c r="L38" s="292"/>
      <c r="M38" s="209" t="s">
        <v>501</v>
      </c>
      <c r="N38" s="209" t="s">
        <v>617</v>
      </c>
      <c r="O38" s="209" t="s">
        <v>555</v>
      </c>
      <c r="P38" s="209" t="s">
        <v>501</v>
      </c>
      <c r="Q38" s="209" t="s">
        <v>577</v>
      </c>
      <c r="R38" s="209" t="s">
        <v>549</v>
      </c>
      <c r="S38" s="209" t="s">
        <v>549</v>
      </c>
      <c r="T38" s="209" t="s">
        <v>566</v>
      </c>
      <c r="U38" s="292" t="s">
        <v>501</v>
      </c>
      <c r="V38" s="581"/>
      <c r="W38" s="581"/>
      <c r="X38" s="581"/>
      <c r="Y38" s="209"/>
    </row>
    <row r="39" spans="2:25" ht="15.95" customHeight="1" x14ac:dyDescent="0.15">
      <c r="B39" s="319"/>
      <c r="C39" s="579">
        <v>5</v>
      </c>
      <c r="D39" s="580"/>
      <c r="E39" s="209">
        <v>3</v>
      </c>
      <c r="F39" s="245">
        <v>47.21</v>
      </c>
      <c r="G39" s="209" t="s">
        <v>544</v>
      </c>
      <c r="H39" s="209" t="s">
        <v>545</v>
      </c>
      <c r="I39" s="209" t="s">
        <v>442</v>
      </c>
      <c r="J39" s="292" t="s">
        <v>442</v>
      </c>
      <c r="K39" s="292"/>
      <c r="L39" s="292"/>
      <c r="M39" s="209" t="s">
        <v>618</v>
      </c>
      <c r="N39" s="209" t="s">
        <v>619</v>
      </c>
      <c r="O39" s="209" t="s">
        <v>548</v>
      </c>
      <c r="P39" s="209" t="s">
        <v>501</v>
      </c>
      <c r="Q39" s="209" t="s">
        <v>798</v>
      </c>
      <c r="R39" s="209" t="s">
        <v>549</v>
      </c>
      <c r="S39" s="209" t="s">
        <v>799</v>
      </c>
      <c r="T39" s="209" t="s">
        <v>551</v>
      </c>
      <c r="U39" s="292" t="s">
        <v>799</v>
      </c>
      <c r="V39" s="581"/>
      <c r="W39" s="581"/>
      <c r="X39" s="581"/>
      <c r="Y39" s="209"/>
    </row>
    <row r="40" spans="2:25" ht="15.95" customHeight="1" x14ac:dyDescent="0.15">
      <c r="B40" s="319"/>
      <c r="C40" s="579">
        <v>5</v>
      </c>
      <c r="D40" s="580"/>
      <c r="E40" s="209">
        <v>4</v>
      </c>
      <c r="F40" s="245">
        <v>47.83</v>
      </c>
      <c r="G40" s="209" t="s">
        <v>544</v>
      </c>
      <c r="H40" s="209" t="s">
        <v>545</v>
      </c>
      <c r="I40" s="209" t="s">
        <v>442</v>
      </c>
      <c r="J40" s="292" t="s">
        <v>442</v>
      </c>
      <c r="K40" s="292"/>
      <c r="L40" s="292"/>
      <c r="M40" s="209" t="s">
        <v>620</v>
      </c>
      <c r="N40" s="209" t="s">
        <v>621</v>
      </c>
      <c r="O40" s="209" t="s">
        <v>548</v>
      </c>
      <c r="P40" s="209" t="s">
        <v>501</v>
      </c>
      <c r="Q40" s="209" t="s">
        <v>798</v>
      </c>
      <c r="R40" s="209" t="s">
        <v>549</v>
      </c>
      <c r="S40" s="209" t="s">
        <v>799</v>
      </c>
      <c r="T40" s="209" t="s">
        <v>551</v>
      </c>
      <c r="U40" s="292" t="s">
        <v>799</v>
      </c>
      <c r="V40" s="581"/>
      <c r="W40" s="581"/>
      <c r="X40" s="581"/>
      <c r="Y40" s="209"/>
    </row>
    <row r="41" spans="2:25" ht="15.95" customHeight="1" x14ac:dyDescent="0.15">
      <c r="B41" s="319"/>
      <c r="C41" s="579">
        <v>5</v>
      </c>
      <c r="D41" s="580"/>
      <c r="E41" s="209">
        <v>5</v>
      </c>
      <c r="F41" s="245">
        <v>43.01</v>
      </c>
      <c r="G41" s="209" t="s">
        <v>544</v>
      </c>
      <c r="H41" s="209" t="s">
        <v>557</v>
      </c>
      <c r="I41" s="209" t="s">
        <v>546</v>
      </c>
      <c r="J41" s="292" t="s">
        <v>414</v>
      </c>
      <c r="K41" s="292"/>
      <c r="L41" s="292"/>
      <c r="M41" s="209" t="s">
        <v>572</v>
      </c>
      <c r="N41" s="209" t="s">
        <v>572</v>
      </c>
      <c r="O41" s="209" t="s">
        <v>548</v>
      </c>
      <c r="P41" s="209" t="s">
        <v>501</v>
      </c>
      <c r="Q41" s="209" t="s">
        <v>798</v>
      </c>
      <c r="R41" s="209" t="s">
        <v>549</v>
      </c>
      <c r="S41" s="209" t="s">
        <v>799</v>
      </c>
      <c r="T41" s="209" t="s">
        <v>551</v>
      </c>
      <c r="U41" s="292" t="s">
        <v>799</v>
      </c>
      <c r="V41" s="581"/>
      <c r="W41" s="581"/>
      <c r="X41" s="581"/>
      <c r="Y41" s="209" t="s">
        <v>633</v>
      </c>
    </row>
    <row r="42" spans="2:25" ht="15.95" customHeight="1" x14ac:dyDescent="0.15">
      <c r="B42" s="378"/>
      <c r="C42" s="579">
        <v>5</v>
      </c>
      <c r="D42" s="580"/>
      <c r="E42" s="209">
        <v>6</v>
      </c>
      <c r="F42" s="245">
        <v>46.95</v>
      </c>
      <c r="G42" s="209" t="s">
        <v>544</v>
      </c>
      <c r="H42" s="209" t="s">
        <v>557</v>
      </c>
      <c r="I42" s="209" t="s">
        <v>442</v>
      </c>
      <c r="J42" s="292" t="s">
        <v>442</v>
      </c>
      <c r="K42" s="292"/>
      <c r="L42" s="292"/>
      <c r="M42" s="209" t="s">
        <v>622</v>
      </c>
      <c r="N42" s="209" t="s">
        <v>623</v>
      </c>
      <c r="O42" s="209" t="s">
        <v>548</v>
      </c>
      <c r="P42" s="209" t="s">
        <v>501</v>
      </c>
      <c r="Q42" s="209" t="s">
        <v>548</v>
      </c>
      <c r="R42" s="209" t="s">
        <v>549</v>
      </c>
      <c r="S42" s="209" t="s">
        <v>550</v>
      </c>
      <c r="T42" s="209" t="s">
        <v>551</v>
      </c>
      <c r="U42" s="292" t="s">
        <v>552</v>
      </c>
      <c r="V42" s="581"/>
      <c r="W42" s="581"/>
      <c r="X42" s="581"/>
      <c r="Y42" s="209"/>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F9CCA4BC-09FA-44E7-9180-E56F80A25252}"/>
    <dataValidation allowBlank="1" showInputMessage="1" showErrorMessage="1" prompt="前回の定期点検年月日を入力" sqref="O6" xr:uid="{653168EE-520E-45AB-B57D-BAC358FE46D1}"/>
    <dataValidation type="list" errorStyle="warning" allowBlank="1" showInputMessage="1" showErrorMessage="1" error="選択出来ません" sqref="H9:H42" xr:uid="{B88584C8-BAAA-4C4A-BBEF-78629543D0FB}">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BE410C5A-79DA-471F-B9B5-45651471AAE7}">
          <x14:formula1>
            <xm:f>'(参考)リスト'!$E$16:$E$27</xm:f>
          </x14:formula1>
          <xm:sqref>J9:L42</xm:sqref>
        </x14:dataValidation>
        <x14:dataValidation type="list" showInputMessage="1" showErrorMessage="1" xr:uid="{0D31F163-A587-4B25-A251-7F43CA95D4EE}">
          <x14:formula1>
            <xm:f>'(参考)リスト'!$B$16:$B$21</xm:f>
          </x14:formula1>
          <xm:sqref>G9:G42</xm:sqref>
        </x14:dataValidation>
        <x14:dataValidation type="list" allowBlank="1" showInputMessage="1" showErrorMessage="1" xr:uid="{037F7A95-B223-4B73-A1F5-30FBA97EECA6}">
          <x14:formula1>
            <xm:f>'(参考)リスト'!$F$16:$F$21</xm:f>
          </x14:formula1>
          <xm:sqref>O9:Q42</xm:sqref>
        </x14:dataValidation>
        <x14:dataValidation type="list" allowBlank="1" showInputMessage="1" showErrorMessage="1" xr:uid="{CDBE68FE-2CF3-47AB-A6F5-7B4EF2873D11}">
          <x14:formula1>
            <xm:f>'(参考)リスト'!$I$16:$I$18</xm:f>
          </x14:formula1>
          <xm:sqref>S9:S42</xm:sqref>
        </x14:dataValidation>
        <x14:dataValidation type="list" allowBlank="1" showInputMessage="1" showErrorMessage="1" xr:uid="{DF781B17-2453-42E7-9999-AC6FD718E59C}">
          <x14:formula1>
            <xm:f>'(参考)リスト'!$H$16:$H$17</xm:f>
          </x14:formula1>
          <xm:sqref>R9:R42</xm:sqref>
        </x14:dataValidation>
        <x14:dataValidation type="list" allowBlank="1" showInputMessage="1" showErrorMessage="1" xr:uid="{96809AB7-9E62-4986-B206-61AA0B74DE4B}">
          <x14:formula1>
            <xm:f>'(参考)リスト'!$J$16:$J$18</xm:f>
          </x14:formula1>
          <xm:sqref>T9:T42</xm:sqref>
        </x14:dataValidation>
        <x14:dataValidation type="list" allowBlank="1" showInputMessage="1" showErrorMessage="1" xr:uid="{53474C03-1E5F-4789-92FB-31FCC6C41F2F}">
          <x14:formula1>
            <xm:f>'(参考)リスト'!$D$16:$D$18</xm:f>
          </x14:formula1>
          <xm:sqref>I9:I42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54BD5-C6F9-4A56-9483-ADD82EB37EE5}">
  <sheetPr>
    <pageSetUpPr fitToPage="1"/>
  </sheetPr>
  <dimension ref="B1:Y48"/>
  <sheetViews>
    <sheetView showGridLines="0" view="pageBreakPreview" zoomScale="85" zoomScaleNormal="55" zoomScaleSheetLayoutView="85" workbookViewId="0">
      <selection activeCell="B3" sqref="B3:H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4" t="s">
        <v>190</v>
      </c>
      <c r="C2" s="604"/>
      <c r="D2" s="604"/>
      <c r="E2" s="604"/>
      <c r="F2" s="605"/>
      <c r="G2" s="605"/>
      <c r="H2" s="605"/>
      <c r="I2" s="604"/>
      <c r="J2" s="604"/>
      <c r="K2" s="604"/>
      <c r="L2" s="604"/>
      <c r="M2" s="604"/>
      <c r="N2" s="604"/>
      <c r="O2" s="604"/>
      <c r="P2" s="604"/>
      <c r="Q2" s="604"/>
      <c r="R2" s="604"/>
      <c r="S2" s="604"/>
      <c r="T2" s="604"/>
      <c r="U2" s="604"/>
      <c r="V2" s="604"/>
      <c r="W2" s="604"/>
      <c r="X2" s="604"/>
      <c r="Y2" s="182"/>
    </row>
    <row r="3" spans="2:25" ht="20.100000000000001" customHeight="1" x14ac:dyDescent="0.15">
      <c r="B3" s="368" t="s">
        <v>2</v>
      </c>
      <c r="C3" s="380"/>
      <c r="D3" s="380"/>
      <c r="E3" s="380"/>
      <c r="F3" s="606" t="s">
        <v>816</v>
      </c>
      <c r="G3" s="606"/>
      <c r="H3" s="606"/>
      <c r="I3" s="285" t="s">
        <v>3</v>
      </c>
      <c r="J3" s="286"/>
      <c r="K3" s="315" t="s">
        <v>527</v>
      </c>
      <c r="L3" s="316"/>
      <c r="M3" s="316"/>
      <c r="N3" s="317"/>
      <c r="O3" s="320" t="s">
        <v>191</v>
      </c>
      <c r="P3" s="607" t="s">
        <v>530</v>
      </c>
      <c r="Q3" s="575"/>
      <c r="R3" s="575"/>
      <c r="S3" s="608"/>
      <c r="T3" s="546" t="s">
        <v>192</v>
      </c>
      <c r="U3" s="609"/>
      <c r="V3" s="609"/>
      <c r="W3" s="547"/>
      <c r="X3" s="613">
        <v>45944</v>
      </c>
      <c r="Y3" s="614"/>
    </row>
    <row r="4" spans="2:25" ht="20.100000000000001" customHeight="1" x14ac:dyDescent="0.15">
      <c r="B4" s="311" t="s">
        <v>109</v>
      </c>
      <c r="C4" s="312"/>
      <c r="D4" s="312"/>
      <c r="E4" s="312"/>
      <c r="F4" s="617" t="s">
        <v>526</v>
      </c>
      <c r="G4" s="617"/>
      <c r="H4" s="617"/>
      <c r="I4" s="618" t="s">
        <v>110</v>
      </c>
      <c r="J4" s="619"/>
      <c r="K4" s="315" t="s">
        <v>528</v>
      </c>
      <c r="L4" s="316"/>
      <c r="M4" s="316"/>
      <c r="N4" s="317"/>
      <c r="O4" s="314"/>
      <c r="P4" s="620" t="s">
        <v>531</v>
      </c>
      <c r="Q4" s="576"/>
      <c r="R4" s="576"/>
      <c r="S4" s="612"/>
      <c r="T4" s="610"/>
      <c r="U4" s="611"/>
      <c r="V4" s="611"/>
      <c r="W4" s="612"/>
      <c r="X4" s="615"/>
      <c r="Y4" s="616"/>
    </row>
    <row r="5" spans="2:25" ht="15" customHeight="1" x14ac:dyDescent="0.15">
      <c r="B5" s="319" t="s">
        <v>193</v>
      </c>
      <c r="C5" s="584" t="s">
        <v>194</v>
      </c>
      <c r="D5" s="585"/>
      <c r="E5" s="586" t="s">
        <v>195</v>
      </c>
      <c r="F5" s="586" t="s">
        <v>196</v>
      </c>
      <c r="G5" s="588" t="s">
        <v>197</v>
      </c>
      <c r="H5" s="589"/>
      <c r="I5" s="368" t="s">
        <v>198</v>
      </c>
      <c r="J5" s="380"/>
      <c r="K5" s="380"/>
      <c r="L5" s="380"/>
      <c r="M5" s="380"/>
      <c r="N5" s="381"/>
      <c r="O5" s="197" t="s">
        <v>199</v>
      </c>
      <c r="P5" s="569" t="s">
        <v>200</v>
      </c>
      <c r="Q5" s="592"/>
      <c r="R5" s="592"/>
      <c r="S5" s="593"/>
      <c r="T5" s="588" t="s">
        <v>201</v>
      </c>
      <c r="U5" s="596"/>
      <c r="V5" s="596"/>
      <c r="W5" s="596"/>
      <c r="X5" s="589"/>
      <c r="Y5" s="598" t="s">
        <v>202</v>
      </c>
    </row>
    <row r="6" spans="2:25" ht="15" customHeight="1" x14ac:dyDescent="0.15">
      <c r="B6" s="319"/>
      <c r="C6" s="584"/>
      <c r="D6" s="585"/>
      <c r="E6" s="586"/>
      <c r="F6" s="586"/>
      <c r="G6" s="590"/>
      <c r="H6" s="591"/>
      <c r="I6" s="311"/>
      <c r="J6" s="312"/>
      <c r="K6" s="312"/>
      <c r="L6" s="312"/>
      <c r="M6" s="312"/>
      <c r="N6" s="313"/>
      <c r="O6" s="198">
        <v>44099</v>
      </c>
      <c r="P6" s="570"/>
      <c r="Q6" s="594"/>
      <c r="R6" s="594"/>
      <c r="S6" s="595"/>
      <c r="T6" s="590"/>
      <c r="U6" s="597"/>
      <c r="V6" s="597"/>
      <c r="W6" s="597"/>
      <c r="X6" s="591"/>
      <c r="Y6" s="586"/>
    </row>
    <row r="7" spans="2:25" ht="16.149999999999999" customHeight="1" x14ac:dyDescent="0.15">
      <c r="B7" s="319"/>
      <c r="C7" s="584"/>
      <c r="D7" s="585"/>
      <c r="E7" s="586"/>
      <c r="F7" s="586"/>
      <c r="G7" s="544" t="s">
        <v>203</v>
      </c>
      <c r="H7" s="544" t="s">
        <v>204</v>
      </c>
      <c r="I7" s="601" t="s">
        <v>205</v>
      </c>
      <c r="J7" s="601" t="s">
        <v>206</v>
      </c>
      <c r="K7" s="582"/>
      <c r="L7" s="582"/>
      <c r="M7" s="602" t="s">
        <v>207</v>
      </c>
      <c r="N7" s="603" t="s">
        <v>208</v>
      </c>
      <c r="O7" s="601" t="s">
        <v>209</v>
      </c>
      <c r="P7" s="350" t="s">
        <v>210</v>
      </c>
      <c r="Q7" s="582"/>
      <c r="R7" s="544" t="s">
        <v>211</v>
      </c>
      <c r="S7" s="544" t="s">
        <v>212</v>
      </c>
      <c r="T7" s="583" t="s">
        <v>213</v>
      </c>
      <c r="U7" s="544" t="s">
        <v>214</v>
      </c>
      <c r="V7" s="582"/>
      <c r="W7" s="582"/>
      <c r="X7" s="582"/>
      <c r="Y7" s="586"/>
    </row>
    <row r="8" spans="2:25" ht="16.149999999999999" customHeight="1" x14ac:dyDescent="0.15">
      <c r="B8" s="319"/>
      <c r="C8" s="311"/>
      <c r="D8" s="313"/>
      <c r="E8" s="587"/>
      <c r="F8" s="587"/>
      <c r="G8" s="600"/>
      <c r="H8" s="600"/>
      <c r="I8" s="582"/>
      <c r="J8" s="582"/>
      <c r="K8" s="582"/>
      <c r="L8" s="582"/>
      <c r="M8" s="582"/>
      <c r="N8" s="582"/>
      <c r="O8" s="582"/>
      <c r="P8" s="199" t="s">
        <v>215</v>
      </c>
      <c r="Q8" s="199" t="s">
        <v>216</v>
      </c>
      <c r="R8" s="582"/>
      <c r="S8" s="582"/>
      <c r="T8" s="582"/>
      <c r="U8" s="582"/>
      <c r="V8" s="582"/>
      <c r="W8" s="582"/>
      <c r="X8" s="582"/>
      <c r="Y8" s="599"/>
    </row>
    <row r="9" spans="2:25" ht="15.75" customHeight="1" x14ac:dyDescent="0.15">
      <c r="B9" s="319"/>
      <c r="C9" s="579">
        <v>5</v>
      </c>
      <c r="D9" s="580"/>
      <c r="E9" s="209">
        <v>7</v>
      </c>
      <c r="F9" s="245">
        <v>50.3</v>
      </c>
      <c r="G9" s="209" t="s">
        <v>544</v>
      </c>
      <c r="H9" s="209" t="s">
        <v>563</v>
      </c>
      <c r="I9" s="209" t="s">
        <v>546</v>
      </c>
      <c r="J9" s="292" t="s">
        <v>414</v>
      </c>
      <c r="K9" s="292"/>
      <c r="L9" s="292"/>
      <c r="M9" s="209" t="s">
        <v>571</v>
      </c>
      <c r="N9" s="209" t="s">
        <v>571</v>
      </c>
      <c r="O9" s="209" t="s">
        <v>548</v>
      </c>
      <c r="P9" s="209" t="s">
        <v>501</v>
      </c>
      <c r="Q9" s="209" t="s">
        <v>555</v>
      </c>
      <c r="R9" s="209" t="s">
        <v>549</v>
      </c>
      <c r="S9" s="209" t="s">
        <v>550</v>
      </c>
      <c r="T9" s="209" t="s">
        <v>551</v>
      </c>
      <c r="U9" s="292" t="s">
        <v>556</v>
      </c>
      <c r="V9" s="581"/>
      <c r="W9" s="581"/>
      <c r="X9" s="581"/>
      <c r="Y9" s="209" t="s">
        <v>633</v>
      </c>
    </row>
    <row r="10" spans="2:25" ht="15.95" customHeight="1" x14ac:dyDescent="0.15">
      <c r="B10" s="319"/>
      <c r="C10" s="579">
        <v>5</v>
      </c>
      <c r="D10" s="580"/>
      <c r="E10" s="209">
        <v>8</v>
      </c>
      <c r="F10" s="245">
        <v>39.9</v>
      </c>
      <c r="G10" s="209" t="s">
        <v>544</v>
      </c>
      <c r="H10" s="209" t="s">
        <v>559</v>
      </c>
      <c r="I10" s="209" t="s">
        <v>546</v>
      </c>
      <c r="J10" s="292" t="s">
        <v>414</v>
      </c>
      <c r="K10" s="292"/>
      <c r="L10" s="292"/>
      <c r="M10" s="209" t="s">
        <v>568</v>
      </c>
      <c r="N10" s="209" t="s">
        <v>568</v>
      </c>
      <c r="O10" s="209" t="s">
        <v>555</v>
      </c>
      <c r="P10" s="209" t="s">
        <v>501</v>
      </c>
      <c r="Q10" s="209" t="s">
        <v>555</v>
      </c>
      <c r="R10" s="209" t="s">
        <v>549</v>
      </c>
      <c r="S10" s="209" t="s">
        <v>550</v>
      </c>
      <c r="T10" s="209" t="s">
        <v>551</v>
      </c>
      <c r="U10" s="292" t="s">
        <v>556</v>
      </c>
      <c r="V10" s="581"/>
      <c r="W10" s="581"/>
      <c r="X10" s="581"/>
      <c r="Y10" s="244"/>
    </row>
    <row r="11" spans="2:25" ht="15.95" customHeight="1" x14ac:dyDescent="0.15">
      <c r="B11" s="319"/>
      <c r="C11" s="579">
        <v>5</v>
      </c>
      <c r="D11" s="580"/>
      <c r="E11" s="209">
        <v>9</v>
      </c>
      <c r="F11" s="245">
        <v>46.75</v>
      </c>
      <c r="G11" s="209" t="s">
        <v>544</v>
      </c>
      <c r="H11" s="209" t="s">
        <v>557</v>
      </c>
      <c r="I11" s="209" t="s">
        <v>546</v>
      </c>
      <c r="J11" s="292" t="s">
        <v>448</v>
      </c>
      <c r="K11" s="292"/>
      <c r="L11" s="292"/>
      <c r="M11" s="209" t="s">
        <v>624</v>
      </c>
      <c r="N11" s="209" t="s">
        <v>624</v>
      </c>
      <c r="O11" s="209" t="s">
        <v>577</v>
      </c>
      <c r="P11" s="209" t="s">
        <v>501</v>
      </c>
      <c r="Q11" s="209" t="s">
        <v>577</v>
      </c>
      <c r="R11" s="209" t="s">
        <v>549</v>
      </c>
      <c r="S11" s="209" t="s">
        <v>549</v>
      </c>
      <c r="T11" s="209" t="s">
        <v>566</v>
      </c>
      <c r="U11" s="292" t="s">
        <v>501</v>
      </c>
      <c r="V11" s="581"/>
      <c r="W11" s="581"/>
      <c r="X11" s="581"/>
      <c r="Y11" s="209"/>
    </row>
    <row r="12" spans="2:25" ht="15.95" customHeight="1" x14ac:dyDescent="0.15">
      <c r="B12" s="319"/>
      <c r="C12" s="579">
        <v>5</v>
      </c>
      <c r="D12" s="580"/>
      <c r="E12" s="209">
        <v>10</v>
      </c>
      <c r="F12" s="245">
        <v>46.06</v>
      </c>
      <c r="G12" s="209" t="s">
        <v>578</v>
      </c>
      <c r="H12" s="209" t="s">
        <v>579</v>
      </c>
      <c r="I12" s="209"/>
      <c r="J12" s="292" t="s">
        <v>448</v>
      </c>
      <c r="K12" s="292"/>
      <c r="L12" s="292"/>
      <c r="M12" s="209" t="s">
        <v>564</v>
      </c>
      <c r="N12" s="209" t="s">
        <v>564</v>
      </c>
      <c r="O12" s="209" t="s">
        <v>555</v>
      </c>
      <c r="P12" s="209"/>
      <c r="Q12" s="209"/>
      <c r="R12" s="209" t="s">
        <v>549</v>
      </c>
      <c r="S12" s="209" t="s">
        <v>549</v>
      </c>
      <c r="T12" s="209"/>
      <c r="U12" s="292" t="s">
        <v>501</v>
      </c>
      <c r="V12" s="581"/>
      <c r="W12" s="581"/>
      <c r="X12" s="581"/>
      <c r="Y12" s="209"/>
    </row>
    <row r="13" spans="2:25" ht="15.95" customHeight="1" x14ac:dyDescent="0.15">
      <c r="B13" s="319"/>
      <c r="C13" s="579">
        <v>5</v>
      </c>
      <c r="D13" s="580"/>
      <c r="E13" s="209">
        <v>11</v>
      </c>
      <c r="F13" s="245">
        <v>46.81</v>
      </c>
      <c r="G13" s="209" t="s">
        <v>578</v>
      </c>
      <c r="H13" s="209" t="s">
        <v>579</v>
      </c>
      <c r="I13" s="209" t="s">
        <v>442</v>
      </c>
      <c r="J13" s="292" t="s">
        <v>444</v>
      </c>
      <c r="K13" s="292"/>
      <c r="L13" s="292"/>
      <c r="M13" s="209" t="s">
        <v>501</v>
      </c>
      <c r="N13" s="209" t="s">
        <v>625</v>
      </c>
      <c r="O13" s="209" t="s">
        <v>555</v>
      </c>
      <c r="P13" s="209" t="s">
        <v>501</v>
      </c>
      <c r="Q13" s="209" t="s">
        <v>501</v>
      </c>
      <c r="R13" s="209" t="s">
        <v>549</v>
      </c>
      <c r="S13" s="209" t="s">
        <v>549</v>
      </c>
      <c r="T13" s="209" t="s">
        <v>566</v>
      </c>
      <c r="U13" s="292" t="s">
        <v>501</v>
      </c>
      <c r="V13" s="581"/>
      <c r="W13" s="581"/>
      <c r="X13" s="581"/>
      <c r="Y13" s="209"/>
    </row>
    <row r="14" spans="2:25" ht="15.95" customHeight="1" x14ac:dyDescent="0.15">
      <c r="B14" s="319"/>
      <c r="C14" s="579">
        <v>5</v>
      </c>
      <c r="D14" s="580"/>
      <c r="E14" s="209">
        <v>12</v>
      </c>
      <c r="F14" s="245">
        <v>46.75</v>
      </c>
      <c r="G14" s="209" t="s">
        <v>578</v>
      </c>
      <c r="H14" s="209" t="s">
        <v>579</v>
      </c>
      <c r="I14" s="209" t="s">
        <v>442</v>
      </c>
      <c r="J14" s="292" t="s">
        <v>444</v>
      </c>
      <c r="K14" s="292"/>
      <c r="L14" s="292"/>
      <c r="M14" s="209" t="s">
        <v>501</v>
      </c>
      <c r="N14" s="209" t="s">
        <v>626</v>
      </c>
      <c r="O14" s="200" t="s">
        <v>555</v>
      </c>
      <c r="P14" s="200" t="s">
        <v>501</v>
      </c>
      <c r="Q14" s="200" t="s">
        <v>501</v>
      </c>
      <c r="R14" s="209" t="s">
        <v>549</v>
      </c>
      <c r="S14" s="209" t="s">
        <v>549</v>
      </c>
      <c r="T14" s="209" t="s">
        <v>566</v>
      </c>
      <c r="U14" s="292" t="s">
        <v>501</v>
      </c>
      <c r="V14" s="581"/>
      <c r="W14" s="581"/>
      <c r="X14" s="581"/>
      <c r="Y14" s="209"/>
    </row>
    <row r="15" spans="2:25" ht="15.95" customHeight="1" x14ac:dyDescent="0.15">
      <c r="B15" s="319"/>
      <c r="C15" s="579">
        <v>5</v>
      </c>
      <c r="D15" s="580"/>
      <c r="E15" s="209">
        <v>13</v>
      </c>
      <c r="F15" s="245">
        <v>43.83</v>
      </c>
      <c r="G15" s="209" t="s">
        <v>544</v>
      </c>
      <c r="H15" s="209" t="s">
        <v>553</v>
      </c>
      <c r="I15" s="209" t="s">
        <v>546</v>
      </c>
      <c r="J15" s="292" t="s">
        <v>414</v>
      </c>
      <c r="K15" s="292"/>
      <c r="L15" s="292"/>
      <c r="M15" s="209" t="s">
        <v>596</v>
      </c>
      <c r="N15" s="209" t="s">
        <v>596</v>
      </c>
      <c r="O15" s="200" t="s">
        <v>555</v>
      </c>
      <c r="P15" s="200" t="s">
        <v>501</v>
      </c>
      <c r="Q15" s="200" t="s">
        <v>555</v>
      </c>
      <c r="R15" s="209" t="s">
        <v>549</v>
      </c>
      <c r="S15" s="209" t="s">
        <v>550</v>
      </c>
      <c r="T15" s="209" t="s">
        <v>551</v>
      </c>
      <c r="U15" s="292" t="s">
        <v>556</v>
      </c>
      <c r="V15" s="581"/>
      <c r="W15" s="581"/>
      <c r="X15" s="581"/>
      <c r="Y15" s="209"/>
    </row>
    <row r="16" spans="2:25" ht="15.95" customHeight="1" x14ac:dyDescent="0.15">
      <c r="B16" s="319"/>
      <c r="C16" s="579">
        <v>5</v>
      </c>
      <c r="D16" s="580"/>
      <c r="E16" s="209">
        <v>14</v>
      </c>
      <c r="F16" s="245">
        <v>44.35</v>
      </c>
      <c r="G16" s="209" t="s">
        <v>544</v>
      </c>
      <c r="H16" s="209" t="s">
        <v>553</v>
      </c>
      <c r="I16" s="209" t="s">
        <v>546</v>
      </c>
      <c r="J16" s="292" t="s">
        <v>414</v>
      </c>
      <c r="K16" s="292"/>
      <c r="L16" s="292"/>
      <c r="M16" s="209" t="s">
        <v>627</v>
      </c>
      <c r="N16" s="209" t="s">
        <v>628</v>
      </c>
      <c r="O16" s="200" t="s">
        <v>555</v>
      </c>
      <c r="P16" s="200" t="s">
        <v>501</v>
      </c>
      <c r="Q16" s="200" t="s">
        <v>555</v>
      </c>
      <c r="R16" s="209" t="s">
        <v>549</v>
      </c>
      <c r="S16" s="209" t="s">
        <v>550</v>
      </c>
      <c r="T16" s="209" t="s">
        <v>551</v>
      </c>
      <c r="U16" s="292" t="s">
        <v>556</v>
      </c>
      <c r="V16" s="581"/>
      <c r="W16" s="581"/>
      <c r="X16" s="581"/>
      <c r="Y16" s="209" t="s">
        <v>562</v>
      </c>
    </row>
    <row r="17" spans="2:25" ht="15.95" customHeight="1" x14ac:dyDescent="0.15">
      <c r="B17" s="319"/>
      <c r="C17" s="579">
        <v>5</v>
      </c>
      <c r="D17" s="580"/>
      <c r="E17" s="209">
        <v>15</v>
      </c>
      <c r="F17" s="245">
        <v>48.77</v>
      </c>
      <c r="G17" s="209" t="s">
        <v>544</v>
      </c>
      <c r="H17" s="209" t="s">
        <v>553</v>
      </c>
      <c r="I17" s="209" t="s">
        <v>546</v>
      </c>
      <c r="J17" s="373" t="s">
        <v>414</v>
      </c>
      <c r="K17" s="374"/>
      <c r="L17" s="345"/>
      <c r="M17" s="209" t="s">
        <v>591</v>
      </c>
      <c r="N17" s="209" t="s">
        <v>591</v>
      </c>
      <c r="O17" s="200" t="s">
        <v>555</v>
      </c>
      <c r="P17" s="200" t="s">
        <v>501</v>
      </c>
      <c r="Q17" s="200" t="s">
        <v>555</v>
      </c>
      <c r="R17" s="209" t="s">
        <v>549</v>
      </c>
      <c r="S17" s="209" t="s">
        <v>550</v>
      </c>
      <c r="T17" s="209" t="s">
        <v>551</v>
      </c>
      <c r="U17" s="373" t="s">
        <v>556</v>
      </c>
      <c r="V17" s="374"/>
      <c r="W17" s="374"/>
      <c r="X17" s="345"/>
      <c r="Y17" s="209"/>
    </row>
    <row r="18" spans="2:25" ht="15.95" customHeight="1" x14ac:dyDescent="0.15">
      <c r="B18" s="319"/>
      <c r="C18" s="579">
        <v>5</v>
      </c>
      <c r="D18" s="580"/>
      <c r="E18" s="209">
        <v>16</v>
      </c>
      <c r="F18" s="245">
        <v>47.44</v>
      </c>
      <c r="G18" s="209" t="s">
        <v>544</v>
      </c>
      <c r="H18" s="209" t="s">
        <v>545</v>
      </c>
      <c r="I18" s="209" t="s">
        <v>546</v>
      </c>
      <c r="J18" s="373" t="s">
        <v>423</v>
      </c>
      <c r="K18" s="374"/>
      <c r="L18" s="345"/>
      <c r="M18" s="209" t="s">
        <v>629</v>
      </c>
      <c r="N18" s="209" t="s">
        <v>502</v>
      </c>
      <c r="O18" s="200" t="s">
        <v>502</v>
      </c>
      <c r="P18" s="200" t="s">
        <v>501</v>
      </c>
      <c r="Q18" s="200" t="s">
        <v>555</v>
      </c>
      <c r="R18" s="209" t="s">
        <v>549</v>
      </c>
      <c r="S18" s="209" t="s">
        <v>550</v>
      </c>
      <c r="T18" s="209" t="s">
        <v>566</v>
      </c>
      <c r="U18" s="373" t="s">
        <v>501</v>
      </c>
      <c r="V18" s="374"/>
      <c r="W18" s="374"/>
      <c r="X18" s="345"/>
      <c r="Y18" s="209"/>
    </row>
    <row r="19" spans="2:25" ht="15.95" customHeight="1" x14ac:dyDescent="0.15">
      <c r="B19" s="319"/>
      <c r="C19" s="579">
        <v>5</v>
      </c>
      <c r="D19" s="580"/>
      <c r="E19" s="209">
        <v>17</v>
      </c>
      <c r="F19" s="245">
        <v>39.9</v>
      </c>
      <c r="G19" s="209" t="s">
        <v>544</v>
      </c>
      <c r="H19" s="209" t="s">
        <v>570</v>
      </c>
      <c r="I19" s="209" t="s">
        <v>546</v>
      </c>
      <c r="J19" s="373" t="s">
        <v>414</v>
      </c>
      <c r="K19" s="374"/>
      <c r="L19" s="345"/>
      <c r="M19" s="209" t="s">
        <v>630</v>
      </c>
      <c r="N19" s="209" t="s">
        <v>502</v>
      </c>
      <c r="O19" s="200" t="s">
        <v>502</v>
      </c>
      <c r="P19" s="200" t="s">
        <v>501</v>
      </c>
      <c r="Q19" s="200" t="s">
        <v>555</v>
      </c>
      <c r="R19" s="209" t="s">
        <v>549</v>
      </c>
      <c r="S19" s="209" t="s">
        <v>550</v>
      </c>
      <c r="T19" s="209" t="s">
        <v>566</v>
      </c>
      <c r="U19" s="373" t="s">
        <v>501</v>
      </c>
      <c r="V19" s="374"/>
      <c r="W19" s="374"/>
      <c r="X19" s="345"/>
      <c r="Y19" s="209"/>
    </row>
    <row r="20" spans="2:25" ht="15.95" customHeight="1" x14ac:dyDescent="0.15">
      <c r="B20" s="319"/>
      <c r="C20" s="579">
        <v>5</v>
      </c>
      <c r="D20" s="580"/>
      <c r="E20" s="209">
        <v>18</v>
      </c>
      <c r="F20" s="245">
        <v>41.44</v>
      </c>
      <c r="G20" s="209" t="s">
        <v>544</v>
      </c>
      <c r="H20" s="209" t="s">
        <v>557</v>
      </c>
      <c r="I20" s="209" t="s">
        <v>546</v>
      </c>
      <c r="J20" s="373" t="s">
        <v>423</v>
      </c>
      <c r="K20" s="374"/>
      <c r="L20" s="345"/>
      <c r="M20" s="209" t="s">
        <v>631</v>
      </c>
      <c r="N20" s="209" t="s">
        <v>502</v>
      </c>
      <c r="O20" s="200" t="s">
        <v>502</v>
      </c>
      <c r="P20" s="200" t="s">
        <v>501</v>
      </c>
      <c r="Q20" s="200" t="s">
        <v>555</v>
      </c>
      <c r="R20" s="209" t="s">
        <v>549</v>
      </c>
      <c r="S20" s="209" t="s">
        <v>550</v>
      </c>
      <c r="T20" s="209" t="s">
        <v>566</v>
      </c>
      <c r="U20" s="292" t="s">
        <v>501</v>
      </c>
      <c r="V20" s="581"/>
      <c r="W20" s="581"/>
      <c r="X20" s="581"/>
      <c r="Y20" s="209"/>
    </row>
    <row r="21" spans="2:25" ht="15.95" customHeight="1" x14ac:dyDescent="0.15">
      <c r="B21" s="319"/>
      <c r="C21" s="579">
        <v>6</v>
      </c>
      <c r="D21" s="580"/>
      <c r="E21" s="209">
        <v>1</v>
      </c>
      <c r="F21" s="245">
        <v>58.44</v>
      </c>
      <c r="G21" s="209" t="s">
        <v>544</v>
      </c>
      <c r="H21" s="209" t="s">
        <v>545</v>
      </c>
      <c r="I21" s="209" t="s">
        <v>546</v>
      </c>
      <c r="J21" s="292" t="s">
        <v>414</v>
      </c>
      <c r="K21" s="292"/>
      <c r="L21" s="292"/>
      <c r="M21" s="209" t="s">
        <v>632</v>
      </c>
      <c r="N21" s="209" t="s">
        <v>632</v>
      </c>
      <c r="O21" s="200" t="s">
        <v>548</v>
      </c>
      <c r="P21" s="200" t="s">
        <v>501</v>
      </c>
      <c r="Q21" s="200" t="s">
        <v>798</v>
      </c>
      <c r="R21" s="209" t="s">
        <v>549</v>
      </c>
      <c r="S21" s="209" t="s">
        <v>799</v>
      </c>
      <c r="T21" s="209" t="s">
        <v>551</v>
      </c>
      <c r="U21" s="292" t="s">
        <v>799</v>
      </c>
      <c r="V21" s="581"/>
      <c r="W21" s="581"/>
      <c r="X21" s="581"/>
      <c r="Y21" s="209" t="s">
        <v>633</v>
      </c>
    </row>
    <row r="22" spans="2:25" ht="15.95" customHeight="1" x14ac:dyDescent="0.15">
      <c r="B22" s="319"/>
      <c r="C22" s="579">
        <v>6</v>
      </c>
      <c r="D22" s="580"/>
      <c r="E22" s="209">
        <v>2</v>
      </c>
      <c r="F22" s="245">
        <v>59.06</v>
      </c>
      <c r="G22" s="209" t="s">
        <v>544</v>
      </c>
      <c r="H22" s="209" t="s">
        <v>553</v>
      </c>
      <c r="I22" s="209" t="s">
        <v>546</v>
      </c>
      <c r="J22" s="292" t="s">
        <v>414</v>
      </c>
      <c r="K22" s="292"/>
      <c r="L22" s="292"/>
      <c r="M22" s="209" t="s">
        <v>588</v>
      </c>
      <c r="N22" s="209" t="s">
        <v>588</v>
      </c>
      <c r="O22" s="209" t="s">
        <v>548</v>
      </c>
      <c r="P22" s="209" t="s">
        <v>501</v>
      </c>
      <c r="Q22" s="209" t="s">
        <v>555</v>
      </c>
      <c r="R22" s="209" t="s">
        <v>549</v>
      </c>
      <c r="S22" s="209" t="s">
        <v>550</v>
      </c>
      <c r="T22" s="209" t="s">
        <v>551</v>
      </c>
      <c r="U22" s="292" t="s">
        <v>556</v>
      </c>
      <c r="V22" s="581"/>
      <c r="W22" s="581"/>
      <c r="X22" s="581"/>
      <c r="Y22" s="209" t="s">
        <v>633</v>
      </c>
    </row>
    <row r="23" spans="2:25" ht="15.95" customHeight="1" x14ac:dyDescent="0.15">
      <c r="B23" s="319"/>
      <c r="C23" s="579">
        <v>6</v>
      </c>
      <c r="D23" s="580"/>
      <c r="E23" s="209">
        <v>3</v>
      </c>
      <c r="F23" s="245">
        <v>60.7</v>
      </c>
      <c r="G23" s="209" t="s">
        <v>544</v>
      </c>
      <c r="H23" s="209" t="s">
        <v>570</v>
      </c>
      <c r="I23" s="209" t="s">
        <v>546</v>
      </c>
      <c r="J23" s="292" t="s">
        <v>414</v>
      </c>
      <c r="K23" s="292"/>
      <c r="L23" s="292"/>
      <c r="M23" s="209" t="s">
        <v>634</v>
      </c>
      <c r="N23" s="209" t="s">
        <v>634</v>
      </c>
      <c r="O23" s="209" t="s">
        <v>548</v>
      </c>
      <c r="P23" s="209" t="s">
        <v>501</v>
      </c>
      <c r="Q23" s="209" t="s">
        <v>555</v>
      </c>
      <c r="R23" s="209" t="s">
        <v>549</v>
      </c>
      <c r="S23" s="209" t="s">
        <v>550</v>
      </c>
      <c r="T23" s="209" t="s">
        <v>551</v>
      </c>
      <c r="U23" s="292" t="s">
        <v>556</v>
      </c>
      <c r="V23" s="581"/>
      <c r="W23" s="581"/>
      <c r="X23" s="581"/>
      <c r="Y23" s="209" t="s">
        <v>633</v>
      </c>
    </row>
    <row r="24" spans="2:25" ht="15.95" customHeight="1" x14ac:dyDescent="0.15">
      <c r="B24" s="319"/>
      <c r="C24" s="579">
        <v>6</v>
      </c>
      <c r="D24" s="580"/>
      <c r="E24" s="209">
        <v>4</v>
      </c>
      <c r="F24" s="245">
        <v>58.47</v>
      </c>
      <c r="G24" s="209" t="s">
        <v>544</v>
      </c>
      <c r="H24" s="209" t="s">
        <v>545</v>
      </c>
      <c r="I24" s="209" t="s">
        <v>442</v>
      </c>
      <c r="J24" s="292" t="s">
        <v>442</v>
      </c>
      <c r="K24" s="292"/>
      <c r="L24" s="292"/>
      <c r="M24" s="209" t="s">
        <v>635</v>
      </c>
      <c r="N24" s="209" t="s">
        <v>636</v>
      </c>
      <c r="O24" s="209" t="s">
        <v>548</v>
      </c>
      <c r="P24" s="209" t="s">
        <v>501</v>
      </c>
      <c r="Q24" s="209" t="s">
        <v>548</v>
      </c>
      <c r="R24" s="209" t="s">
        <v>549</v>
      </c>
      <c r="S24" s="209" t="s">
        <v>550</v>
      </c>
      <c r="T24" s="209" t="s">
        <v>551</v>
      </c>
      <c r="U24" s="292" t="s">
        <v>552</v>
      </c>
      <c r="V24" s="581"/>
      <c r="W24" s="581"/>
      <c r="X24" s="581"/>
      <c r="Y24" s="209"/>
    </row>
    <row r="25" spans="2:25" ht="15.95" customHeight="1" x14ac:dyDescent="0.15">
      <c r="B25" s="319"/>
      <c r="C25" s="579">
        <v>6</v>
      </c>
      <c r="D25" s="580"/>
      <c r="E25" s="209">
        <v>5</v>
      </c>
      <c r="F25" s="245">
        <v>60.5</v>
      </c>
      <c r="G25" s="209" t="s">
        <v>544</v>
      </c>
      <c r="H25" s="209" t="s">
        <v>570</v>
      </c>
      <c r="I25" s="209" t="s">
        <v>546</v>
      </c>
      <c r="J25" s="292" t="s">
        <v>448</v>
      </c>
      <c r="K25" s="292"/>
      <c r="L25" s="292"/>
      <c r="M25" s="209" t="s">
        <v>637</v>
      </c>
      <c r="N25" s="209" t="s">
        <v>637</v>
      </c>
      <c r="O25" s="209" t="s">
        <v>577</v>
      </c>
      <c r="P25" s="209" t="s">
        <v>501</v>
      </c>
      <c r="Q25" s="209" t="s">
        <v>577</v>
      </c>
      <c r="R25" s="209" t="s">
        <v>549</v>
      </c>
      <c r="S25" s="209" t="s">
        <v>549</v>
      </c>
      <c r="T25" s="209" t="s">
        <v>566</v>
      </c>
      <c r="U25" s="292" t="s">
        <v>501</v>
      </c>
      <c r="V25" s="581"/>
      <c r="W25" s="581"/>
      <c r="X25" s="581"/>
      <c r="Y25" s="209"/>
    </row>
    <row r="26" spans="2:25" ht="15.95" customHeight="1" x14ac:dyDescent="0.15">
      <c r="B26" s="319"/>
      <c r="C26" s="579">
        <v>6</v>
      </c>
      <c r="D26" s="580"/>
      <c r="E26" s="209">
        <v>6</v>
      </c>
      <c r="F26" s="245">
        <v>52.96</v>
      </c>
      <c r="G26" s="209" t="s">
        <v>544</v>
      </c>
      <c r="H26" s="209" t="s">
        <v>557</v>
      </c>
      <c r="I26" s="209" t="s">
        <v>442</v>
      </c>
      <c r="J26" s="292" t="s">
        <v>448</v>
      </c>
      <c r="K26" s="292"/>
      <c r="L26" s="292"/>
      <c r="M26" s="209" t="s">
        <v>501</v>
      </c>
      <c r="N26" s="209" t="s">
        <v>638</v>
      </c>
      <c r="O26" s="209" t="s">
        <v>548</v>
      </c>
      <c r="P26" s="209" t="s">
        <v>501</v>
      </c>
      <c r="Q26" s="209" t="s">
        <v>577</v>
      </c>
      <c r="R26" s="209" t="s">
        <v>549</v>
      </c>
      <c r="S26" s="209" t="s">
        <v>549</v>
      </c>
      <c r="T26" s="209" t="s">
        <v>566</v>
      </c>
      <c r="U26" s="292" t="s">
        <v>501</v>
      </c>
      <c r="V26" s="581"/>
      <c r="W26" s="581"/>
      <c r="X26" s="581"/>
      <c r="Y26" s="209"/>
    </row>
    <row r="27" spans="2:25" ht="15.95" customHeight="1" x14ac:dyDescent="0.15">
      <c r="B27" s="319"/>
      <c r="C27" s="579">
        <v>6</v>
      </c>
      <c r="D27" s="580"/>
      <c r="E27" s="209">
        <v>7</v>
      </c>
      <c r="F27" s="245">
        <v>51.55</v>
      </c>
      <c r="G27" s="209" t="s">
        <v>544</v>
      </c>
      <c r="H27" s="209" t="s">
        <v>557</v>
      </c>
      <c r="I27" s="209" t="s">
        <v>546</v>
      </c>
      <c r="J27" s="292" t="s">
        <v>423</v>
      </c>
      <c r="K27" s="292"/>
      <c r="L27" s="292"/>
      <c r="M27" s="209" t="s">
        <v>639</v>
      </c>
      <c r="N27" s="209" t="s">
        <v>639</v>
      </c>
      <c r="O27" s="209" t="s">
        <v>555</v>
      </c>
      <c r="P27" s="209" t="s">
        <v>501</v>
      </c>
      <c r="Q27" s="209" t="s">
        <v>555</v>
      </c>
      <c r="R27" s="209" t="s">
        <v>549</v>
      </c>
      <c r="S27" s="209" t="s">
        <v>550</v>
      </c>
      <c r="T27" s="209" t="s">
        <v>551</v>
      </c>
      <c r="U27" s="292" t="s">
        <v>556</v>
      </c>
      <c r="V27" s="581"/>
      <c r="W27" s="581"/>
      <c r="X27" s="581"/>
      <c r="Y27" s="209"/>
    </row>
    <row r="28" spans="2:25" ht="15.95" customHeight="1" x14ac:dyDescent="0.15">
      <c r="B28" s="319"/>
      <c r="C28" s="579">
        <v>6</v>
      </c>
      <c r="D28" s="580"/>
      <c r="E28" s="209">
        <v>8</v>
      </c>
      <c r="F28" s="245">
        <v>57.17</v>
      </c>
      <c r="G28" s="209" t="s">
        <v>544</v>
      </c>
      <c r="H28" s="209" t="s">
        <v>545</v>
      </c>
      <c r="I28" s="209" t="s">
        <v>546</v>
      </c>
      <c r="J28" s="292" t="s">
        <v>414</v>
      </c>
      <c r="K28" s="292"/>
      <c r="L28" s="292"/>
      <c r="M28" s="209" t="s">
        <v>588</v>
      </c>
      <c r="N28" s="209" t="s">
        <v>588</v>
      </c>
      <c r="O28" s="209" t="s">
        <v>548</v>
      </c>
      <c r="P28" s="209" t="s">
        <v>501</v>
      </c>
      <c r="Q28" s="209" t="s">
        <v>798</v>
      </c>
      <c r="R28" s="209" t="s">
        <v>549</v>
      </c>
      <c r="S28" s="209" t="s">
        <v>799</v>
      </c>
      <c r="T28" s="209" t="s">
        <v>551</v>
      </c>
      <c r="U28" s="292" t="s">
        <v>799</v>
      </c>
      <c r="V28" s="581"/>
      <c r="W28" s="581"/>
      <c r="X28" s="581"/>
      <c r="Y28" s="209" t="s">
        <v>633</v>
      </c>
    </row>
    <row r="29" spans="2:25" ht="15.95" customHeight="1" x14ac:dyDescent="0.15">
      <c r="B29" s="319"/>
      <c r="C29" s="579">
        <v>6</v>
      </c>
      <c r="D29" s="580"/>
      <c r="E29" s="209">
        <v>9</v>
      </c>
      <c r="F29" s="245">
        <v>58.47</v>
      </c>
      <c r="G29" s="209" t="s">
        <v>544</v>
      </c>
      <c r="H29" s="209" t="s">
        <v>557</v>
      </c>
      <c r="I29" s="209" t="s">
        <v>442</v>
      </c>
      <c r="J29" s="292" t="s">
        <v>442</v>
      </c>
      <c r="K29" s="292"/>
      <c r="L29" s="292"/>
      <c r="M29" s="209" t="s">
        <v>576</v>
      </c>
      <c r="N29" s="209" t="s">
        <v>640</v>
      </c>
      <c r="O29" s="209" t="s">
        <v>548</v>
      </c>
      <c r="P29" s="209" t="s">
        <v>501</v>
      </c>
      <c r="Q29" s="209" t="s">
        <v>548</v>
      </c>
      <c r="R29" s="209" t="s">
        <v>549</v>
      </c>
      <c r="S29" s="209" t="s">
        <v>550</v>
      </c>
      <c r="T29" s="209" t="s">
        <v>551</v>
      </c>
      <c r="U29" s="292" t="s">
        <v>552</v>
      </c>
      <c r="V29" s="581"/>
      <c r="W29" s="581"/>
      <c r="X29" s="581"/>
      <c r="Y29" s="209"/>
    </row>
    <row r="30" spans="2:25" ht="15.95" customHeight="1" x14ac:dyDescent="0.15">
      <c r="B30" s="319"/>
      <c r="C30" s="579">
        <v>6</v>
      </c>
      <c r="D30" s="580"/>
      <c r="E30" s="209">
        <v>10</v>
      </c>
      <c r="F30" s="245">
        <v>60.65</v>
      </c>
      <c r="G30" s="209" t="s">
        <v>544</v>
      </c>
      <c r="H30" s="209" t="s">
        <v>570</v>
      </c>
      <c r="I30" s="209" t="s">
        <v>546</v>
      </c>
      <c r="J30" s="292" t="s">
        <v>414</v>
      </c>
      <c r="K30" s="292"/>
      <c r="L30" s="292"/>
      <c r="M30" s="209" t="s">
        <v>641</v>
      </c>
      <c r="N30" s="209" t="s">
        <v>637</v>
      </c>
      <c r="O30" s="209" t="s">
        <v>548</v>
      </c>
      <c r="P30" s="209" t="s">
        <v>501</v>
      </c>
      <c r="Q30" s="209" t="s">
        <v>798</v>
      </c>
      <c r="R30" s="209" t="s">
        <v>549</v>
      </c>
      <c r="S30" s="209" t="s">
        <v>799</v>
      </c>
      <c r="T30" s="209" t="s">
        <v>551</v>
      </c>
      <c r="U30" s="292" t="s">
        <v>799</v>
      </c>
      <c r="V30" s="581"/>
      <c r="W30" s="581"/>
      <c r="X30" s="581"/>
      <c r="Y30" s="209" t="s">
        <v>804</v>
      </c>
    </row>
    <row r="31" spans="2:25" ht="15.95" customHeight="1" x14ac:dyDescent="0.15">
      <c r="B31" s="319"/>
      <c r="C31" s="579">
        <v>6</v>
      </c>
      <c r="D31" s="580"/>
      <c r="E31" s="209">
        <v>11</v>
      </c>
      <c r="F31" s="245">
        <v>50.3</v>
      </c>
      <c r="G31" s="209" t="s">
        <v>544</v>
      </c>
      <c r="H31" s="209" t="s">
        <v>559</v>
      </c>
      <c r="I31" s="209" t="s">
        <v>546</v>
      </c>
      <c r="J31" s="292" t="s">
        <v>414</v>
      </c>
      <c r="K31" s="292"/>
      <c r="L31" s="292"/>
      <c r="M31" s="209" t="s">
        <v>568</v>
      </c>
      <c r="N31" s="209" t="s">
        <v>568</v>
      </c>
      <c r="O31" s="209" t="s">
        <v>555</v>
      </c>
      <c r="P31" s="209" t="s">
        <v>501</v>
      </c>
      <c r="Q31" s="209" t="s">
        <v>555</v>
      </c>
      <c r="R31" s="209" t="s">
        <v>549</v>
      </c>
      <c r="S31" s="209" t="s">
        <v>550</v>
      </c>
      <c r="T31" s="209" t="s">
        <v>551</v>
      </c>
      <c r="U31" s="292" t="s">
        <v>556</v>
      </c>
      <c r="V31" s="581"/>
      <c r="W31" s="581"/>
      <c r="X31" s="581"/>
      <c r="Y31" s="209"/>
    </row>
    <row r="32" spans="2:25" ht="15.95" customHeight="1" x14ac:dyDescent="0.15">
      <c r="B32" s="319"/>
      <c r="C32" s="579">
        <v>6</v>
      </c>
      <c r="D32" s="580"/>
      <c r="E32" s="209">
        <v>12</v>
      </c>
      <c r="F32" s="245">
        <v>60.7</v>
      </c>
      <c r="G32" s="209" t="s">
        <v>544</v>
      </c>
      <c r="H32" s="209" t="s">
        <v>563</v>
      </c>
      <c r="I32" s="209" t="s">
        <v>546</v>
      </c>
      <c r="J32" s="292" t="s">
        <v>414</v>
      </c>
      <c r="K32" s="292"/>
      <c r="L32" s="292"/>
      <c r="M32" s="209" t="s">
        <v>642</v>
      </c>
      <c r="N32" s="209" t="s">
        <v>642</v>
      </c>
      <c r="O32" s="209" t="s">
        <v>548</v>
      </c>
      <c r="P32" s="209" t="s">
        <v>501</v>
      </c>
      <c r="Q32" s="209" t="s">
        <v>555</v>
      </c>
      <c r="R32" s="209" t="s">
        <v>549</v>
      </c>
      <c r="S32" s="209" t="s">
        <v>550</v>
      </c>
      <c r="T32" s="209" t="s">
        <v>551</v>
      </c>
      <c r="U32" s="292" t="s">
        <v>556</v>
      </c>
      <c r="V32" s="581"/>
      <c r="W32" s="581"/>
      <c r="X32" s="581"/>
      <c r="Y32" s="209" t="s">
        <v>633</v>
      </c>
    </row>
    <row r="33" spans="2:25" ht="15.95" customHeight="1" x14ac:dyDescent="0.15">
      <c r="B33" s="319"/>
      <c r="C33" s="579">
        <v>6</v>
      </c>
      <c r="D33" s="580"/>
      <c r="E33" s="209">
        <v>13</v>
      </c>
      <c r="F33" s="245">
        <v>54.17</v>
      </c>
      <c r="G33" s="209" t="s">
        <v>578</v>
      </c>
      <c r="H33" s="209" t="s">
        <v>579</v>
      </c>
      <c r="I33" s="209" t="s">
        <v>442</v>
      </c>
      <c r="J33" s="292" t="s">
        <v>444</v>
      </c>
      <c r="K33" s="292"/>
      <c r="L33" s="292"/>
      <c r="M33" s="209" t="s">
        <v>501</v>
      </c>
      <c r="N33" s="209" t="s">
        <v>625</v>
      </c>
      <c r="O33" s="209" t="s">
        <v>555</v>
      </c>
      <c r="P33" s="209" t="s">
        <v>501</v>
      </c>
      <c r="Q33" s="209" t="s">
        <v>501</v>
      </c>
      <c r="R33" s="209" t="s">
        <v>549</v>
      </c>
      <c r="S33" s="209" t="s">
        <v>549</v>
      </c>
      <c r="T33" s="209" t="s">
        <v>566</v>
      </c>
      <c r="U33" s="292" t="s">
        <v>501</v>
      </c>
      <c r="V33" s="581"/>
      <c r="W33" s="581"/>
      <c r="X33" s="581"/>
      <c r="Y33" s="209"/>
    </row>
    <row r="34" spans="2:25" ht="15.95" customHeight="1" x14ac:dyDescent="0.15">
      <c r="B34" s="319"/>
      <c r="C34" s="579">
        <v>6</v>
      </c>
      <c r="D34" s="580"/>
      <c r="E34" s="209">
        <v>14</v>
      </c>
      <c r="F34" s="245">
        <v>51.85</v>
      </c>
      <c r="G34" s="209" t="s">
        <v>544</v>
      </c>
      <c r="H34" s="209" t="s">
        <v>553</v>
      </c>
      <c r="I34" s="209" t="s">
        <v>546</v>
      </c>
      <c r="J34" s="292" t="s">
        <v>414</v>
      </c>
      <c r="K34" s="292"/>
      <c r="L34" s="292"/>
      <c r="M34" s="209" t="s">
        <v>643</v>
      </c>
      <c r="N34" s="209" t="s">
        <v>502</v>
      </c>
      <c r="O34" s="209" t="s">
        <v>502</v>
      </c>
      <c r="P34" s="209" t="s">
        <v>501</v>
      </c>
      <c r="Q34" s="209" t="s">
        <v>555</v>
      </c>
      <c r="R34" s="209" t="s">
        <v>549</v>
      </c>
      <c r="S34" s="209" t="s">
        <v>550</v>
      </c>
      <c r="T34" s="209" t="s">
        <v>566</v>
      </c>
      <c r="U34" s="292" t="s">
        <v>501</v>
      </c>
      <c r="V34" s="581"/>
      <c r="W34" s="581"/>
      <c r="X34" s="581"/>
      <c r="Y34" s="209"/>
    </row>
    <row r="35" spans="2:25" ht="15.95" customHeight="1" x14ac:dyDescent="0.15">
      <c r="B35" s="319"/>
      <c r="C35" s="579">
        <v>6</v>
      </c>
      <c r="D35" s="580"/>
      <c r="E35" s="209">
        <v>15</v>
      </c>
      <c r="F35" s="245">
        <v>59.26</v>
      </c>
      <c r="G35" s="209" t="s">
        <v>544</v>
      </c>
      <c r="H35" s="209" t="s">
        <v>553</v>
      </c>
      <c r="I35" s="209" t="s">
        <v>546</v>
      </c>
      <c r="J35" s="292" t="s">
        <v>414</v>
      </c>
      <c r="K35" s="292"/>
      <c r="L35" s="292"/>
      <c r="M35" s="209" t="s">
        <v>628</v>
      </c>
      <c r="N35" s="209" t="s">
        <v>502</v>
      </c>
      <c r="O35" s="209" t="s">
        <v>502</v>
      </c>
      <c r="P35" s="209" t="s">
        <v>501</v>
      </c>
      <c r="Q35" s="209" t="s">
        <v>555</v>
      </c>
      <c r="R35" s="209" t="s">
        <v>549</v>
      </c>
      <c r="S35" s="209" t="s">
        <v>550</v>
      </c>
      <c r="T35" s="209" t="s">
        <v>566</v>
      </c>
      <c r="U35" s="292" t="s">
        <v>501</v>
      </c>
      <c r="V35" s="581"/>
      <c r="W35" s="581"/>
      <c r="X35" s="581"/>
      <c r="Y35" s="209"/>
    </row>
    <row r="36" spans="2:25" ht="15.95" customHeight="1" x14ac:dyDescent="0.15">
      <c r="B36" s="319"/>
      <c r="C36" s="579">
        <v>6</v>
      </c>
      <c r="D36" s="580"/>
      <c r="E36" s="209">
        <v>16</v>
      </c>
      <c r="F36" s="245">
        <v>50.7</v>
      </c>
      <c r="G36" s="209" t="s">
        <v>544</v>
      </c>
      <c r="H36" s="209" t="s">
        <v>545</v>
      </c>
      <c r="I36" s="209" t="s">
        <v>442</v>
      </c>
      <c r="J36" s="292" t="s">
        <v>442</v>
      </c>
      <c r="K36" s="292"/>
      <c r="L36" s="292"/>
      <c r="M36" s="209" t="s">
        <v>644</v>
      </c>
      <c r="N36" s="209" t="s">
        <v>502</v>
      </c>
      <c r="O36" s="209" t="s">
        <v>502</v>
      </c>
      <c r="P36" s="209" t="s">
        <v>501</v>
      </c>
      <c r="Q36" s="209" t="s">
        <v>555</v>
      </c>
      <c r="R36" s="209" t="s">
        <v>549</v>
      </c>
      <c r="S36" s="209" t="s">
        <v>550</v>
      </c>
      <c r="T36" s="209" t="s">
        <v>566</v>
      </c>
      <c r="U36" s="292" t="s">
        <v>501</v>
      </c>
      <c r="V36" s="581"/>
      <c r="W36" s="581"/>
      <c r="X36" s="581"/>
      <c r="Y36" s="209"/>
    </row>
    <row r="37" spans="2:25" ht="15.95" customHeight="1" x14ac:dyDescent="0.15">
      <c r="B37" s="319"/>
      <c r="C37" s="579">
        <v>6</v>
      </c>
      <c r="D37" s="580"/>
      <c r="E37" s="209">
        <v>17</v>
      </c>
      <c r="F37" s="245">
        <v>55.03</v>
      </c>
      <c r="G37" s="209" t="s">
        <v>544</v>
      </c>
      <c r="H37" s="209" t="s">
        <v>545</v>
      </c>
      <c r="I37" s="209" t="s">
        <v>442</v>
      </c>
      <c r="J37" s="292" t="s">
        <v>442</v>
      </c>
      <c r="K37" s="292"/>
      <c r="L37" s="292"/>
      <c r="M37" s="209" t="s">
        <v>645</v>
      </c>
      <c r="N37" s="209" t="s">
        <v>502</v>
      </c>
      <c r="O37" s="209" t="s">
        <v>502</v>
      </c>
      <c r="P37" s="209" t="s">
        <v>501</v>
      </c>
      <c r="Q37" s="209" t="s">
        <v>798</v>
      </c>
      <c r="R37" s="209" t="s">
        <v>549</v>
      </c>
      <c r="S37" s="209" t="s">
        <v>799</v>
      </c>
      <c r="T37" s="209" t="s">
        <v>566</v>
      </c>
      <c r="U37" s="292" t="s">
        <v>501</v>
      </c>
      <c r="V37" s="581"/>
      <c r="W37" s="581"/>
      <c r="X37" s="581"/>
      <c r="Y37" s="209"/>
    </row>
    <row r="38" spans="2:25" ht="15.95" customHeight="1" x14ac:dyDescent="0.15">
      <c r="B38" s="319"/>
      <c r="C38" s="579">
        <v>6</v>
      </c>
      <c r="D38" s="580"/>
      <c r="E38" s="209">
        <v>18</v>
      </c>
      <c r="F38" s="245">
        <v>56.81</v>
      </c>
      <c r="G38" s="209" t="s">
        <v>544</v>
      </c>
      <c r="H38" s="209" t="s">
        <v>545</v>
      </c>
      <c r="I38" s="209" t="s">
        <v>442</v>
      </c>
      <c r="J38" s="292" t="s">
        <v>442</v>
      </c>
      <c r="K38" s="292"/>
      <c r="L38" s="292"/>
      <c r="M38" s="209" t="s">
        <v>646</v>
      </c>
      <c r="N38" s="209" t="s">
        <v>502</v>
      </c>
      <c r="O38" s="209" t="s">
        <v>502</v>
      </c>
      <c r="P38" s="209" t="s">
        <v>501</v>
      </c>
      <c r="Q38" s="209" t="s">
        <v>798</v>
      </c>
      <c r="R38" s="209" t="s">
        <v>549</v>
      </c>
      <c r="S38" s="209" t="s">
        <v>799</v>
      </c>
      <c r="T38" s="209" t="s">
        <v>566</v>
      </c>
      <c r="U38" s="292" t="s">
        <v>501</v>
      </c>
      <c r="V38" s="581"/>
      <c r="W38" s="581"/>
      <c r="X38" s="581"/>
      <c r="Y38" s="209"/>
    </row>
    <row r="39" spans="2:25" ht="15.95" customHeight="1" x14ac:dyDescent="0.15">
      <c r="B39" s="319"/>
      <c r="C39" s="579">
        <v>6</v>
      </c>
      <c r="D39" s="580"/>
      <c r="E39" s="209">
        <v>19</v>
      </c>
      <c r="F39" s="245">
        <v>55.93</v>
      </c>
      <c r="G39" s="209" t="s">
        <v>544</v>
      </c>
      <c r="H39" s="209" t="s">
        <v>557</v>
      </c>
      <c r="I39" s="209" t="s">
        <v>442</v>
      </c>
      <c r="J39" s="292" t="s">
        <v>442</v>
      </c>
      <c r="K39" s="292"/>
      <c r="L39" s="292"/>
      <c r="M39" s="209" t="s">
        <v>590</v>
      </c>
      <c r="N39" s="209" t="s">
        <v>502</v>
      </c>
      <c r="O39" s="209" t="s">
        <v>502</v>
      </c>
      <c r="P39" s="209" t="s">
        <v>501</v>
      </c>
      <c r="Q39" s="209" t="s">
        <v>548</v>
      </c>
      <c r="R39" s="209" t="s">
        <v>549</v>
      </c>
      <c r="S39" s="209" t="s">
        <v>550</v>
      </c>
      <c r="T39" s="209" t="s">
        <v>566</v>
      </c>
      <c r="U39" s="292" t="s">
        <v>501</v>
      </c>
      <c r="V39" s="581"/>
      <c r="W39" s="581"/>
      <c r="X39" s="581"/>
      <c r="Y39" s="209"/>
    </row>
    <row r="40" spans="2:25" ht="15.95" customHeight="1" x14ac:dyDescent="0.15">
      <c r="B40" s="319"/>
      <c r="C40" s="579">
        <v>6</v>
      </c>
      <c r="D40" s="580"/>
      <c r="E40" s="209">
        <v>20</v>
      </c>
      <c r="F40" s="245">
        <v>54.07</v>
      </c>
      <c r="G40" s="209" t="s">
        <v>544</v>
      </c>
      <c r="H40" s="209" t="s">
        <v>557</v>
      </c>
      <c r="I40" s="209" t="s">
        <v>442</v>
      </c>
      <c r="J40" s="292" t="s">
        <v>442</v>
      </c>
      <c r="K40" s="292"/>
      <c r="L40" s="292"/>
      <c r="M40" s="209" t="s">
        <v>647</v>
      </c>
      <c r="N40" s="209" t="s">
        <v>502</v>
      </c>
      <c r="O40" s="209" t="s">
        <v>502</v>
      </c>
      <c r="P40" s="209" t="s">
        <v>501</v>
      </c>
      <c r="Q40" s="209" t="s">
        <v>548</v>
      </c>
      <c r="R40" s="209" t="s">
        <v>549</v>
      </c>
      <c r="S40" s="209" t="s">
        <v>550</v>
      </c>
      <c r="T40" s="209" t="s">
        <v>566</v>
      </c>
      <c r="U40" s="292" t="s">
        <v>501</v>
      </c>
      <c r="V40" s="581"/>
      <c r="W40" s="581"/>
      <c r="X40" s="581"/>
      <c r="Y40" s="209"/>
    </row>
    <row r="41" spans="2:25" ht="15.95" customHeight="1" x14ac:dyDescent="0.15">
      <c r="B41" s="319"/>
      <c r="C41" s="579">
        <v>6</v>
      </c>
      <c r="D41" s="580"/>
      <c r="E41" s="209">
        <v>21</v>
      </c>
      <c r="F41" s="245">
        <v>50.35</v>
      </c>
      <c r="G41" s="209" t="s">
        <v>544</v>
      </c>
      <c r="H41" s="209" t="s">
        <v>557</v>
      </c>
      <c r="I41" s="209" t="s">
        <v>546</v>
      </c>
      <c r="J41" s="292" t="s">
        <v>423</v>
      </c>
      <c r="K41" s="292"/>
      <c r="L41" s="292"/>
      <c r="M41" s="209" t="s">
        <v>558</v>
      </c>
      <c r="N41" s="209" t="s">
        <v>502</v>
      </c>
      <c r="O41" s="209" t="s">
        <v>502</v>
      </c>
      <c r="P41" s="209" t="s">
        <v>501</v>
      </c>
      <c r="Q41" s="209" t="s">
        <v>555</v>
      </c>
      <c r="R41" s="209" t="s">
        <v>549</v>
      </c>
      <c r="S41" s="209" t="s">
        <v>550</v>
      </c>
      <c r="T41" s="209" t="s">
        <v>566</v>
      </c>
      <c r="U41" s="292" t="s">
        <v>501</v>
      </c>
      <c r="V41" s="581"/>
      <c r="W41" s="581"/>
      <c r="X41" s="581"/>
      <c r="Y41" s="209"/>
    </row>
    <row r="42" spans="2:25" ht="15.95" customHeight="1" x14ac:dyDescent="0.15">
      <c r="B42" s="378"/>
      <c r="C42" s="579">
        <v>7</v>
      </c>
      <c r="D42" s="580"/>
      <c r="E42" s="209">
        <v>1</v>
      </c>
      <c r="F42" s="245">
        <v>61.16</v>
      </c>
      <c r="G42" s="209" t="s">
        <v>544</v>
      </c>
      <c r="H42" s="209" t="s">
        <v>553</v>
      </c>
      <c r="I42" s="209" t="s">
        <v>546</v>
      </c>
      <c r="J42" s="292" t="s">
        <v>414</v>
      </c>
      <c r="K42" s="292"/>
      <c r="L42" s="292"/>
      <c r="M42" s="209" t="s">
        <v>648</v>
      </c>
      <c r="N42" s="209" t="s">
        <v>649</v>
      </c>
      <c r="O42" s="209" t="s">
        <v>555</v>
      </c>
      <c r="P42" s="209" t="s">
        <v>501</v>
      </c>
      <c r="Q42" s="209" t="s">
        <v>555</v>
      </c>
      <c r="R42" s="209" t="s">
        <v>549</v>
      </c>
      <c r="S42" s="209" t="s">
        <v>550</v>
      </c>
      <c r="T42" s="209" t="s">
        <v>551</v>
      </c>
      <c r="U42" s="292" t="s">
        <v>556</v>
      </c>
      <c r="V42" s="581"/>
      <c r="W42" s="581"/>
      <c r="X42" s="581"/>
      <c r="Y42" s="209" t="s">
        <v>562</v>
      </c>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D2E5C7C2-DA93-41D8-ADBB-21D7300F2AB6}"/>
    <dataValidation allowBlank="1" showInputMessage="1" showErrorMessage="1" prompt="前回の定期点検年月日を入力" sqref="O6" xr:uid="{E5E5378E-D6A7-4411-8E61-6139EF389A38}"/>
    <dataValidation type="list" errorStyle="warning" allowBlank="1" showInputMessage="1" showErrorMessage="1" error="選択出来ません" sqref="H9:H42" xr:uid="{C5FA0AEC-6A5D-412D-8F97-70A33E133E91}">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02C8D00-C5C6-45A5-B43A-FD1938F0D645}">
          <x14:formula1>
            <xm:f>'(参考)リスト'!$E$16:$E$27</xm:f>
          </x14:formula1>
          <xm:sqref>J9:L42</xm:sqref>
        </x14:dataValidation>
        <x14:dataValidation type="list" showInputMessage="1" showErrorMessage="1" xr:uid="{CECFB06B-308B-4060-8EBB-4D245D55BAD9}">
          <x14:formula1>
            <xm:f>'(参考)リスト'!$B$16:$B$21</xm:f>
          </x14:formula1>
          <xm:sqref>G9:G42</xm:sqref>
        </x14:dataValidation>
        <x14:dataValidation type="list" allowBlank="1" showInputMessage="1" showErrorMessage="1" xr:uid="{30016E57-B02F-4F0D-8697-9BC3F9373FCE}">
          <x14:formula1>
            <xm:f>'(参考)リスト'!$F$16:$F$21</xm:f>
          </x14:formula1>
          <xm:sqref>O9:Q42</xm:sqref>
        </x14:dataValidation>
        <x14:dataValidation type="list" allowBlank="1" showInputMessage="1" showErrorMessage="1" xr:uid="{82F5DD5E-7A97-41F5-BEB3-73D961A9ACE2}">
          <x14:formula1>
            <xm:f>'(参考)リスト'!$I$16:$I$18</xm:f>
          </x14:formula1>
          <xm:sqref>S9:S42</xm:sqref>
        </x14:dataValidation>
        <x14:dataValidation type="list" allowBlank="1" showInputMessage="1" showErrorMessage="1" xr:uid="{0D00EE8B-10DE-4F48-987C-97A4DE9A26F9}">
          <x14:formula1>
            <xm:f>'(参考)リスト'!$H$16:$H$17</xm:f>
          </x14:formula1>
          <xm:sqref>R9:R42</xm:sqref>
        </x14:dataValidation>
        <x14:dataValidation type="list" allowBlank="1" showInputMessage="1" showErrorMessage="1" xr:uid="{CED9E63E-4AD1-47DA-B5C7-939A9C6A33BD}">
          <x14:formula1>
            <xm:f>'(参考)リスト'!$J$16:$J$18</xm:f>
          </x14:formula1>
          <xm:sqref>T9:T42</xm:sqref>
        </x14:dataValidation>
        <x14:dataValidation type="list" allowBlank="1" showInputMessage="1" showErrorMessage="1" xr:uid="{8F24ABD5-8204-470F-A7A5-DB852C6C1D5A}">
          <x14:formula1>
            <xm:f>'(参考)リスト'!$D$16:$D$18</xm:f>
          </x14:formula1>
          <xm:sqref>I9:I42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E6BC-2D6B-4846-8D35-1A3365DE1134}">
  <sheetPr>
    <pageSetUpPr fitToPage="1"/>
  </sheetPr>
  <dimension ref="B1:Y48"/>
  <sheetViews>
    <sheetView showGridLines="0" view="pageBreakPreview" zoomScale="85" zoomScaleNormal="55" zoomScaleSheetLayoutView="85" workbookViewId="0">
      <selection activeCell="B3" sqref="B3:H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4" t="s">
        <v>190</v>
      </c>
      <c r="C2" s="604"/>
      <c r="D2" s="604"/>
      <c r="E2" s="604"/>
      <c r="F2" s="605"/>
      <c r="G2" s="605"/>
      <c r="H2" s="605"/>
      <c r="I2" s="604"/>
      <c r="J2" s="604"/>
      <c r="K2" s="604"/>
      <c r="L2" s="604"/>
      <c r="M2" s="604"/>
      <c r="N2" s="604"/>
      <c r="O2" s="604"/>
      <c r="P2" s="604"/>
      <c r="Q2" s="604"/>
      <c r="R2" s="604"/>
      <c r="S2" s="604"/>
      <c r="T2" s="604"/>
      <c r="U2" s="604"/>
      <c r="V2" s="604"/>
      <c r="W2" s="604"/>
      <c r="X2" s="604"/>
      <c r="Y2" s="182"/>
    </row>
    <row r="3" spans="2:25" ht="20.100000000000001" customHeight="1" x14ac:dyDescent="0.15">
      <c r="B3" s="368" t="s">
        <v>2</v>
      </c>
      <c r="C3" s="380"/>
      <c r="D3" s="380"/>
      <c r="E3" s="380"/>
      <c r="F3" s="606" t="s">
        <v>816</v>
      </c>
      <c r="G3" s="606"/>
      <c r="H3" s="606"/>
      <c r="I3" s="285" t="s">
        <v>3</v>
      </c>
      <c r="J3" s="286"/>
      <c r="K3" s="315" t="s">
        <v>527</v>
      </c>
      <c r="L3" s="316"/>
      <c r="M3" s="316"/>
      <c r="N3" s="317"/>
      <c r="O3" s="320" t="s">
        <v>191</v>
      </c>
      <c r="P3" s="607" t="s">
        <v>530</v>
      </c>
      <c r="Q3" s="575"/>
      <c r="R3" s="575"/>
      <c r="S3" s="608"/>
      <c r="T3" s="546" t="s">
        <v>192</v>
      </c>
      <c r="U3" s="609"/>
      <c r="V3" s="609"/>
      <c r="W3" s="547"/>
      <c r="X3" s="613">
        <v>45944</v>
      </c>
      <c r="Y3" s="614"/>
    </row>
    <row r="4" spans="2:25" ht="20.100000000000001" customHeight="1" x14ac:dyDescent="0.15">
      <c r="B4" s="311" t="s">
        <v>109</v>
      </c>
      <c r="C4" s="312"/>
      <c r="D4" s="312"/>
      <c r="E4" s="312"/>
      <c r="F4" s="617" t="s">
        <v>526</v>
      </c>
      <c r="G4" s="617"/>
      <c r="H4" s="617"/>
      <c r="I4" s="618" t="s">
        <v>110</v>
      </c>
      <c r="J4" s="619"/>
      <c r="K4" s="315" t="s">
        <v>528</v>
      </c>
      <c r="L4" s="316"/>
      <c r="M4" s="316"/>
      <c r="N4" s="317"/>
      <c r="O4" s="314"/>
      <c r="P4" s="620" t="s">
        <v>531</v>
      </c>
      <c r="Q4" s="576"/>
      <c r="R4" s="576"/>
      <c r="S4" s="612"/>
      <c r="T4" s="610"/>
      <c r="U4" s="611"/>
      <c r="V4" s="611"/>
      <c r="W4" s="612"/>
      <c r="X4" s="615"/>
      <c r="Y4" s="616"/>
    </row>
    <row r="5" spans="2:25" ht="15" customHeight="1" x14ac:dyDescent="0.15">
      <c r="B5" s="319" t="s">
        <v>193</v>
      </c>
      <c r="C5" s="584" t="s">
        <v>194</v>
      </c>
      <c r="D5" s="585"/>
      <c r="E5" s="586" t="s">
        <v>195</v>
      </c>
      <c r="F5" s="586" t="s">
        <v>196</v>
      </c>
      <c r="G5" s="588" t="s">
        <v>197</v>
      </c>
      <c r="H5" s="589"/>
      <c r="I5" s="368" t="s">
        <v>198</v>
      </c>
      <c r="J5" s="380"/>
      <c r="K5" s="380"/>
      <c r="L5" s="380"/>
      <c r="M5" s="380"/>
      <c r="N5" s="381"/>
      <c r="O5" s="197" t="s">
        <v>199</v>
      </c>
      <c r="P5" s="569" t="s">
        <v>200</v>
      </c>
      <c r="Q5" s="592"/>
      <c r="R5" s="592"/>
      <c r="S5" s="593"/>
      <c r="T5" s="588" t="s">
        <v>201</v>
      </c>
      <c r="U5" s="596"/>
      <c r="V5" s="596"/>
      <c r="W5" s="596"/>
      <c r="X5" s="589"/>
      <c r="Y5" s="598" t="s">
        <v>202</v>
      </c>
    </row>
    <row r="6" spans="2:25" ht="15" customHeight="1" x14ac:dyDescent="0.15">
      <c r="B6" s="319"/>
      <c r="C6" s="584"/>
      <c r="D6" s="585"/>
      <c r="E6" s="586"/>
      <c r="F6" s="586"/>
      <c r="G6" s="590"/>
      <c r="H6" s="591"/>
      <c r="I6" s="311"/>
      <c r="J6" s="312"/>
      <c r="K6" s="312"/>
      <c r="L6" s="312"/>
      <c r="M6" s="312"/>
      <c r="N6" s="313"/>
      <c r="O6" s="198">
        <v>44099</v>
      </c>
      <c r="P6" s="570"/>
      <c r="Q6" s="594"/>
      <c r="R6" s="594"/>
      <c r="S6" s="595"/>
      <c r="T6" s="590"/>
      <c r="U6" s="597"/>
      <c r="V6" s="597"/>
      <c r="W6" s="597"/>
      <c r="X6" s="591"/>
      <c r="Y6" s="586"/>
    </row>
    <row r="7" spans="2:25" ht="16.149999999999999" customHeight="1" x14ac:dyDescent="0.15">
      <c r="B7" s="319"/>
      <c r="C7" s="584"/>
      <c r="D7" s="585"/>
      <c r="E7" s="586"/>
      <c r="F7" s="586"/>
      <c r="G7" s="544" t="s">
        <v>203</v>
      </c>
      <c r="H7" s="544" t="s">
        <v>204</v>
      </c>
      <c r="I7" s="601" t="s">
        <v>205</v>
      </c>
      <c r="J7" s="601" t="s">
        <v>206</v>
      </c>
      <c r="K7" s="582"/>
      <c r="L7" s="582"/>
      <c r="M7" s="602" t="s">
        <v>207</v>
      </c>
      <c r="N7" s="603" t="s">
        <v>208</v>
      </c>
      <c r="O7" s="601" t="s">
        <v>209</v>
      </c>
      <c r="P7" s="350" t="s">
        <v>210</v>
      </c>
      <c r="Q7" s="582"/>
      <c r="R7" s="544" t="s">
        <v>211</v>
      </c>
      <c r="S7" s="544" t="s">
        <v>212</v>
      </c>
      <c r="T7" s="583" t="s">
        <v>213</v>
      </c>
      <c r="U7" s="544" t="s">
        <v>214</v>
      </c>
      <c r="V7" s="582"/>
      <c r="W7" s="582"/>
      <c r="X7" s="582"/>
      <c r="Y7" s="586"/>
    </row>
    <row r="8" spans="2:25" ht="16.149999999999999" customHeight="1" x14ac:dyDescent="0.15">
      <c r="B8" s="319"/>
      <c r="C8" s="311"/>
      <c r="D8" s="313"/>
      <c r="E8" s="587"/>
      <c r="F8" s="587"/>
      <c r="G8" s="600"/>
      <c r="H8" s="600"/>
      <c r="I8" s="582"/>
      <c r="J8" s="582"/>
      <c r="K8" s="582"/>
      <c r="L8" s="582"/>
      <c r="M8" s="582"/>
      <c r="N8" s="582"/>
      <c r="O8" s="582"/>
      <c r="P8" s="199" t="s">
        <v>215</v>
      </c>
      <c r="Q8" s="199" t="s">
        <v>216</v>
      </c>
      <c r="R8" s="582"/>
      <c r="S8" s="582"/>
      <c r="T8" s="582"/>
      <c r="U8" s="582"/>
      <c r="V8" s="582"/>
      <c r="W8" s="582"/>
      <c r="X8" s="582"/>
      <c r="Y8" s="599"/>
    </row>
    <row r="9" spans="2:25" ht="15.75" customHeight="1" x14ac:dyDescent="0.15">
      <c r="B9" s="319"/>
      <c r="C9" s="579">
        <v>7</v>
      </c>
      <c r="D9" s="580"/>
      <c r="E9" s="209">
        <v>2</v>
      </c>
      <c r="F9" s="245">
        <v>63.99</v>
      </c>
      <c r="G9" s="209" t="s">
        <v>544</v>
      </c>
      <c r="H9" s="209" t="s">
        <v>545</v>
      </c>
      <c r="I9" s="209" t="s">
        <v>546</v>
      </c>
      <c r="J9" s="292" t="s">
        <v>414</v>
      </c>
      <c r="K9" s="292"/>
      <c r="L9" s="292"/>
      <c r="M9" s="209" t="s">
        <v>650</v>
      </c>
      <c r="N9" s="209" t="s">
        <v>651</v>
      </c>
      <c r="O9" s="209" t="s">
        <v>548</v>
      </c>
      <c r="P9" s="209" t="s">
        <v>501</v>
      </c>
      <c r="Q9" s="209" t="s">
        <v>555</v>
      </c>
      <c r="R9" s="209" t="s">
        <v>549</v>
      </c>
      <c r="S9" s="209" t="s">
        <v>550</v>
      </c>
      <c r="T9" s="209" t="s">
        <v>551</v>
      </c>
      <c r="U9" s="292" t="s">
        <v>556</v>
      </c>
      <c r="V9" s="581"/>
      <c r="W9" s="581"/>
      <c r="X9" s="581"/>
      <c r="Y9" s="209" t="s">
        <v>804</v>
      </c>
    </row>
    <row r="10" spans="2:25" ht="15.95" customHeight="1" x14ac:dyDescent="0.15">
      <c r="B10" s="319"/>
      <c r="C10" s="579">
        <v>7</v>
      </c>
      <c r="D10" s="580"/>
      <c r="E10" s="209">
        <v>3</v>
      </c>
      <c r="F10" s="245">
        <v>64.680000000000007</v>
      </c>
      <c r="G10" s="209" t="s">
        <v>544</v>
      </c>
      <c r="H10" s="209" t="s">
        <v>545</v>
      </c>
      <c r="I10" s="209" t="s">
        <v>546</v>
      </c>
      <c r="J10" s="292" t="s">
        <v>406</v>
      </c>
      <c r="K10" s="292"/>
      <c r="L10" s="292"/>
      <c r="M10" s="209" t="s">
        <v>652</v>
      </c>
      <c r="N10" s="209" t="s">
        <v>653</v>
      </c>
      <c r="O10" s="209" t="s">
        <v>548</v>
      </c>
      <c r="P10" s="209" t="s">
        <v>501</v>
      </c>
      <c r="Q10" s="209" t="s">
        <v>548</v>
      </c>
      <c r="R10" s="209" t="s">
        <v>549</v>
      </c>
      <c r="S10" s="209" t="s">
        <v>550</v>
      </c>
      <c r="T10" s="209" t="s">
        <v>551</v>
      </c>
      <c r="U10" s="292" t="s">
        <v>552</v>
      </c>
      <c r="V10" s="581"/>
      <c r="W10" s="581"/>
      <c r="X10" s="581"/>
      <c r="Y10" s="244"/>
    </row>
    <row r="11" spans="2:25" ht="15.95" customHeight="1" x14ac:dyDescent="0.15">
      <c r="B11" s="319"/>
      <c r="C11" s="579">
        <v>7</v>
      </c>
      <c r="D11" s="580"/>
      <c r="E11" s="209">
        <v>4</v>
      </c>
      <c r="F11" s="245">
        <v>60.79</v>
      </c>
      <c r="G11" s="209" t="s">
        <v>544</v>
      </c>
      <c r="H11" s="209" t="s">
        <v>570</v>
      </c>
      <c r="I11" s="209" t="s">
        <v>442</v>
      </c>
      <c r="J11" s="292" t="s">
        <v>442</v>
      </c>
      <c r="K11" s="292"/>
      <c r="L11" s="292"/>
      <c r="M11" s="209" t="s">
        <v>654</v>
      </c>
      <c r="N11" s="209" t="s">
        <v>655</v>
      </c>
      <c r="O11" s="209" t="s">
        <v>548</v>
      </c>
      <c r="P11" s="209" t="s">
        <v>501</v>
      </c>
      <c r="Q11" s="209" t="s">
        <v>548</v>
      </c>
      <c r="R11" s="209" t="s">
        <v>549</v>
      </c>
      <c r="S11" s="209" t="s">
        <v>550</v>
      </c>
      <c r="T11" s="209" t="s">
        <v>551</v>
      </c>
      <c r="U11" s="292" t="s">
        <v>552</v>
      </c>
      <c r="V11" s="581"/>
      <c r="W11" s="581"/>
      <c r="X11" s="581"/>
      <c r="Y11" s="209"/>
    </row>
    <row r="12" spans="2:25" ht="15.95" customHeight="1" x14ac:dyDescent="0.15">
      <c r="B12" s="319"/>
      <c r="C12" s="579">
        <v>7</v>
      </c>
      <c r="D12" s="580"/>
      <c r="E12" s="209">
        <v>5</v>
      </c>
      <c r="F12" s="245">
        <v>61.92</v>
      </c>
      <c r="G12" s="209" t="s">
        <v>544</v>
      </c>
      <c r="H12" s="209" t="s">
        <v>545</v>
      </c>
      <c r="I12" s="209" t="s">
        <v>546</v>
      </c>
      <c r="J12" s="292" t="s">
        <v>414</v>
      </c>
      <c r="K12" s="292"/>
      <c r="L12" s="292"/>
      <c r="M12" s="209" t="s">
        <v>628</v>
      </c>
      <c r="N12" s="209" t="s">
        <v>649</v>
      </c>
      <c r="O12" s="209" t="s">
        <v>548</v>
      </c>
      <c r="P12" s="209" t="s">
        <v>501</v>
      </c>
      <c r="Q12" s="209" t="s">
        <v>555</v>
      </c>
      <c r="R12" s="209" t="s">
        <v>549</v>
      </c>
      <c r="S12" s="209" t="s">
        <v>550</v>
      </c>
      <c r="T12" s="209" t="s">
        <v>551</v>
      </c>
      <c r="U12" s="292" t="s">
        <v>556</v>
      </c>
      <c r="V12" s="581"/>
      <c r="W12" s="581"/>
      <c r="X12" s="581"/>
      <c r="Y12" s="209" t="s">
        <v>804</v>
      </c>
    </row>
    <row r="13" spans="2:25" ht="15.95" customHeight="1" x14ac:dyDescent="0.15">
      <c r="B13" s="319"/>
      <c r="C13" s="579">
        <v>7</v>
      </c>
      <c r="D13" s="580"/>
      <c r="E13" s="209">
        <v>6</v>
      </c>
      <c r="F13" s="245">
        <v>63.67</v>
      </c>
      <c r="G13" s="209" t="s">
        <v>544</v>
      </c>
      <c r="H13" s="209" t="s">
        <v>545</v>
      </c>
      <c r="I13" s="209" t="s">
        <v>546</v>
      </c>
      <c r="J13" s="292" t="s">
        <v>414</v>
      </c>
      <c r="K13" s="292"/>
      <c r="L13" s="292"/>
      <c r="M13" s="209" t="s">
        <v>575</v>
      </c>
      <c r="N13" s="209" t="s">
        <v>605</v>
      </c>
      <c r="O13" s="209" t="s">
        <v>548</v>
      </c>
      <c r="P13" s="209" t="s">
        <v>501</v>
      </c>
      <c r="Q13" s="209" t="s">
        <v>555</v>
      </c>
      <c r="R13" s="209" t="s">
        <v>549</v>
      </c>
      <c r="S13" s="209" t="s">
        <v>550</v>
      </c>
      <c r="T13" s="209" t="s">
        <v>551</v>
      </c>
      <c r="U13" s="292" t="s">
        <v>556</v>
      </c>
      <c r="V13" s="581"/>
      <c r="W13" s="581"/>
      <c r="X13" s="581"/>
      <c r="Y13" s="209" t="s">
        <v>804</v>
      </c>
    </row>
    <row r="14" spans="2:25" ht="15.95" customHeight="1" x14ac:dyDescent="0.15">
      <c r="B14" s="319"/>
      <c r="C14" s="579">
        <v>7</v>
      </c>
      <c r="D14" s="580"/>
      <c r="E14" s="209">
        <v>7</v>
      </c>
      <c r="F14" s="245">
        <v>67.959999999999994</v>
      </c>
      <c r="G14" s="209" t="s">
        <v>544</v>
      </c>
      <c r="H14" s="209" t="s">
        <v>545</v>
      </c>
      <c r="I14" s="209" t="s">
        <v>546</v>
      </c>
      <c r="J14" s="292" t="s">
        <v>414</v>
      </c>
      <c r="K14" s="292"/>
      <c r="L14" s="292"/>
      <c r="M14" s="209" t="s">
        <v>596</v>
      </c>
      <c r="N14" s="209" t="s">
        <v>596</v>
      </c>
      <c r="O14" s="200" t="s">
        <v>548</v>
      </c>
      <c r="P14" s="200" t="s">
        <v>501</v>
      </c>
      <c r="Q14" s="200" t="s">
        <v>798</v>
      </c>
      <c r="R14" s="209" t="s">
        <v>549</v>
      </c>
      <c r="S14" s="209" t="s">
        <v>799</v>
      </c>
      <c r="T14" s="209" t="s">
        <v>551</v>
      </c>
      <c r="U14" s="292" t="s">
        <v>799</v>
      </c>
      <c r="V14" s="581"/>
      <c r="W14" s="581"/>
      <c r="X14" s="581"/>
      <c r="Y14" s="209" t="s">
        <v>633</v>
      </c>
    </row>
    <row r="15" spans="2:25" ht="15.95" customHeight="1" x14ac:dyDescent="0.15">
      <c r="B15" s="319"/>
      <c r="C15" s="579">
        <v>7</v>
      </c>
      <c r="D15" s="580"/>
      <c r="E15" s="209">
        <v>8</v>
      </c>
      <c r="F15" s="245">
        <v>60.63</v>
      </c>
      <c r="G15" s="209" t="s">
        <v>544</v>
      </c>
      <c r="H15" s="209" t="s">
        <v>563</v>
      </c>
      <c r="I15" s="209" t="s">
        <v>442</v>
      </c>
      <c r="J15" s="292" t="s">
        <v>448</v>
      </c>
      <c r="K15" s="292"/>
      <c r="L15" s="292"/>
      <c r="M15" s="209" t="s">
        <v>501</v>
      </c>
      <c r="N15" s="209" t="s">
        <v>656</v>
      </c>
      <c r="O15" s="200" t="s">
        <v>548</v>
      </c>
      <c r="P15" s="200" t="s">
        <v>501</v>
      </c>
      <c r="Q15" s="200" t="s">
        <v>577</v>
      </c>
      <c r="R15" s="209" t="s">
        <v>549</v>
      </c>
      <c r="S15" s="209" t="s">
        <v>549</v>
      </c>
      <c r="T15" s="209" t="s">
        <v>566</v>
      </c>
      <c r="U15" s="292" t="s">
        <v>501</v>
      </c>
      <c r="V15" s="581"/>
      <c r="W15" s="581"/>
      <c r="X15" s="581"/>
      <c r="Y15" s="209"/>
    </row>
    <row r="16" spans="2:25" ht="15.95" customHeight="1" x14ac:dyDescent="0.15">
      <c r="B16" s="319"/>
      <c r="C16" s="579">
        <v>7</v>
      </c>
      <c r="D16" s="580"/>
      <c r="E16" s="209">
        <v>9</v>
      </c>
      <c r="F16" s="245">
        <v>64.75</v>
      </c>
      <c r="G16" s="209" t="s">
        <v>544</v>
      </c>
      <c r="H16" s="209" t="s">
        <v>545</v>
      </c>
      <c r="I16" s="209" t="s">
        <v>442</v>
      </c>
      <c r="J16" s="292" t="s">
        <v>442</v>
      </c>
      <c r="K16" s="292"/>
      <c r="L16" s="292"/>
      <c r="M16" s="209" t="s">
        <v>657</v>
      </c>
      <c r="N16" s="209" t="s">
        <v>658</v>
      </c>
      <c r="O16" s="200" t="s">
        <v>548</v>
      </c>
      <c r="P16" s="200" t="s">
        <v>501</v>
      </c>
      <c r="Q16" s="200" t="s">
        <v>548</v>
      </c>
      <c r="R16" s="209" t="s">
        <v>549</v>
      </c>
      <c r="S16" s="209" t="s">
        <v>550</v>
      </c>
      <c r="T16" s="209" t="s">
        <v>551</v>
      </c>
      <c r="U16" s="292" t="s">
        <v>552</v>
      </c>
      <c r="V16" s="581"/>
      <c r="W16" s="581"/>
      <c r="X16" s="581"/>
      <c r="Y16" s="209"/>
    </row>
    <row r="17" spans="2:25" ht="15.95" customHeight="1" x14ac:dyDescent="0.15">
      <c r="B17" s="319"/>
      <c r="C17" s="579">
        <v>7</v>
      </c>
      <c r="D17" s="580"/>
      <c r="E17" s="209">
        <v>10</v>
      </c>
      <c r="F17" s="245">
        <v>67.64</v>
      </c>
      <c r="G17" s="209" t="s">
        <v>544</v>
      </c>
      <c r="H17" s="209" t="s">
        <v>557</v>
      </c>
      <c r="I17" s="209" t="s">
        <v>546</v>
      </c>
      <c r="J17" s="373" t="s">
        <v>414</v>
      </c>
      <c r="K17" s="374"/>
      <c r="L17" s="345"/>
      <c r="M17" s="209" t="s">
        <v>571</v>
      </c>
      <c r="N17" s="209" t="s">
        <v>571</v>
      </c>
      <c r="O17" s="200" t="s">
        <v>548</v>
      </c>
      <c r="P17" s="200" t="s">
        <v>501</v>
      </c>
      <c r="Q17" s="200" t="s">
        <v>555</v>
      </c>
      <c r="R17" s="209" t="s">
        <v>549</v>
      </c>
      <c r="S17" s="209" t="s">
        <v>550</v>
      </c>
      <c r="T17" s="209" t="s">
        <v>551</v>
      </c>
      <c r="U17" s="373" t="s">
        <v>556</v>
      </c>
      <c r="V17" s="374"/>
      <c r="W17" s="374"/>
      <c r="X17" s="345"/>
      <c r="Y17" s="209" t="s">
        <v>633</v>
      </c>
    </row>
    <row r="18" spans="2:25" ht="15.95" customHeight="1" x14ac:dyDescent="0.15">
      <c r="B18" s="319"/>
      <c r="C18" s="579">
        <v>7</v>
      </c>
      <c r="D18" s="580"/>
      <c r="E18" s="209">
        <v>11</v>
      </c>
      <c r="F18" s="245">
        <v>66.52</v>
      </c>
      <c r="G18" s="209" t="s">
        <v>544</v>
      </c>
      <c r="H18" s="209" t="s">
        <v>557</v>
      </c>
      <c r="I18" s="209" t="s">
        <v>546</v>
      </c>
      <c r="J18" s="373" t="s">
        <v>414</v>
      </c>
      <c r="K18" s="374"/>
      <c r="L18" s="345"/>
      <c r="M18" s="209" t="s">
        <v>659</v>
      </c>
      <c r="N18" s="209" t="s">
        <v>659</v>
      </c>
      <c r="O18" s="200" t="s">
        <v>548</v>
      </c>
      <c r="P18" s="200" t="s">
        <v>501</v>
      </c>
      <c r="Q18" s="200" t="s">
        <v>555</v>
      </c>
      <c r="R18" s="209" t="s">
        <v>549</v>
      </c>
      <c r="S18" s="209" t="s">
        <v>550</v>
      </c>
      <c r="T18" s="209" t="s">
        <v>551</v>
      </c>
      <c r="U18" s="373" t="s">
        <v>556</v>
      </c>
      <c r="V18" s="374"/>
      <c r="W18" s="374"/>
      <c r="X18" s="345"/>
      <c r="Y18" s="209" t="s">
        <v>633</v>
      </c>
    </row>
    <row r="19" spans="2:25" ht="15.95" customHeight="1" x14ac:dyDescent="0.15">
      <c r="B19" s="319"/>
      <c r="C19" s="579">
        <v>7</v>
      </c>
      <c r="D19" s="580"/>
      <c r="E19" s="209">
        <v>12</v>
      </c>
      <c r="F19" s="245">
        <v>61.36</v>
      </c>
      <c r="G19" s="209" t="s">
        <v>544</v>
      </c>
      <c r="H19" s="209" t="s">
        <v>557</v>
      </c>
      <c r="I19" s="209" t="s">
        <v>546</v>
      </c>
      <c r="J19" s="373" t="s">
        <v>423</v>
      </c>
      <c r="K19" s="374"/>
      <c r="L19" s="345"/>
      <c r="M19" s="209" t="s">
        <v>660</v>
      </c>
      <c r="N19" s="209" t="s">
        <v>660</v>
      </c>
      <c r="O19" s="200" t="s">
        <v>555</v>
      </c>
      <c r="P19" s="200" t="s">
        <v>501</v>
      </c>
      <c r="Q19" s="200" t="s">
        <v>555</v>
      </c>
      <c r="R19" s="209" t="s">
        <v>549</v>
      </c>
      <c r="S19" s="209" t="s">
        <v>550</v>
      </c>
      <c r="T19" s="209" t="s">
        <v>551</v>
      </c>
      <c r="U19" s="373" t="s">
        <v>556</v>
      </c>
      <c r="V19" s="374"/>
      <c r="W19" s="374"/>
      <c r="X19" s="345"/>
      <c r="Y19" s="209"/>
    </row>
    <row r="20" spans="2:25" ht="15.95" customHeight="1" x14ac:dyDescent="0.15">
      <c r="B20" s="319"/>
      <c r="C20" s="579">
        <v>7</v>
      </c>
      <c r="D20" s="580"/>
      <c r="E20" s="209">
        <v>13</v>
      </c>
      <c r="F20" s="245">
        <v>60.7</v>
      </c>
      <c r="G20" s="209" t="s">
        <v>544</v>
      </c>
      <c r="H20" s="209" t="s">
        <v>559</v>
      </c>
      <c r="I20" s="209" t="s">
        <v>546</v>
      </c>
      <c r="J20" s="373" t="s">
        <v>414</v>
      </c>
      <c r="K20" s="374"/>
      <c r="L20" s="345"/>
      <c r="M20" s="209" t="s">
        <v>568</v>
      </c>
      <c r="N20" s="209" t="s">
        <v>568</v>
      </c>
      <c r="O20" s="200" t="s">
        <v>555</v>
      </c>
      <c r="P20" s="200" t="s">
        <v>501</v>
      </c>
      <c r="Q20" s="200" t="s">
        <v>555</v>
      </c>
      <c r="R20" s="209" t="s">
        <v>549</v>
      </c>
      <c r="S20" s="209" t="s">
        <v>550</v>
      </c>
      <c r="T20" s="209" t="s">
        <v>551</v>
      </c>
      <c r="U20" s="292" t="s">
        <v>556</v>
      </c>
      <c r="V20" s="581"/>
      <c r="W20" s="581"/>
      <c r="X20" s="581"/>
      <c r="Y20" s="209"/>
    </row>
    <row r="21" spans="2:25" ht="15.95" customHeight="1" x14ac:dyDescent="0.15">
      <c r="B21" s="319"/>
      <c r="C21" s="579">
        <v>7</v>
      </c>
      <c r="D21" s="580"/>
      <c r="E21" s="209">
        <v>14</v>
      </c>
      <c r="F21" s="245">
        <v>71.069999999999993</v>
      </c>
      <c r="G21" s="209" t="s">
        <v>544</v>
      </c>
      <c r="H21" s="209" t="s">
        <v>563</v>
      </c>
      <c r="I21" s="209" t="s">
        <v>546</v>
      </c>
      <c r="J21" s="292" t="s">
        <v>414</v>
      </c>
      <c r="K21" s="292"/>
      <c r="L21" s="292"/>
      <c r="M21" s="209" t="s">
        <v>661</v>
      </c>
      <c r="N21" s="209" t="s">
        <v>661</v>
      </c>
      <c r="O21" s="200" t="s">
        <v>548</v>
      </c>
      <c r="P21" s="200" t="s">
        <v>501</v>
      </c>
      <c r="Q21" s="200" t="s">
        <v>555</v>
      </c>
      <c r="R21" s="209" t="s">
        <v>549</v>
      </c>
      <c r="S21" s="209" t="s">
        <v>550</v>
      </c>
      <c r="T21" s="209" t="s">
        <v>551</v>
      </c>
      <c r="U21" s="292" t="s">
        <v>556</v>
      </c>
      <c r="V21" s="581"/>
      <c r="W21" s="581"/>
      <c r="X21" s="581"/>
      <c r="Y21" s="209" t="s">
        <v>633</v>
      </c>
    </row>
    <row r="22" spans="2:25" ht="15.95" customHeight="1" x14ac:dyDescent="0.15">
      <c r="B22" s="319"/>
      <c r="C22" s="579">
        <v>7</v>
      </c>
      <c r="D22" s="580"/>
      <c r="E22" s="209">
        <v>15</v>
      </c>
      <c r="F22" s="245">
        <v>62.13</v>
      </c>
      <c r="G22" s="209" t="s">
        <v>578</v>
      </c>
      <c r="H22" s="209" t="s">
        <v>662</v>
      </c>
      <c r="I22" s="209" t="s">
        <v>442</v>
      </c>
      <c r="J22" s="292" t="s">
        <v>444</v>
      </c>
      <c r="K22" s="292"/>
      <c r="L22" s="292"/>
      <c r="M22" s="209" t="s">
        <v>501</v>
      </c>
      <c r="N22" s="209" t="s">
        <v>663</v>
      </c>
      <c r="O22" s="209" t="s">
        <v>555</v>
      </c>
      <c r="P22" s="209" t="s">
        <v>501</v>
      </c>
      <c r="Q22" s="209" t="s">
        <v>577</v>
      </c>
      <c r="R22" s="209" t="s">
        <v>549</v>
      </c>
      <c r="S22" s="209" t="s">
        <v>549</v>
      </c>
      <c r="T22" s="209" t="s">
        <v>566</v>
      </c>
      <c r="U22" s="292" t="s">
        <v>501</v>
      </c>
      <c r="V22" s="581"/>
      <c r="W22" s="581"/>
      <c r="X22" s="581"/>
      <c r="Y22" s="209"/>
    </row>
    <row r="23" spans="2:25" ht="15.95" customHeight="1" x14ac:dyDescent="0.15">
      <c r="B23" s="319"/>
      <c r="C23" s="579">
        <v>7</v>
      </c>
      <c r="D23" s="580"/>
      <c r="E23" s="209">
        <v>16</v>
      </c>
      <c r="F23" s="245">
        <v>64.03</v>
      </c>
      <c r="G23" s="209" t="s">
        <v>578</v>
      </c>
      <c r="H23" s="209" t="s">
        <v>579</v>
      </c>
      <c r="I23" s="209" t="s">
        <v>442</v>
      </c>
      <c r="J23" s="292" t="s">
        <v>444</v>
      </c>
      <c r="K23" s="292"/>
      <c r="L23" s="292"/>
      <c r="M23" s="209" t="s">
        <v>501</v>
      </c>
      <c r="N23" s="209" t="s">
        <v>664</v>
      </c>
      <c r="O23" s="209" t="s">
        <v>555</v>
      </c>
      <c r="P23" s="209" t="s">
        <v>501</v>
      </c>
      <c r="Q23" s="209" t="s">
        <v>501</v>
      </c>
      <c r="R23" s="209" t="s">
        <v>549</v>
      </c>
      <c r="S23" s="209" t="s">
        <v>549</v>
      </c>
      <c r="T23" s="209" t="s">
        <v>566</v>
      </c>
      <c r="U23" s="292" t="s">
        <v>501</v>
      </c>
      <c r="V23" s="581"/>
      <c r="W23" s="581"/>
      <c r="X23" s="581"/>
      <c r="Y23" s="209"/>
    </row>
    <row r="24" spans="2:25" ht="15.95" customHeight="1" x14ac:dyDescent="0.15">
      <c r="B24" s="319"/>
      <c r="C24" s="579">
        <v>7</v>
      </c>
      <c r="D24" s="580"/>
      <c r="E24" s="209">
        <v>17</v>
      </c>
      <c r="F24" s="245">
        <v>63.97</v>
      </c>
      <c r="G24" s="209" t="s">
        <v>544</v>
      </c>
      <c r="H24" s="209" t="s">
        <v>553</v>
      </c>
      <c r="I24" s="209" t="s">
        <v>546</v>
      </c>
      <c r="J24" s="292" t="s">
        <v>414</v>
      </c>
      <c r="K24" s="292"/>
      <c r="L24" s="292"/>
      <c r="M24" s="209" t="s">
        <v>628</v>
      </c>
      <c r="N24" s="209" t="s">
        <v>502</v>
      </c>
      <c r="O24" s="209" t="s">
        <v>502</v>
      </c>
      <c r="P24" s="209" t="s">
        <v>501</v>
      </c>
      <c r="Q24" s="209" t="s">
        <v>555</v>
      </c>
      <c r="R24" s="209" t="s">
        <v>549</v>
      </c>
      <c r="S24" s="209" t="s">
        <v>550</v>
      </c>
      <c r="T24" s="209" t="s">
        <v>566</v>
      </c>
      <c r="U24" s="292" t="s">
        <v>501</v>
      </c>
      <c r="V24" s="581"/>
      <c r="W24" s="581"/>
      <c r="X24" s="581"/>
      <c r="Y24" s="209"/>
    </row>
    <row r="25" spans="2:25" ht="15.95" customHeight="1" x14ac:dyDescent="0.15">
      <c r="B25" s="319"/>
      <c r="C25" s="579">
        <v>7</v>
      </c>
      <c r="D25" s="580"/>
      <c r="E25" s="209">
        <v>18</v>
      </c>
      <c r="F25" s="245">
        <v>67.7</v>
      </c>
      <c r="G25" s="209" t="s">
        <v>544</v>
      </c>
      <c r="H25" s="209" t="s">
        <v>553</v>
      </c>
      <c r="I25" s="209" t="s">
        <v>546</v>
      </c>
      <c r="J25" s="292" t="s">
        <v>414</v>
      </c>
      <c r="K25" s="292"/>
      <c r="L25" s="292"/>
      <c r="M25" s="209" t="s">
        <v>665</v>
      </c>
      <c r="N25" s="209" t="s">
        <v>502</v>
      </c>
      <c r="O25" s="209" t="s">
        <v>502</v>
      </c>
      <c r="P25" s="209" t="s">
        <v>501</v>
      </c>
      <c r="Q25" s="209" t="s">
        <v>555</v>
      </c>
      <c r="R25" s="209" t="s">
        <v>549</v>
      </c>
      <c r="S25" s="209" t="s">
        <v>550</v>
      </c>
      <c r="T25" s="209" t="s">
        <v>566</v>
      </c>
      <c r="U25" s="292" t="s">
        <v>501</v>
      </c>
      <c r="V25" s="581"/>
      <c r="W25" s="581"/>
      <c r="X25" s="581"/>
      <c r="Y25" s="209"/>
    </row>
    <row r="26" spans="2:25" ht="15.95" customHeight="1" x14ac:dyDescent="0.15">
      <c r="B26" s="319"/>
      <c r="C26" s="579">
        <v>7</v>
      </c>
      <c r="D26" s="580"/>
      <c r="E26" s="209">
        <v>19</v>
      </c>
      <c r="F26" s="245">
        <v>60.74</v>
      </c>
      <c r="G26" s="209" t="s">
        <v>544</v>
      </c>
      <c r="H26" s="209" t="s">
        <v>557</v>
      </c>
      <c r="I26" s="209" t="s">
        <v>546</v>
      </c>
      <c r="J26" s="292" t="s">
        <v>423</v>
      </c>
      <c r="K26" s="292"/>
      <c r="L26" s="292"/>
      <c r="M26" s="209" t="s">
        <v>558</v>
      </c>
      <c r="N26" s="209" t="s">
        <v>502</v>
      </c>
      <c r="O26" s="209" t="s">
        <v>502</v>
      </c>
      <c r="P26" s="209" t="s">
        <v>501</v>
      </c>
      <c r="Q26" s="209" t="s">
        <v>555</v>
      </c>
      <c r="R26" s="209" t="s">
        <v>549</v>
      </c>
      <c r="S26" s="209" t="s">
        <v>550</v>
      </c>
      <c r="T26" s="209" t="s">
        <v>566</v>
      </c>
      <c r="U26" s="292" t="s">
        <v>501</v>
      </c>
      <c r="V26" s="581"/>
      <c r="W26" s="581"/>
      <c r="X26" s="581"/>
      <c r="Y26" s="209"/>
    </row>
    <row r="27" spans="2:25" ht="15.95" customHeight="1" x14ac:dyDescent="0.15">
      <c r="B27" s="319"/>
      <c r="C27" s="579">
        <v>7</v>
      </c>
      <c r="D27" s="580"/>
      <c r="E27" s="209">
        <v>20</v>
      </c>
      <c r="F27" s="245">
        <v>65.150000000000006</v>
      </c>
      <c r="G27" s="209" t="s">
        <v>544</v>
      </c>
      <c r="H27" s="209" t="s">
        <v>557</v>
      </c>
      <c r="I27" s="209" t="s">
        <v>546</v>
      </c>
      <c r="J27" s="292" t="s">
        <v>423</v>
      </c>
      <c r="K27" s="292"/>
      <c r="L27" s="292"/>
      <c r="M27" s="209" t="s">
        <v>572</v>
      </c>
      <c r="N27" s="209" t="s">
        <v>502</v>
      </c>
      <c r="O27" s="209" t="s">
        <v>502</v>
      </c>
      <c r="P27" s="209" t="s">
        <v>501</v>
      </c>
      <c r="Q27" s="209" t="s">
        <v>555</v>
      </c>
      <c r="R27" s="209" t="s">
        <v>549</v>
      </c>
      <c r="S27" s="209" t="s">
        <v>550</v>
      </c>
      <c r="T27" s="209" t="s">
        <v>566</v>
      </c>
      <c r="U27" s="292" t="s">
        <v>501</v>
      </c>
      <c r="V27" s="581"/>
      <c r="W27" s="581"/>
      <c r="X27" s="581"/>
      <c r="Y27" s="209"/>
    </row>
    <row r="28" spans="2:25" ht="15.95" customHeight="1" x14ac:dyDescent="0.15">
      <c r="B28" s="319"/>
      <c r="C28" s="579">
        <v>8</v>
      </c>
      <c r="D28" s="580"/>
      <c r="E28" s="209">
        <v>1</v>
      </c>
      <c r="F28" s="245">
        <v>71.099999999999994</v>
      </c>
      <c r="G28" s="209" t="s">
        <v>544</v>
      </c>
      <c r="H28" s="209" t="s">
        <v>545</v>
      </c>
      <c r="I28" s="209" t="s">
        <v>546</v>
      </c>
      <c r="J28" s="292" t="s">
        <v>414</v>
      </c>
      <c r="K28" s="292"/>
      <c r="L28" s="292"/>
      <c r="M28" s="209" t="s">
        <v>666</v>
      </c>
      <c r="N28" s="209" t="s">
        <v>666</v>
      </c>
      <c r="O28" s="209" t="s">
        <v>548</v>
      </c>
      <c r="P28" s="209" t="s">
        <v>501</v>
      </c>
      <c r="Q28" s="209" t="s">
        <v>555</v>
      </c>
      <c r="R28" s="209" t="s">
        <v>549</v>
      </c>
      <c r="S28" s="209" t="s">
        <v>550</v>
      </c>
      <c r="T28" s="209" t="s">
        <v>551</v>
      </c>
      <c r="U28" s="292" t="s">
        <v>556</v>
      </c>
      <c r="V28" s="581"/>
      <c r="W28" s="581"/>
      <c r="X28" s="581"/>
      <c r="Y28" s="209" t="s">
        <v>633</v>
      </c>
    </row>
    <row r="29" spans="2:25" ht="15.95" customHeight="1" x14ac:dyDescent="0.15">
      <c r="B29" s="319"/>
      <c r="C29" s="579">
        <v>8</v>
      </c>
      <c r="D29" s="580"/>
      <c r="E29" s="209">
        <v>2</v>
      </c>
      <c r="F29" s="245">
        <v>75.09</v>
      </c>
      <c r="G29" s="209" t="s">
        <v>544</v>
      </c>
      <c r="H29" s="209" t="s">
        <v>553</v>
      </c>
      <c r="I29" s="209" t="s">
        <v>546</v>
      </c>
      <c r="J29" s="292" t="s">
        <v>414</v>
      </c>
      <c r="K29" s="292"/>
      <c r="L29" s="292"/>
      <c r="M29" s="209" t="s">
        <v>667</v>
      </c>
      <c r="N29" s="209" t="s">
        <v>628</v>
      </c>
      <c r="O29" s="209" t="s">
        <v>555</v>
      </c>
      <c r="P29" s="209" t="s">
        <v>501</v>
      </c>
      <c r="Q29" s="209" t="s">
        <v>555</v>
      </c>
      <c r="R29" s="209" t="s">
        <v>549</v>
      </c>
      <c r="S29" s="209" t="s">
        <v>550</v>
      </c>
      <c r="T29" s="209" t="s">
        <v>551</v>
      </c>
      <c r="U29" s="292" t="s">
        <v>556</v>
      </c>
      <c r="V29" s="581"/>
      <c r="W29" s="581"/>
      <c r="X29" s="581"/>
      <c r="Y29" s="209" t="s">
        <v>562</v>
      </c>
    </row>
    <row r="30" spans="2:25" ht="15.95" customHeight="1" x14ac:dyDescent="0.15">
      <c r="B30" s="319"/>
      <c r="C30" s="579">
        <v>8</v>
      </c>
      <c r="D30" s="580"/>
      <c r="E30" s="209">
        <v>3</v>
      </c>
      <c r="F30" s="245">
        <v>77</v>
      </c>
      <c r="G30" s="209" t="s">
        <v>544</v>
      </c>
      <c r="H30" s="209" t="s">
        <v>668</v>
      </c>
      <c r="I30" s="209" t="s">
        <v>546</v>
      </c>
      <c r="J30" s="292" t="s">
        <v>414</v>
      </c>
      <c r="K30" s="292"/>
      <c r="L30" s="292"/>
      <c r="M30" s="209" t="s">
        <v>669</v>
      </c>
      <c r="N30" s="209" t="s">
        <v>670</v>
      </c>
      <c r="O30" s="209" t="s">
        <v>548</v>
      </c>
      <c r="P30" s="209" t="s">
        <v>501</v>
      </c>
      <c r="Q30" s="209" t="s">
        <v>555</v>
      </c>
      <c r="R30" s="209" t="s">
        <v>549</v>
      </c>
      <c r="S30" s="209" t="s">
        <v>550</v>
      </c>
      <c r="T30" s="209" t="s">
        <v>551</v>
      </c>
      <c r="U30" s="292" t="s">
        <v>556</v>
      </c>
      <c r="V30" s="581"/>
      <c r="W30" s="581"/>
      <c r="X30" s="581"/>
      <c r="Y30" s="209" t="s">
        <v>804</v>
      </c>
    </row>
    <row r="31" spans="2:25" ht="15.95" customHeight="1" x14ac:dyDescent="0.15">
      <c r="B31" s="319"/>
      <c r="C31" s="579">
        <v>8</v>
      </c>
      <c r="D31" s="580"/>
      <c r="E31" s="209">
        <v>4</v>
      </c>
      <c r="F31" s="245">
        <v>71.099999999999994</v>
      </c>
      <c r="G31" s="209" t="s">
        <v>544</v>
      </c>
      <c r="H31" s="209" t="s">
        <v>559</v>
      </c>
      <c r="I31" s="209" t="s">
        <v>546</v>
      </c>
      <c r="J31" s="292" t="s">
        <v>414</v>
      </c>
      <c r="K31" s="292"/>
      <c r="L31" s="292"/>
      <c r="M31" s="209" t="s">
        <v>568</v>
      </c>
      <c r="N31" s="209" t="s">
        <v>568</v>
      </c>
      <c r="O31" s="209" t="s">
        <v>555</v>
      </c>
      <c r="P31" s="209" t="s">
        <v>501</v>
      </c>
      <c r="Q31" s="209" t="s">
        <v>555</v>
      </c>
      <c r="R31" s="209" t="s">
        <v>549</v>
      </c>
      <c r="S31" s="209" t="s">
        <v>550</v>
      </c>
      <c r="T31" s="209" t="s">
        <v>551</v>
      </c>
      <c r="U31" s="292" t="s">
        <v>556</v>
      </c>
      <c r="V31" s="581"/>
      <c r="W31" s="581"/>
      <c r="X31" s="581"/>
      <c r="Y31" s="209"/>
    </row>
    <row r="32" spans="2:25" ht="15.95" customHeight="1" x14ac:dyDescent="0.15">
      <c r="B32" s="319"/>
      <c r="C32" s="579">
        <v>8</v>
      </c>
      <c r="D32" s="580"/>
      <c r="E32" s="209">
        <v>5</v>
      </c>
      <c r="F32" s="245">
        <v>68.099999999999994</v>
      </c>
      <c r="G32" s="209" t="s">
        <v>578</v>
      </c>
      <c r="H32" s="209" t="s">
        <v>579</v>
      </c>
      <c r="I32" s="209"/>
      <c r="J32" s="292" t="s">
        <v>448</v>
      </c>
      <c r="K32" s="292"/>
      <c r="L32" s="292"/>
      <c r="M32" s="209" t="s">
        <v>501</v>
      </c>
      <c r="N32" s="209" t="s">
        <v>671</v>
      </c>
      <c r="O32" s="209" t="s">
        <v>555</v>
      </c>
      <c r="P32" s="209"/>
      <c r="Q32" s="209"/>
      <c r="R32" s="209" t="s">
        <v>549</v>
      </c>
      <c r="S32" s="209" t="s">
        <v>549</v>
      </c>
      <c r="T32" s="209"/>
      <c r="U32" s="292" t="s">
        <v>501</v>
      </c>
      <c r="V32" s="581"/>
      <c r="W32" s="581"/>
      <c r="X32" s="581"/>
      <c r="Y32" s="209"/>
    </row>
    <row r="33" spans="2:25" ht="15.95" customHeight="1" x14ac:dyDescent="0.15">
      <c r="B33" s="319"/>
      <c r="C33" s="579">
        <v>8</v>
      </c>
      <c r="D33" s="580"/>
      <c r="E33" s="209">
        <v>6</v>
      </c>
      <c r="F33" s="245">
        <v>78.02</v>
      </c>
      <c r="G33" s="209" t="s">
        <v>544</v>
      </c>
      <c r="H33" s="209" t="s">
        <v>616</v>
      </c>
      <c r="I33" s="209" t="s">
        <v>442</v>
      </c>
      <c r="J33" s="292" t="s">
        <v>442</v>
      </c>
      <c r="K33" s="292"/>
      <c r="L33" s="292"/>
      <c r="M33" s="209" t="s">
        <v>672</v>
      </c>
      <c r="N33" s="209" t="s">
        <v>502</v>
      </c>
      <c r="O33" s="209" t="s">
        <v>502</v>
      </c>
      <c r="P33" s="209" t="s">
        <v>501</v>
      </c>
      <c r="Q33" s="209" t="s">
        <v>548</v>
      </c>
      <c r="R33" s="209" t="s">
        <v>549</v>
      </c>
      <c r="S33" s="209" t="s">
        <v>550</v>
      </c>
      <c r="T33" s="209" t="s">
        <v>566</v>
      </c>
      <c r="U33" s="292" t="s">
        <v>501</v>
      </c>
      <c r="V33" s="581"/>
      <c r="W33" s="581"/>
      <c r="X33" s="581"/>
      <c r="Y33" s="209"/>
    </row>
    <row r="34" spans="2:25" ht="15.95" customHeight="1" x14ac:dyDescent="0.15">
      <c r="B34" s="319"/>
      <c r="C34" s="579">
        <v>8</v>
      </c>
      <c r="D34" s="580"/>
      <c r="E34" s="209">
        <v>7</v>
      </c>
      <c r="F34" s="245">
        <v>71.099999999999994</v>
      </c>
      <c r="G34" s="209" t="s">
        <v>544</v>
      </c>
      <c r="H34" s="209" t="s">
        <v>553</v>
      </c>
      <c r="I34" s="209" t="s">
        <v>546</v>
      </c>
      <c r="J34" s="292" t="s">
        <v>414</v>
      </c>
      <c r="K34" s="292"/>
      <c r="L34" s="292"/>
      <c r="M34" s="209" t="s">
        <v>673</v>
      </c>
      <c r="N34" s="209" t="s">
        <v>502</v>
      </c>
      <c r="O34" s="209" t="s">
        <v>502</v>
      </c>
      <c r="P34" s="209" t="s">
        <v>501</v>
      </c>
      <c r="Q34" s="209" t="s">
        <v>555</v>
      </c>
      <c r="R34" s="209" t="s">
        <v>549</v>
      </c>
      <c r="S34" s="209" t="s">
        <v>550</v>
      </c>
      <c r="T34" s="209" t="s">
        <v>566</v>
      </c>
      <c r="U34" s="292" t="s">
        <v>501</v>
      </c>
      <c r="V34" s="581"/>
      <c r="W34" s="581"/>
      <c r="X34" s="581"/>
      <c r="Y34" s="209"/>
    </row>
    <row r="35" spans="2:25" ht="15.95" customHeight="1" x14ac:dyDescent="0.15">
      <c r="B35" s="319"/>
      <c r="C35" s="579">
        <v>8</v>
      </c>
      <c r="D35" s="580"/>
      <c r="E35" s="209">
        <v>8</v>
      </c>
      <c r="F35" s="245">
        <v>78.27</v>
      </c>
      <c r="G35" s="209" t="s">
        <v>544</v>
      </c>
      <c r="H35" s="209" t="s">
        <v>553</v>
      </c>
      <c r="I35" s="209" t="s">
        <v>546</v>
      </c>
      <c r="J35" s="292" t="s">
        <v>414</v>
      </c>
      <c r="K35" s="292"/>
      <c r="L35" s="292"/>
      <c r="M35" s="209" t="s">
        <v>674</v>
      </c>
      <c r="N35" s="209" t="s">
        <v>502</v>
      </c>
      <c r="O35" s="209" t="s">
        <v>502</v>
      </c>
      <c r="P35" s="209" t="s">
        <v>501</v>
      </c>
      <c r="Q35" s="209" t="s">
        <v>555</v>
      </c>
      <c r="R35" s="209" t="s">
        <v>549</v>
      </c>
      <c r="S35" s="209" t="s">
        <v>550</v>
      </c>
      <c r="T35" s="209" t="s">
        <v>566</v>
      </c>
      <c r="U35" s="292" t="s">
        <v>501</v>
      </c>
      <c r="V35" s="581"/>
      <c r="W35" s="581"/>
      <c r="X35" s="581"/>
      <c r="Y35" s="209"/>
    </row>
    <row r="36" spans="2:25" ht="15.95" customHeight="1" x14ac:dyDescent="0.15">
      <c r="B36" s="319"/>
      <c r="C36" s="579">
        <v>8</v>
      </c>
      <c r="D36" s="580"/>
      <c r="E36" s="209">
        <v>9</v>
      </c>
      <c r="F36" s="245">
        <v>71.099999999999994</v>
      </c>
      <c r="G36" s="209" t="s">
        <v>544</v>
      </c>
      <c r="H36" s="209" t="s">
        <v>545</v>
      </c>
      <c r="I36" s="209" t="s">
        <v>442</v>
      </c>
      <c r="J36" s="292" t="s">
        <v>442</v>
      </c>
      <c r="K36" s="292"/>
      <c r="L36" s="292"/>
      <c r="M36" s="209" t="s">
        <v>675</v>
      </c>
      <c r="N36" s="209" t="s">
        <v>502</v>
      </c>
      <c r="O36" s="209" t="s">
        <v>502</v>
      </c>
      <c r="P36" s="209" t="s">
        <v>501</v>
      </c>
      <c r="Q36" s="209" t="s">
        <v>555</v>
      </c>
      <c r="R36" s="209" t="s">
        <v>549</v>
      </c>
      <c r="S36" s="209" t="s">
        <v>550</v>
      </c>
      <c r="T36" s="209" t="s">
        <v>566</v>
      </c>
      <c r="U36" s="292" t="s">
        <v>501</v>
      </c>
      <c r="V36" s="581"/>
      <c r="W36" s="581"/>
      <c r="X36" s="581"/>
      <c r="Y36" s="209"/>
    </row>
    <row r="37" spans="2:25" ht="15.95" customHeight="1" x14ac:dyDescent="0.15">
      <c r="B37" s="319"/>
      <c r="C37" s="579">
        <v>8</v>
      </c>
      <c r="D37" s="580"/>
      <c r="E37" s="209">
        <v>10</v>
      </c>
      <c r="F37" s="245">
        <v>71.89</v>
      </c>
      <c r="G37" s="209" t="s">
        <v>544</v>
      </c>
      <c r="H37" s="209" t="s">
        <v>545</v>
      </c>
      <c r="I37" s="209" t="s">
        <v>546</v>
      </c>
      <c r="J37" s="292" t="s">
        <v>406</v>
      </c>
      <c r="K37" s="292"/>
      <c r="L37" s="292"/>
      <c r="M37" s="209" t="s">
        <v>676</v>
      </c>
      <c r="N37" s="209" t="s">
        <v>502</v>
      </c>
      <c r="O37" s="209" t="s">
        <v>502</v>
      </c>
      <c r="P37" s="209" t="s">
        <v>501</v>
      </c>
      <c r="Q37" s="209" t="s">
        <v>555</v>
      </c>
      <c r="R37" s="209" t="s">
        <v>549</v>
      </c>
      <c r="S37" s="209" t="s">
        <v>550</v>
      </c>
      <c r="T37" s="209" t="s">
        <v>566</v>
      </c>
      <c r="U37" s="292" t="s">
        <v>501</v>
      </c>
      <c r="V37" s="581"/>
      <c r="W37" s="581"/>
      <c r="X37" s="581"/>
      <c r="Y37" s="209"/>
    </row>
    <row r="38" spans="2:25" ht="15.95" customHeight="1" x14ac:dyDescent="0.15">
      <c r="B38" s="319"/>
      <c r="C38" s="579">
        <v>8</v>
      </c>
      <c r="D38" s="580"/>
      <c r="E38" s="209">
        <v>11</v>
      </c>
      <c r="F38" s="245">
        <v>81.13</v>
      </c>
      <c r="G38" s="209" t="s">
        <v>544</v>
      </c>
      <c r="H38" s="209" t="s">
        <v>570</v>
      </c>
      <c r="I38" s="209" t="s">
        <v>442</v>
      </c>
      <c r="J38" s="292" t="s">
        <v>442</v>
      </c>
      <c r="K38" s="292"/>
      <c r="L38" s="292"/>
      <c r="M38" s="209" t="s">
        <v>677</v>
      </c>
      <c r="N38" s="209" t="s">
        <v>502</v>
      </c>
      <c r="O38" s="209" t="s">
        <v>502</v>
      </c>
      <c r="P38" s="209" t="s">
        <v>501</v>
      </c>
      <c r="Q38" s="209" t="s">
        <v>555</v>
      </c>
      <c r="R38" s="209" t="s">
        <v>549</v>
      </c>
      <c r="S38" s="209" t="s">
        <v>550</v>
      </c>
      <c r="T38" s="209" t="s">
        <v>566</v>
      </c>
      <c r="U38" s="292" t="s">
        <v>501</v>
      </c>
      <c r="V38" s="581"/>
      <c r="W38" s="581"/>
      <c r="X38" s="581"/>
      <c r="Y38" s="209"/>
    </row>
    <row r="39" spans="2:25" ht="15.95" customHeight="1" x14ac:dyDescent="0.15">
      <c r="B39" s="319"/>
      <c r="C39" s="579">
        <v>8</v>
      </c>
      <c r="D39" s="580"/>
      <c r="E39" s="209">
        <v>12</v>
      </c>
      <c r="F39" s="245">
        <v>79.86</v>
      </c>
      <c r="G39" s="209" t="s">
        <v>544</v>
      </c>
      <c r="H39" s="209" t="s">
        <v>678</v>
      </c>
      <c r="I39" s="209" t="s">
        <v>546</v>
      </c>
      <c r="J39" s="292" t="s">
        <v>414</v>
      </c>
      <c r="K39" s="292"/>
      <c r="L39" s="292"/>
      <c r="M39" s="209" t="s">
        <v>588</v>
      </c>
      <c r="N39" s="209" t="s">
        <v>588</v>
      </c>
      <c r="O39" s="209" t="s">
        <v>555</v>
      </c>
      <c r="P39" s="209" t="s">
        <v>501</v>
      </c>
      <c r="Q39" s="209" t="s">
        <v>555</v>
      </c>
      <c r="R39" s="209" t="s">
        <v>549</v>
      </c>
      <c r="S39" s="209" t="s">
        <v>550</v>
      </c>
      <c r="T39" s="209" t="s">
        <v>551</v>
      </c>
      <c r="U39" s="292" t="s">
        <v>556</v>
      </c>
      <c r="V39" s="581"/>
      <c r="W39" s="581"/>
      <c r="X39" s="581"/>
      <c r="Y39" s="209"/>
    </row>
    <row r="40" spans="2:25" ht="15.95" customHeight="1" x14ac:dyDescent="0.15">
      <c r="B40" s="319"/>
      <c r="C40" s="579">
        <v>9</v>
      </c>
      <c r="D40" s="580"/>
      <c r="E40" s="209">
        <v>1</v>
      </c>
      <c r="F40" s="245">
        <v>85.57</v>
      </c>
      <c r="G40" s="209" t="s">
        <v>544</v>
      </c>
      <c r="H40" s="209" t="s">
        <v>553</v>
      </c>
      <c r="I40" s="209" t="s">
        <v>546</v>
      </c>
      <c r="J40" s="292" t="s">
        <v>414</v>
      </c>
      <c r="K40" s="292"/>
      <c r="L40" s="292"/>
      <c r="M40" s="209" t="s">
        <v>665</v>
      </c>
      <c r="N40" s="209" t="s">
        <v>673</v>
      </c>
      <c r="O40" s="209" t="s">
        <v>555</v>
      </c>
      <c r="P40" s="209" t="s">
        <v>501</v>
      </c>
      <c r="Q40" s="209" t="s">
        <v>555</v>
      </c>
      <c r="R40" s="209" t="s">
        <v>549</v>
      </c>
      <c r="S40" s="209" t="s">
        <v>550</v>
      </c>
      <c r="T40" s="209" t="s">
        <v>551</v>
      </c>
      <c r="U40" s="292" t="s">
        <v>556</v>
      </c>
      <c r="V40" s="581"/>
      <c r="W40" s="581"/>
      <c r="X40" s="581"/>
      <c r="Y40" s="209" t="s">
        <v>562</v>
      </c>
    </row>
    <row r="41" spans="2:25" ht="15.95" customHeight="1" x14ac:dyDescent="0.15">
      <c r="B41" s="319"/>
      <c r="C41" s="579">
        <v>9</v>
      </c>
      <c r="D41" s="580"/>
      <c r="E41" s="209">
        <v>2</v>
      </c>
      <c r="F41" s="245">
        <v>86.29</v>
      </c>
      <c r="G41" s="209" t="s">
        <v>544</v>
      </c>
      <c r="H41" s="209" t="s">
        <v>557</v>
      </c>
      <c r="I41" s="209" t="s">
        <v>546</v>
      </c>
      <c r="J41" s="292" t="s">
        <v>414</v>
      </c>
      <c r="K41" s="292"/>
      <c r="L41" s="292"/>
      <c r="M41" s="209" t="s">
        <v>564</v>
      </c>
      <c r="N41" s="209" t="s">
        <v>564</v>
      </c>
      <c r="O41" s="209" t="s">
        <v>548</v>
      </c>
      <c r="P41" s="209" t="s">
        <v>501</v>
      </c>
      <c r="Q41" s="209" t="s">
        <v>555</v>
      </c>
      <c r="R41" s="209" t="s">
        <v>549</v>
      </c>
      <c r="S41" s="209" t="s">
        <v>550</v>
      </c>
      <c r="T41" s="209" t="s">
        <v>551</v>
      </c>
      <c r="U41" s="292" t="s">
        <v>556</v>
      </c>
      <c r="V41" s="581"/>
      <c r="W41" s="581"/>
      <c r="X41" s="581"/>
      <c r="Y41" s="209" t="s">
        <v>633</v>
      </c>
    </row>
    <row r="42" spans="2:25" ht="15.95" customHeight="1" x14ac:dyDescent="0.15">
      <c r="B42" s="378"/>
      <c r="C42" s="579">
        <v>9</v>
      </c>
      <c r="D42" s="580"/>
      <c r="E42" s="209">
        <v>3</v>
      </c>
      <c r="F42" s="245">
        <v>81.5</v>
      </c>
      <c r="G42" s="209" t="s">
        <v>544</v>
      </c>
      <c r="H42" s="209" t="s">
        <v>563</v>
      </c>
      <c r="I42" s="209" t="s">
        <v>546</v>
      </c>
      <c r="J42" s="292" t="s">
        <v>414</v>
      </c>
      <c r="K42" s="292"/>
      <c r="L42" s="292"/>
      <c r="M42" s="209" t="s">
        <v>679</v>
      </c>
      <c r="N42" s="209" t="s">
        <v>679</v>
      </c>
      <c r="O42" s="209" t="s">
        <v>548</v>
      </c>
      <c r="P42" s="209" t="s">
        <v>501</v>
      </c>
      <c r="Q42" s="209" t="s">
        <v>555</v>
      </c>
      <c r="R42" s="209" t="s">
        <v>549</v>
      </c>
      <c r="S42" s="209" t="s">
        <v>550</v>
      </c>
      <c r="T42" s="209" t="s">
        <v>551</v>
      </c>
      <c r="U42" s="292" t="s">
        <v>556</v>
      </c>
      <c r="V42" s="581"/>
      <c r="W42" s="581"/>
      <c r="X42" s="581"/>
      <c r="Y42" s="209" t="s">
        <v>633</v>
      </c>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6B41D7CB-0C33-4518-9BDB-298BF848B354}"/>
    <dataValidation allowBlank="1" showInputMessage="1" showErrorMessage="1" prompt="前回の定期点検年月日を入力" sqref="O6" xr:uid="{54E829B9-44EE-46F6-BA01-FB89F48E2183}"/>
    <dataValidation type="list" errorStyle="warning" allowBlank="1" showInputMessage="1" showErrorMessage="1" error="選択出来ません" sqref="H9:H42" xr:uid="{8FD1DC4F-A321-416E-9946-B3950D499781}">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42A05782-DC0E-49B1-AE9C-AB834A483D5F}">
          <x14:formula1>
            <xm:f>'(参考)リスト'!$E$16:$E$27</xm:f>
          </x14:formula1>
          <xm:sqref>J9:L42</xm:sqref>
        </x14:dataValidation>
        <x14:dataValidation type="list" showInputMessage="1" showErrorMessage="1" xr:uid="{3246BA34-9025-4A59-B821-35FBF1B7E013}">
          <x14:formula1>
            <xm:f>'(参考)リスト'!$B$16:$B$21</xm:f>
          </x14:formula1>
          <xm:sqref>G9:G42</xm:sqref>
        </x14:dataValidation>
        <x14:dataValidation type="list" allowBlank="1" showInputMessage="1" showErrorMessage="1" xr:uid="{78A05056-E01F-4695-A5F3-236D0CE8C895}">
          <x14:formula1>
            <xm:f>'(参考)リスト'!$F$16:$F$21</xm:f>
          </x14:formula1>
          <xm:sqref>O9:Q42</xm:sqref>
        </x14:dataValidation>
        <x14:dataValidation type="list" allowBlank="1" showInputMessage="1" showErrorMessage="1" xr:uid="{E3F0C24E-1D2B-4618-81E0-028CC8AE4E2C}">
          <x14:formula1>
            <xm:f>'(参考)リスト'!$I$16:$I$18</xm:f>
          </x14:formula1>
          <xm:sqref>S9:S42</xm:sqref>
        </x14:dataValidation>
        <x14:dataValidation type="list" allowBlank="1" showInputMessage="1" showErrorMessage="1" xr:uid="{7AA212A0-10C9-4D39-9453-863BABBD0AF5}">
          <x14:formula1>
            <xm:f>'(参考)リスト'!$H$16:$H$17</xm:f>
          </x14:formula1>
          <xm:sqref>R9:R42</xm:sqref>
        </x14:dataValidation>
        <x14:dataValidation type="list" allowBlank="1" showInputMessage="1" showErrorMessage="1" xr:uid="{FB697E28-CF41-45B7-81A0-9F49973A0BE5}">
          <x14:formula1>
            <xm:f>'(参考)リスト'!$J$16:$J$18</xm:f>
          </x14:formula1>
          <xm:sqref>T9:T42</xm:sqref>
        </x14:dataValidation>
        <x14:dataValidation type="list" allowBlank="1" showInputMessage="1" showErrorMessage="1" xr:uid="{82233F15-605C-482F-B2AF-68B57A3C578B}">
          <x14:formula1>
            <xm:f>'(参考)リスト'!$D$16:$D$18</xm:f>
          </x14:formula1>
          <xm:sqref>I9:I42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73C96-E1B5-4A4A-A5C5-EEF89B5D51E7}">
  <sheetPr>
    <pageSetUpPr fitToPage="1"/>
  </sheetPr>
  <dimension ref="B1:Y48"/>
  <sheetViews>
    <sheetView showGridLines="0" view="pageBreakPreview" zoomScale="85" zoomScaleNormal="55" zoomScaleSheetLayoutView="85" workbookViewId="0">
      <selection activeCell="B3" sqref="B3:H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4" t="s">
        <v>190</v>
      </c>
      <c r="C2" s="604"/>
      <c r="D2" s="604"/>
      <c r="E2" s="604"/>
      <c r="F2" s="605"/>
      <c r="G2" s="605"/>
      <c r="H2" s="605"/>
      <c r="I2" s="604"/>
      <c r="J2" s="604"/>
      <c r="K2" s="604"/>
      <c r="L2" s="604"/>
      <c r="M2" s="604"/>
      <c r="N2" s="604"/>
      <c r="O2" s="604"/>
      <c r="P2" s="604"/>
      <c r="Q2" s="604"/>
      <c r="R2" s="604"/>
      <c r="S2" s="604"/>
      <c r="T2" s="604"/>
      <c r="U2" s="604"/>
      <c r="V2" s="604"/>
      <c r="W2" s="604"/>
      <c r="X2" s="604"/>
      <c r="Y2" s="182"/>
    </row>
    <row r="3" spans="2:25" ht="20.100000000000001" customHeight="1" x14ac:dyDescent="0.15">
      <c r="B3" s="368" t="s">
        <v>2</v>
      </c>
      <c r="C3" s="380"/>
      <c r="D3" s="380"/>
      <c r="E3" s="380"/>
      <c r="F3" s="606" t="s">
        <v>816</v>
      </c>
      <c r="G3" s="606"/>
      <c r="H3" s="606"/>
      <c r="I3" s="285" t="s">
        <v>3</v>
      </c>
      <c r="J3" s="286"/>
      <c r="K3" s="315" t="s">
        <v>527</v>
      </c>
      <c r="L3" s="316"/>
      <c r="M3" s="316"/>
      <c r="N3" s="317"/>
      <c r="O3" s="320" t="s">
        <v>191</v>
      </c>
      <c r="P3" s="607" t="s">
        <v>530</v>
      </c>
      <c r="Q3" s="575"/>
      <c r="R3" s="575"/>
      <c r="S3" s="608"/>
      <c r="T3" s="546" t="s">
        <v>192</v>
      </c>
      <c r="U3" s="609"/>
      <c r="V3" s="609"/>
      <c r="W3" s="547"/>
      <c r="X3" s="613">
        <v>45944</v>
      </c>
      <c r="Y3" s="614"/>
    </row>
    <row r="4" spans="2:25" ht="20.100000000000001" customHeight="1" x14ac:dyDescent="0.15">
      <c r="B4" s="311" t="s">
        <v>109</v>
      </c>
      <c r="C4" s="312"/>
      <c r="D4" s="312"/>
      <c r="E4" s="312"/>
      <c r="F4" s="617" t="s">
        <v>526</v>
      </c>
      <c r="G4" s="617"/>
      <c r="H4" s="617"/>
      <c r="I4" s="618" t="s">
        <v>110</v>
      </c>
      <c r="J4" s="619"/>
      <c r="K4" s="315" t="s">
        <v>528</v>
      </c>
      <c r="L4" s="316"/>
      <c r="M4" s="316"/>
      <c r="N4" s="317"/>
      <c r="O4" s="314"/>
      <c r="P4" s="620" t="s">
        <v>531</v>
      </c>
      <c r="Q4" s="576"/>
      <c r="R4" s="576"/>
      <c r="S4" s="612"/>
      <c r="T4" s="610"/>
      <c r="U4" s="611"/>
      <c r="V4" s="611"/>
      <c r="W4" s="612"/>
      <c r="X4" s="615"/>
      <c r="Y4" s="616"/>
    </row>
    <row r="5" spans="2:25" ht="15" customHeight="1" x14ac:dyDescent="0.15">
      <c r="B5" s="319" t="s">
        <v>193</v>
      </c>
      <c r="C5" s="584" t="s">
        <v>194</v>
      </c>
      <c r="D5" s="585"/>
      <c r="E5" s="586" t="s">
        <v>195</v>
      </c>
      <c r="F5" s="586" t="s">
        <v>196</v>
      </c>
      <c r="G5" s="588" t="s">
        <v>197</v>
      </c>
      <c r="H5" s="589"/>
      <c r="I5" s="368" t="s">
        <v>198</v>
      </c>
      <c r="J5" s="380"/>
      <c r="K5" s="380"/>
      <c r="L5" s="380"/>
      <c r="M5" s="380"/>
      <c r="N5" s="381"/>
      <c r="O5" s="197" t="s">
        <v>199</v>
      </c>
      <c r="P5" s="569" t="s">
        <v>200</v>
      </c>
      <c r="Q5" s="592"/>
      <c r="R5" s="592"/>
      <c r="S5" s="593"/>
      <c r="T5" s="588" t="s">
        <v>201</v>
      </c>
      <c r="U5" s="596"/>
      <c r="V5" s="596"/>
      <c r="W5" s="596"/>
      <c r="X5" s="589"/>
      <c r="Y5" s="598" t="s">
        <v>202</v>
      </c>
    </row>
    <row r="6" spans="2:25" ht="15" customHeight="1" x14ac:dyDescent="0.15">
      <c r="B6" s="319"/>
      <c r="C6" s="584"/>
      <c r="D6" s="585"/>
      <c r="E6" s="586"/>
      <c r="F6" s="586"/>
      <c r="G6" s="590"/>
      <c r="H6" s="591"/>
      <c r="I6" s="311"/>
      <c r="J6" s="312"/>
      <c r="K6" s="312"/>
      <c r="L6" s="312"/>
      <c r="M6" s="312"/>
      <c r="N6" s="313"/>
      <c r="O6" s="198">
        <v>44099</v>
      </c>
      <c r="P6" s="570"/>
      <c r="Q6" s="594"/>
      <c r="R6" s="594"/>
      <c r="S6" s="595"/>
      <c r="T6" s="590"/>
      <c r="U6" s="597"/>
      <c r="V6" s="597"/>
      <c r="W6" s="597"/>
      <c r="X6" s="591"/>
      <c r="Y6" s="586"/>
    </row>
    <row r="7" spans="2:25" ht="16.149999999999999" customHeight="1" x14ac:dyDescent="0.15">
      <c r="B7" s="319"/>
      <c r="C7" s="584"/>
      <c r="D7" s="585"/>
      <c r="E7" s="586"/>
      <c r="F7" s="586"/>
      <c r="G7" s="544" t="s">
        <v>203</v>
      </c>
      <c r="H7" s="544" t="s">
        <v>204</v>
      </c>
      <c r="I7" s="601" t="s">
        <v>205</v>
      </c>
      <c r="J7" s="601" t="s">
        <v>206</v>
      </c>
      <c r="K7" s="582"/>
      <c r="L7" s="582"/>
      <c r="M7" s="602" t="s">
        <v>207</v>
      </c>
      <c r="N7" s="603" t="s">
        <v>208</v>
      </c>
      <c r="O7" s="601" t="s">
        <v>209</v>
      </c>
      <c r="P7" s="350" t="s">
        <v>210</v>
      </c>
      <c r="Q7" s="582"/>
      <c r="R7" s="544" t="s">
        <v>211</v>
      </c>
      <c r="S7" s="544" t="s">
        <v>212</v>
      </c>
      <c r="T7" s="583" t="s">
        <v>213</v>
      </c>
      <c r="U7" s="544" t="s">
        <v>214</v>
      </c>
      <c r="V7" s="582"/>
      <c r="W7" s="582"/>
      <c r="X7" s="582"/>
      <c r="Y7" s="586"/>
    </row>
    <row r="8" spans="2:25" ht="16.149999999999999" customHeight="1" x14ac:dyDescent="0.15">
      <c r="B8" s="319"/>
      <c r="C8" s="311"/>
      <c r="D8" s="313"/>
      <c r="E8" s="587"/>
      <c r="F8" s="587"/>
      <c r="G8" s="600"/>
      <c r="H8" s="600"/>
      <c r="I8" s="582"/>
      <c r="J8" s="582"/>
      <c r="K8" s="582"/>
      <c r="L8" s="582"/>
      <c r="M8" s="582"/>
      <c r="N8" s="582"/>
      <c r="O8" s="582"/>
      <c r="P8" s="199" t="s">
        <v>215</v>
      </c>
      <c r="Q8" s="199" t="s">
        <v>216</v>
      </c>
      <c r="R8" s="582"/>
      <c r="S8" s="582"/>
      <c r="T8" s="582"/>
      <c r="U8" s="582"/>
      <c r="V8" s="582"/>
      <c r="W8" s="582"/>
      <c r="X8" s="582"/>
      <c r="Y8" s="599"/>
    </row>
    <row r="9" spans="2:25" ht="15.75" customHeight="1" x14ac:dyDescent="0.15">
      <c r="B9" s="319"/>
      <c r="C9" s="579">
        <v>9</v>
      </c>
      <c r="D9" s="580"/>
      <c r="E9" s="209">
        <v>4</v>
      </c>
      <c r="F9" s="245">
        <v>81.5</v>
      </c>
      <c r="G9" s="209" t="s">
        <v>544</v>
      </c>
      <c r="H9" s="209" t="s">
        <v>559</v>
      </c>
      <c r="I9" s="209" t="s">
        <v>546</v>
      </c>
      <c r="J9" s="292" t="s">
        <v>414</v>
      </c>
      <c r="K9" s="292"/>
      <c r="L9" s="292"/>
      <c r="M9" s="209" t="s">
        <v>680</v>
      </c>
      <c r="N9" s="209" t="s">
        <v>680</v>
      </c>
      <c r="O9" s="209" t="s">
        <v>555</v>
      </c>
      <c r="P9" s="209" t="s">
        <v>501</v>
      </c>
      <c r="Q9" s="209" t="s">
        <v>555</v>
      </c>
      <c r="R9" s="209" t="s">
        <v>549</v>
      </c>
      <c r="S9" s="209" t="s">
        <v>550</v>
      </c>
      <c r="T9" s="209" t="s">
        <v>551</v>
      </c>
      <c r="U9" s="292" t="s">
        <v>556</v>
      </c>
      <c r="V9" s="581"/>
      <c r="W9" s="581"/>
      <c r="X9" s="581"/>
      <c r="Y9" s="209"/>
    </row>
    <row r="10" spans="2:25" ht="15.95" customHeight="1" x14ac:dyDescent="0.15">
      <c r="B10" s="319"/>
      <c r="C10" s="579">
        <v>9</v>
      </c>
      <c r="D10" s="580"/>
      <c r="E10" s="209">
        <v>5</v>
      </c>
      <c r="F10" s="245">
        <v>84.51</v>
      </c>
      <c r="G10" s="209" t="s">
        <v>544</v>
      </c>
      <c r="H10" s="209" t="s">
        <v>678</v>
      </c>
      <c r="I10" s="209" t="s">
        <v>805</v>
      </c>
      <c r="J10" s="292" t="s">
        <v>406</v>
      </c>
      <c r="K10" s="292"/>
      <c r="L10" s="292"/>
      <c r="M10" s="209" t="s">
        <v>681</v>
      </c>
      <c r="N10" s="209" t="s">
        <v>682</v>
      </c>
      <c r="O10" s="209" t="s">
        <v>548</v>
      </c>
      <c r="P10" s="209" t="s">
        <v>501</v>
      </c>
      <c r="Q10" s="209" t="s">
        <v>555</v>
      </c>
      <c r="R10" s="209" t="s">
        <v>549</v>
      </c>
      <c r="S10" s="209" t="s">
        <v>550</v>
      </c>
      <c r="T10" s="209" t="s">
        <v>551</v>
      </c>
      <c r="U10" s="292" t="s">
        <v>556</v>
      </c>
      <c r="V10" s="581"/>
      <c r="W10" s="581"/>
      <c r="X10" s="581"/>
      <c r="Y10" s="244" t="s">
        <v>633</v>
      </c>
    </row>
    <row r="11" spans="2:25" ht="15.95" customHeight="1" x14ac:dyDescent="0.15">
      <c r="B11" s="319"/>
      <c r="C11" s="579">
        <v>9</v>
      </c>
      <c r="D11" s="580"/>
      <c r="E11" s="209">
        <v>6</v>
      </c>
      <c r="F11" s="245">
        <v>81.5</v>
      </c>
      <c r="G11" s="209" t="s">
        <v>578</v>
      </c>
      <c r="H11" s="209" t="s">
        <v>579</v>
      </c>
      <c r="I11" s="209"/>
      <c r="J11" s="292" t="s">
        <v>448</v>
      </c>
      <c r="K11" s="292"/>
      <c r="L11" s="292"/>
      <c r="M11" s="209" t="s">
        <v>501</v>
      </c>
      <c r="N11" s="209" t="s">
        <v>683</v>
      </c>
      <c r="O11" s="209" t="s">
        <v>555</v>
      </c>
      <c r="P11" s="209"/>
      <c r="Q11" s="209"/>
      <c r="R11" s="209" t="s">
        <v>549</v>
      </c>
      <c r="S11" s="209" t="s">
        <v>549</v>
      </c>
      <c r="T11" s="209"/>
      <c r="U11" s="292" t="s">
        <v>501</v>
      </c>
      <c r="V11" s="581"/>
      <c r="W11" s="581"/>
      <c r="X11" s="581"/>
      <c r="Y11" s="209"/>
    </row>
    <row r="12" spans="2:25" ht="15.95" customHeight="1" x14ac:dyDescent="0.15">
      <c r="B12" s="319"/>
      <c r="C12" s="579">
        <v>9</v>
      </c>
      <c r="D12" s="580"/>
      <c r="E12" s="209">
        <v>7</v>
      </c>
      <c r="F12" s="245">
        <v>81.5</v>
      </c>
      <c r="G12" s="209" t="s">
        <v>544</v>
      </c>
      <c r="H12" s="209" t="s">
        <v>553</v>
      </c>
      <c r="I12" s="209" t="s">
        <v>546</v>
      </c>
      <c r="J12" s="292" t="s">
        <v>414</v>
      </c>
      <c r="K12" s="292"/>
      <c r="L12" s="292"/>
      <c r="M12" s="209" t="s">
        <v>673</v>
      </c>
      <c r="N12" s="209" t="s">
        <v>502</v>
      </c>
      <c r="O12" s="209" t="s">
        <v>502</v>
      </c>
      <c r="P12" s="209" t="s">
        <v>501</v>
      </c>
      <c r="Q12" s="209" t="s">
        <v>555</v>
      </c>
      <c r="R12" s="209" t="s">
        <v>549</v>
      </c>
      <c r="S12" s="209" t="s">
        <v>550</v>
      </c>
      <c r="T12" s="209" t="s">
        <v>566</v>
      </c>
      <c r="U12" s="292" t="s">
        <v>501</v>
      </c>
      <c r="V12" s="581"/>
      <c r="W12" s="581"/>
      <c r="X12" s="581"/>
      <c r="Y12" s="209"/>
    </row>
    <row r="13" spans="2:25" ht="15.95" customHeight="1" x14ac:dyDescent="0.15">
      <c r="B13" s="319"/>
      <c r="C13" s="579">
        <v>9</v>
      </c>
      <c r="D13" s="580"/>
      <c r="E13" s="209">
        <v>8</v>
      </c>
      <c r="F13" s="245">
        <v>81.55</v>
      </c>
      <c r="G13" s="209" t="s">
        <v>544</v>
      </c>
      <c r="H13" s="209" t="s">
        <v>545</v>
      </c>
      <c r="I13" s="209" t="s">
        <v>546</v>
      </c>
      <c r="J13" s="292" t="s">
        <v>423</v>
      </c>
      <c r="K13" s="292"/>
      <c r="L13" s="292"/>
      <c r="M13" s="209" t="s">
        <v>558</v>
      </c>
      <c r="N13" s="209" t="s">
        <v>502</v>
      </c>
      <c r="O13" s="209" t="s">
        <v>502</v>
      </c>
      <c r="P13" s="209" t="s">
        <v>501</v>
      </c>
      <c r="Q13" s="209" t="s">
        <v>555</v>
      </c>
      <c r="R13" s="209" t="s">
        <v>549</v>
      </c>
      <c r="S13" s="209" t="s">
        <v>550</v>
      </c>
      <c r="T13" s="209" t="s">
        <v>566</v>
      </c>
      <c r="U13" s="292" t="s">
        <v>501</v>
      </c>
      <c r="V13" s="581"/>
      <c r="W13" s="581"/>
      <c r="X13" s="581"/>
      <c r="Y13" s="209"/>
    </row>
    <row r="14" spans="2:25" ht="15.95" customHeight="1" x14ac:dyDescent="0.15">
      <c r="B14" s="319"/>
      <c r="C14" s="579">
        <v>9</v>
      </c>
      <c r="D14" s="580"/>
      <c r="E14" s="209">
        <v>9</v>
      </c>
      <c r="F14" s="245">
        <v>85.62</v>
      </c>
      <c r="G14" s="209" t="s">
        <v>544</v>
      </c>
      <c r="H14" s="209" t="s">
        <v>557</v>
      </c>
      <c r="I14" s="209" t="s">
        <v>546</v>
      </c>
      <c r="J14" s="292" t="s">
        <v>406</v>
      </c>
      <c r="K14" s="292"/>
      <c r="L14" s="292"/>
      <c r="M14" s="209" t="s">
        <v>547</v>
      </c>
      <c r="N14" s="209" t="s">
        <v>502</v>
      </c>
      <c r="O14" s="200" t="s">
        <v>502</v>
      </c>
      <c r="P14" s="200" t="s">
        <v>501</v>
      </c>
      <c r="Q14" s="200" t="s">
        <v>555</v>
      </c>
      <c r="R14" s="209" t="s">
        <v>549</v>
      </c>
      <c r="S14" s="209" t="s">
        <v>550</v>
      </c>
      <c r="T14" s="209" t="s">
        <v>566</v>
      </c>
      <c r="U14" s="292" t="s">
        <v>501</v>
      </c>
      <c r="V14" s="581"/>
      <c r="W14" s="581"/>
      <c r="X14" s="581"/>
      <c r="Y14" s="209"/>
    </row>
    <row r="15" spans="2:25" ht="15.95" customHeight="1" x14ac:dyDescent="0.15">
      <c r="B15" s="319"/>
      <c r="C15" s="579"/>
      <c r="D15" s="580"/>
      <c r="E15" s="209"/>
      <c r="F15" s="245"/>
      <c r="G15" s="209"/>
      <c r="H15" s="209"/>
      <c r="I15" s="209"/>
      <c r="J15" s="292"/>
      <c r="K15" s="292"/>
      <c r="L15" s="292"/>
      <c r="M15" s="209"/>
      <c r="N15" s="209"/>
      <c r="O15" s="200"/>
      <c r="P15" s="200"/>
      <c r="Q15" s="200"/>
      <c r="R15" s="209"/>
      <c r="S15" s="209"/>
      <c r="T15" s="209"/>
      <c r="U15" s="292"/>
      <c r="V15" s="581"/>
      <c r="W15" s="581"/>
      <c r="X15" s="581"/>
      <c r="Y15" s="209"/>
    </row>
    <row r="16" spans="2:25" ht="15.95" customHeight="1" x14ac:dyDescent="0.15">
      <c r="B16" s="319"/>
      <c r="C16" s="579"/>
      <c r="D16" s="580"/>
      <c r="E16" s="209"/>
      <c r="F16" s="245"/>
      <c r="G16" s="209"/>
      <c r="H16" s="209"/>
      <c r="I16" s="209"/>
      <c r="J16" s="292"/>
      <c r="K16" s="292"/>
      <c r="L16" s="292"/>
      <c r="M16" s="209"/>
      <c r="N16" s="209"/>
      <c r="O16" s="200"/>
      <c r="P16" s="200"/>
      <c r="Q16" s="200"/>
      <c r="R16" s="209"/>
      <c r="S16" s="209"/>
      <c r="T16" s="209"/>
      <c r="U16" s="292"/>
      <c r="V16" s="581"/>
      <c r="W16" s="581"/>
      <c r="X16" s="581"/>
      <c r="Y16" s="209"/>
    </row>
    <row r="17" spans="2:25" ht="15.95" customHeight="1" x14ac:dyDescent="0.15">
      <c r="B17" s="319"/>
      <c r="C17" s="579"/>
      <c r="D17" s="580"/>
      <c r="E17" s="209"/>
      <c r="F17" s="245"/>
      <c r="G17" s="209"/>
      <c r="H17" s="209"/>
      <c r="I17" s="209"/>
      <c r="J17" s="373"/>
      <c r="K17" s="374"/>
      <c r="L17" s="345"/>
      <c r="M17" s="209"/>
      <c r="N17" s="209"/>
      <c r="O17" s="200"/>
      <c r="P17" s="200"/>
      <c r="Q17" s="200"/>
      <c r="R17" s="209"/>
      <c r="S17" s="209"/>
      <c r="T17" s="209"/>
      <c r="U17" s="373"/>
      <c r="V17" s="374"/>
      <c r="W17" s="374"/>
      <c r="X17" s="345"/>
      <c r="Y17" s="209"/>
    </row>
    <row r="18" spans="2:25" ht="15.95" customHeight="1" x14ac:dyDescent="0.15">
      <c r="B18" s="319"/>
      <c r="C18" s="579"/>
      <c r="D18" s="580"/>
      <c r="E18" s="209"/>
      <c r="F18" s="245"/>
      <c r="G18" s="209"/>
      <c r="H18" s="209"/>
      <c r="I18" s="209"/>
      <c r="J18" s="373"/>
      <c r="K18" s="374"/>
      <c r="L18" s="345"/>
      <c r="M18" s="209"/>
      <c r="N18" s="209"/>
      <c r="O18" s="200"/>
      <c r="P18" s="200"/>
      <c r="Q18" s="200"/>
      <c r="R18" s="209"/>
      <c r="S18" s="209"/>
      <c r="T18" s="209"/>
      <c r="U18" s="373"/>
      <c r="V18" s="374"/>
      <c r="W18" s="374"/>
      <c r="X18" s="345"/>
      <c r="Y18" s="209"/>
    </row>
    <row r="19" spans="2:25" ht="15.95" customHeight="1" x14ac:dyDescent="0.15">
      <c r="B19" s="319"/>
      <c r="C19" s="579"/>
      <c r="D19" s="580"/>
      <c r="E19" s="209"/>
      <c r="F19" s="245"/>
      <c r="G19" s="209"/>
      <c r="H19" s="209"/>
      <c r="I19" s="209"/>
      <c r="J19" s="373"/>
      <c r="K19" s="374"/>
      <c r="L19" s="345"/>
      <c r="M19" s="209"/>
      <c r="N19" s="209"/>
      <c r="O19" s="200"/>
      <c r="P19" s="200"/>
      <c r="Q19" s="200"/>
      <c r="R19" s="209"/>
      <c r="S19" s="209"/>
      <c r="T19" s="209"/>
      <c r="U19" s="373"/>
      <c r="V19" s="374"/>
      <c r="W19" s="374"/>
      <c r="X19" s="345"/>
      <c r="Y19" s="209"/>
    </row>
    <row r="20" spans="2:25" ht="15.95" customHeight="1" x14ac:dyDescent="0.15">
      <c r="B20" s="319"/>
      <c r="C20" s="579"/>
      <c r="D20" s="580"/>
      <c r="E20" s="209"/>
      <c r="F20" s="245"/>
      <c r="G20" s="209"/>
      <c r="H20" s="209"/>
      <c r="I20" s="209"/>
      <c r="J20" s="373"/>
      <c r="K20" s="374"/>
      <c r="L20" s="345"/>
      <c r="M20" s="209"/>
      <c r="N20" s="209"/>
      <c r="O20" s="200"/>
      <c r="P20" s="200"/>
      <c r="Q20" s="200"/>
      <c r="R20" s="209"/>
      <c r="S20" s="209"/>
      <c r="T20" s="209"/>
      <c r="U20" s="292"/>
      <c r="V20" s="581"/>
      <c r="W20" s="581"/>
      <c r="X20" s="581"/>
      <c r="Y20" s="209"/>
    </row>
    <row r="21" spans="2:25" ht="15.95" customHeight="1" x14ac:dyDescent="0.15">
      <c r="B21" s="319"/>
      <c r="C21" s="579"/>
      <c r="D21" s="580"/>
      <c r="E21" s="209"/>
      <c r="F21" s="245"/>
      <c r="G21" s="209"/>
      <c r="H21" s="209"/>
      <c r="I21" s="209"/>
      <c r="J21" s="292"/>
      <c r="K21" s="292"/>
      <c r="L21" s="292"/>
      <c r="M21" s="209"/>
      <c r="N21" s="209"/>
      <c r="O21" s="200"/>
      <c r="P21" s="200"/>
      <c r="Q21" s="200"/>
      <c r="R21" s="209"/>
      <c r="S21" s="209"/>
      <c r="T21" s="209"/>
      <c r="U21" s="292"/>
      <c r="V21" s="581"/>
      <c r="W21" s="581"/>
      <c r="X21" s="581"/>
      <c r="Y21" s="209"/>
    </row>
    <row r="22" spans="2:25" ht="15.95" customHeight="1" x14ac:dyDescent="0.15">
      <c r="B22" s="319"/>
      <c r="C22" s="579"/>
      <c r="D22" s="580"/>
      <c r="E22" s="209"/>
      <c r="F22" s="245"/>
      <c r="G22" s="209"/>
      <c r="H22" s="209"/>
      <c r="I22" s="209"/>
      <c r="J22" s="292"/>
      <c r="K22" s="292"/>
      <c r="L22" s="292"/>
      <c r="M22" s="209"/>
      <c r="N22" s="209"/>
      <c r="O22" s="209"/>
      <c r="P22" s="209"/>
      <c r="Q22" s="209"/>
      <c r="R22" s="209"/>
      <c r="S22" s="209"/>
      <c r="T22" s="209"/>
      <c r="U22" s="292"/>
      <c r="V22" s="581"/>
      <c r="W22" s="581"/>
      <c r="X22" s="581"/>
      <c r="Y22" s="209"/>
    </row>
    <row r="23" spans="2:25" ht="15.95" customHeight="1" x14ac:dyDescent="0.15">
      <c r="B23" s="319"/>
      <c r="C23" s="579"/>
      <c r="D23" s="580"/>
      <c r="E23" s="209"/>
      <c r="F23" s="245"/>
      <c r="G23" s="209"/>
      <c r="H23" s="209"/>
      <c r="I23" s="209"/>
      <c r="J23" s="292"/>
      <c r="K23" s="292"/>
      <c r="L23" s="292"/>
      <c r="M23" s="209"/>
      <c r="N23" s="209"/>
      <c r="O23" s="209"/>
      <c r="P23" s="209"/>
      <c r="Q23" s="209"/>
      <c r="R23" s="209"/>
      <c r="S23" s="209"/>
      <c r="T23" s="209"/>
      <c r="U23" s="292"/>
      <c r="V23" s="581"/>
      <c r="W23" s="581"/>
      <c r="X23" s="581"/>
      <c r="Y23" s="209"/>
    </row>
    <row r="24" spans="2:25" ht="15.95" customHeight="1" x14ac:dyDescent="0.15">
      <c r="B24" s="319"/>
      <c r="C24" s="579"/>
      <c r="D24" s="580"/>
      <c r="E24" s="209"/>
      <c r="F24" s="245"/>
      <c r="G24" s="209"/>
      <c r="H24" s="209"/>
      <c r="I24" s="209"/>
      <c r="J24" s="292"/>
      <c r="K24" s="292"/>
      <c r="L24" s="292"/>
      <c r="M24" s="209"/>
      <c r="N24" s="209"/>
      <c r="O24" s="209"/>
      <c r="P24" s="209"/>
      <c r="Q24" s="209"/>
      <c r="R24" s="209"/>
      <c r="S24" s="209"/>
      <c r="T24" s="209"/>
      <c r="U24" s="292"/>
      <c r="V24" s="581"/>
      <c r="W24" s="581"/>
      <c r="X24" s="581"/>
      <c r="Y24" s="209"/>
    </row>
    <row r="25" spans="2:25" ht="15.95" customHeight="1" x14ac:dyDescent="0.15">
      <c r="B25" s="319"/>
      <c r="C25" s="579"/>
      <c r="D25" s="580"/>
      <c r="E25" s="209"/>
      <c r="F25" s="245"/>
      <c r="G25" s="209"/>
      <c r="H25" s="209"/>
      <c r="I25" s="209"/>
      <c r="J25" s="292"/>
      <c r="K25" s="292"/>
      <c r="L25" s="292"/>
      <c r="M25" s="209"/>
      <c r="N25" s="209"/>
      <c r="O25" s="209"/>
      <c r="P25" s="209"/>
      <c r="Q25" s="209"/>
      <c r="R25" s="209"/>
      <c r="S25" s="209"/>
      <c r="T25" s="209"/>
      <c r="U25" s="292"/>
      <c r="V25" s="581"/>
      <c r="W25" s="581"/>
      <c r="X25" s="581"/>
      <c r="Y25" s="209"/>
    </row>
    <row r="26" spans="2:25" ht="15.95" customHeight="1" x14ac:dyDescent="0.15">
      <c r="B26" s="319"/>
      <c r="C26" s="579"/>
      <c r="D26" s="580"/>
      <c r="E26" s="209"/>
      <c r="F26" s="245"/>
      <c r="G26" s="209"/>
      <c r="H26" s="209"/>
      <c r="I26" s="209"/>
      <c r="J26" s="292"/>
      <c r="K26" s="292"/>
      <c r="L26" s="292"/>
      <c r="M26" s="209"/>
      <c r="N26" s="209"/>
      <c r="O26" s="209"/>
      <c r="P26" s="209"/>
      <c r="Q26" s="209"/>
      <c r="R26" s="209"/>
      <c r="S26" s="209"/>
      <c r="T26" s="209"/>
      <c r="U26" s="292"/>
      <c r="V26" s="581"/>
      <c r="W26" s="581"/>
      <c r="X26" s="581"/>
      <c r="Y26" s="209"/>
    </row>
    <row r="27" spans="2:25" ht="15.95" customHeight="1" x14ac:dyDescent="0.15">
      <c r="B27" s="319"/>
      <c r="C27" s="579"/>
      <c r="D27" s="580"/>
      <c r="E27" s="209"/>
      <c r="F27" s="245"/>
      <c r="G27" s="209"/>
      <c r="H27" s="209"/>
      <c r="I27" s="209"/>
      <c r="J27" s="292"/>
      <c r="K27" s="292"/>
      <c r="L27" s="292"/>
      <c r="M27" s="209"/>
      <c r="N27" s="209"/>
      <c r="O27" s="209"/>
      <c r="P27" s="209"/>
      <c r="Q27" s="209"/>
      <c r="R27" s="209"/>
      <c r="S27" s="209"/>
      <c r="T27" s="209"/>
      <c r="U27" s="292"/>
      <c r="V27" s="581"/>
      <c r="W27" s="581"/>
      <c r="X27" s="581"/>
      <c r="Y27" s="209"/>
    </row>
    <row r="28" spans="2:25" ht="15.95" customHeight="1" x14ac:dyDescent="0.15">
      <c r="B28" s="319"/>
      <c r="C28" s="579"/>
      <c r="D28" s="580"/>
      <c r="E28" s="209"/>
      <c r="F28" s="245"/>
      <c r="G28" s="209"/>
      <c r="H28" s="209"/>
      <c r="I28" s="209"/>
      <c r="J28" s="292"/>
      <c r="K28" s="292"/>
      <c r="L28" s="292"/>
      <c r="M28" s="209"/>
      <c r="N28" s="209"/>
      <c r="O28" s="209"/>
      <c r="P28" s="209"/>
      <c r="Q28" s="209"/>
      <c r="R28" s="209"/>
      <c r="S28" s="209"/>
      <c r="T28" s="209"/>
      <c r="U28" s="292"/>
      <c r="V28" s="581"/>
      <c r="W28" s="581"/>
      <c r="X28" s="581"/>
      <c r="Y28" s="209"/>
    </row>
    <row r="29" spans="2:25" ht="15.95" customHeight="1" x14ac:dyDescent="0.15">
      <c r="B29" s="319"/>
      <c r="C29" s="579"/>
      <c r="D29" s="580"/>
      <c r="E29" s="209"/>
      <c r="F29" s="245"/>
      <c r="G29" s="209"/>
      <c r="H29" s="209"/>
      <c r="I29" s="209"/>
      <c r="J29" s="292"/>
      <c r="K29" s="292"/>
      <c r="L29" s="292"/>
      <c r="M29" s="209"/>
      <c r="N29" s="209"/>
      <c r="O29" s="209"/>
      <c r="P29" s="209"/>
      <c r="Q29" s="209"/>
      <c r="R29" s="209"/>
      <c r="S29" s="209"/>
      <c r="T29" s="209"/>
      <c r="U29" s="292"/>
      <c r="V29" s="581"/>
      <c r="W29" s="581"/>
      <c r="X29" s="581"/>
      <c r="Y29" s="209"/>
    </row>
    <row r="30" spans="2:25" ht="15.95" customHeight="1" x14ac:dyDescent="0.15">
      <c r="B30" s="319"/>
      <c r="C30" s="579"/>
      <c r="D30" s="580"/>
      <c r="E30" s="209"/>
      <c r="F30" s="245"/>
      <c r="G30" s="209"/>
      <c r="H30" s="209"/>
      <c r="I30" s="209"/>
      <c r="J30" s="292"/>
      <c r="K30" s="292"/>
      <c r="L30" s="292"/>
      <c r="M30" s="209"/>
      <c r="N30" s="209"/>
      <c r="O30" s="209"/>
      <c r="P30" s="209"/>
      <c r="Q30" s="209"/>
      <c r="R30" s="209"/>
      <c r="S30" s="209"/>
      <c r="T30" s="209"/>
      <c r="U30" s="292"/>
      <c r="V30" s="581"/>
      <c r="W30" s="581"/>
      <c r="X30" s="581"/>
      <c r="Y30" s="209"/>
    </row>
    <row r="31" spans="2:25" ht="15.95" customHeight="1" x14ac:dyDescent="0.15">
      <c r="B31" s="319"/>
      <c r="C31" s="579"/>
      <c r="D31" s="580"/>
      <c r="E31" s="209"/>
      <c r="F31" s="245"/>
      <c r="G31" s="209"/>
      <c r="H31" s="209"/>
      <c r="I31" s="209"/>
      <c r="J31" s="292"/>
      <c r="K31" s="292"/>
      <c r="L31" s="292"/>
      <c r="M31" s="209"/>
      <c r="N31" s="209"/>
      <c r="O31" s="209"/>
      <c r="P31" s="209"/>
      <c r="Q31" s="209"/>
      <c r="R31" s="209"/>
      <c r="S31" s="209"/>
      <c r="T31" s="209"/>
      <c r="U31" s="292"/>
      <c r="V31" s="581"/>
      <c r="W31" s="581"/>
      <c r="X31" s="581"/>
      <c r="Y31" s="209"/>
    </row>
    <row r="32" spans="2:25" ht="15.95" customHeight="1" x14ac:dyDescent="0.15">
      <c r="B32" s="319"/>
      <c r="C32" s="579"/>
      <c r="D32" s="580"/>
      <c r="E32" s="209"/>
      <c r="F32" s="245"/>
      <c r="G32" s="209"/>
      <c r="H32" s="209"/>
      <c r="I32" s="209"/>
      <c r="J32" s="292"/>
      <c r="K32" s="292"/>
      <c r="L32" s="292"/>
      <c r="M32" s="209"/>
      <c r="N32" s="209"/>
      <c r="O32" s="209"/>
      <c r="P32" s="209"/>
      <c r="Q32" s="209"/>
      <c r="R32" s="209"/>
      <c r="S32" s="209"/>
      <c r="T32" s="209"/>
      <c r="U32" s="292"/>
      <c r="V32" s="581"/>
      <c r="W32" s="581"/>
      <c r="X32" s="581"/>
      <c r="Y32" s="209"/>
    </row>
    <row r="33" spans="2:25" ht="15.95" customHeight="1" x14ac:dyDescent="0.15">
      <c r="B33" s="319"/>
      <c r="C33" s="579"/>
      <c r="D33" s="580"/>
      <c r="E33" s="209"/>
      <c r="F33" s="245"/>
      <c r="G33" s="209"/>
      <c r="H33" s="209"/>
      <c r="I33" s="209"/>
      <c r="J33" s="292"/>
      <c r="K33" s="292"/>
      <c r="L33" s="292"/>
      <c r="M33" s="209"/>
      <c r="N33" s="209"/>
      <c r="O33" s="209"/>
      <c r="P33" s="209"/>
      <c r="Q33" s="209"/>
      <c r="R33" s="209"/>
      <c r="S33" s="209"/>
      <c r="T33" s="209"/>
      <c r="U33" s="292"/>
      <c r="V33" s="581"/>
      <c r="W33" s="581"/>
      <c r="X33" s="581"/>
      <c r="Y33" s="209"/>
    </row>
    <row r="34" spans="2:25" ht="15.95" customHeight="1" x14ac:dyDescent="0.15">
      <c r="B34" s="319"/>
      <c r="C34" s="579"/>
      <c r="D34" s="580"/>
      <c r="E34" s="209"/>
      <c r="F34" s="245"/>
      <c r="G34" s="209"/>
      <c r="H34" s="209"/>
      <c r="I34" s="209"/>
      <c r="J34" s="292"/>
      <c r="K34" s="292"/>
      <c r="L34" s="292"/>
      <c r="M34" s="209"/>
      <c r="N34" s="209"/>
      <c r="O34" s="209"/>
      <c r="P34" s="209"/>
      <c r="Q34" s="209"/>
      <c r="R34" s="209"/>
      <c r="S34" s="209"/>
      <c r="T34" s="209"/>
      <c r="U34" s="292"/>
      <c r="V34" s="581"/>
      <c r="W34" s="581"/>
      <c r="X34" s="581"/>
      <c r="Y34" s="209"/>
    </row>
    <row r="35" spans="2:25" ht="15.95" customHeight="1" x14ac:dyDescent="0.15">
      <c r="B35" s="319"/>
      <c r="C35" s="579"/>
      <c r="D35" s="580"/>
      <c r="E35" s="209"/>
      <c r="F35" s="245"/>
      <c r="G35" s="209"/>
      <c r="H35" s="209"/>
      <c r="I35" s="209"/>
      <c r="J35" s="292"/>
      <c r="K35" s="292"/>
      <c r="L35" s="292"/>
      <c r="M35" s="209"/>
      <c r="N35" s="209"/>
      <c r="O35" s="209"/>
      <c r="P35" s="209"/>
      <c r="Q35" s="209"/>
      <c r="R35" s="209"/>
      <c r="S35" s="209"/>
      <c r="T35" s="209"/>
      <c r="U35" s="292"/>
      <c r="V35" s="581"/>
      <c r="W35" s="581"/>
      <c r="X35" s="581"/>
      <c r="Y35" s="209"/>
    </row>
    <row r="36" spans="2:25" ht="15.95" customHeight="1" x14ac:dyDescent="0.15">
      <c r="B36" s="319"/>
      <c r="C36" s="579"/>
      <c r="D36" s="580"/>
      <c r="E36" s="209"/>
      <c r="F36" s="245"/>
      <c r="G36" s="209"/>
      <c r="H36" s="209"/>
      <c r="I36" s="209"/>
      <c r="J36" s="292"/>
      <c r="K36" s="292"/>
      <c r="L36" s="292"/>
      <c r="M36" s="209"/>
      <c r="N36" s="209"/>
      <c r="O36" s="209"/>
      <c r="P36" s="209"/>
      <c r="Q36" s="209"/>
      <c r="R36" s="209"/>
      <c r="S36" s="209"/>
      <c r="T36" s="209"/>
      <c r="U36" s="292"/>
      <c r="V36" s="581"/>
      <c r="W36" s="581"/>
      <c r="X36" s="581"/>
      <c r="Y36" s="209"/>
    </row>
    <row r="37" spans="2:25" ht="15.95" customHeight="1" x14ac:dyDescent="0.15">
      <c r="B37" s="319"/>
      <c r="C37" s="579"/>
      <c r="D37" s="580"/>
      <c r="E37" s="209"/>
      <c r="F37" s="245"/>
      <c r="G37" s="209"/>
      <c r="H37" s="209"/>
      <c r="I37" s="209"/>
      <c r="J37" s="292"/>
      <c r="K37" s="292"/>
      <c r="L37" s="292"/>
      <c r="M37" s="209"/>
      <c r="N37" s="209"/>
      <c r="O37" s="209"/>
      <c r="P37" s="209"/>
      <c r="Q37" s="209"/>
      <c r="R37" s="209"/>
      <c r="S37" s="209"/>
      <c r="T37" s="209"/>
      <c r="U37" s="292"/>
      <c r="V37" s="581"/>
      <c r="W37" s="581"/>
      <c r="X37" s="581"/>
      <c r="Y37" s="209"/>
    </row>
    <row r="38" spans="2:25" ht="15.95" customHeight="1" x14ac:dyDescent="0.15">
      <c r="B38" s="319"/>
      <c r="C38" s="579"/>
      <c r="D38" s="580"/>
      <c r="E38" s="209"/>
      <c r="F38" s="245"/>
      <c r="G38" s="209"/>
      <c r="H38" s="209"/>
      <c r="I38" s="209"/>
      <c r="J38" s="292"/>
      <c r="K38" s="292"/>
      <c r="L38" s="292"/>
      <c r="M38" s="209"/>
      <c r="N38" s="209"/>
      <c r="O38" s="209"/>
      <c r="P38" s="209"/>
      <c r="Q38" s="209"/>
      <c r="R38" s="209"/>
      <c r="S38" s="209"/>
      <c r="T38" s="209"/>
      <c r="U38" s="292"/>
      <c r="V38" s="581"/>
      <c r="W38" s="581"/>
      <c r="X38" s="581"/>
      <c r="Y38" s="209"/>
    </row>
    <row r="39" spans="2:25" ht="15.95" customHeight="1" x14ac:dyDescent="0.15">
      <c r="B39" s="319"/>
      <c r="C39" s="579"/>
      <c r="D39" s="580"/>
      <c r="E39" s="209"/>
      <c r="F39" s="245"/>
      <c r="G39" s="209"/>
      <c r="H39" s="209"/>
      <c r="I39" s="209"/>
      <c r="J39" s="292"/>
      <c r="K39" s="292"/>
      <c r="L39" s="292"/>
      <c r="M39" s="209"/>
      <c r="N39" s="209"/>
      <c r="O39" s="209"/>
      <c r="P39" s="209"/>
      <c r="Q39" s="209"/>
      <c r="R39" s="209"/>
      <c r="S39" s="209"/>
      <c r="T39" s="209"/>
      <c r="U39" s="292"/>
      <c r="V39" s="581"/>
      <c r="W39" s="581"/>
      <c r="X39" s="581"/>
      <c r="Y39" s="209"/>
    </row>
    <row r="40" spans="2:25" ht="15.95" customHeight="1" x14ac:dyDescent="0.15">
      <c r="B40" s="319"/>
      <c r="C40" s="579"/>
      <c r="D40" s="580"/>
      <c r="E40" s="209"/>
      <c r="F40" s="245"/>
      <c r="G40" s="209"/>
      <c r="H40" s="209"/>
      <c r="I40" s="209"/>
      <c r="J40" s="292"/>
      <c r="K40" s="292"/>
      <c r="L40" s="292"/>
      <c r="M40" s="209"/>
      <c r="N40" s="209"/>
      <c r="O40" s="209"/>
      <c r="P40" s="209"/>
      <c r="Q40" s="209"/>
      <c r="R40" s="209"/>
      <c r="S40" s="209"/>
      <c r="T40" s="209"/>
      <c r="U40" s="292"/>
      <c r="V40" s="581"/>
      <c r="W40" s="581"/>
      <c r="X40" s="581"/>
      <c r="Y40" s="209"/>
    </row>
    <row r="41" spans="2:25" ht="15.95" customHeight="1" x14ac:dyDescent="0.15">
      <c r="B41" s="319"/>
      <c r="C41" s="579"/>
      <c r="D41" s="580"/>
      <c r="E41" s="209"/>
      <c r="F41" s="245"/>
      <c r="G41" s="209"/>
      <c r="H41" s="209"/>
      <c r="I41" s="209"/>
      <c r="J41" s="292"/>
      <c r="K41" s="292"/>
      <c r="L41" s="292"/>
      <c r="M41" s="209"/>
      <c r="N41" s="209"/>
      <c r="O41" s="209"/>
      <c r="P41" s="209"/>
      <c r="Q41" s="209"/>
      <c r="R41" s="209"/>
      <c r="S41" s="209"/>
      <c r="T41" s="209"/>
      <c r="U41" s="292"/>
      <c r="V41" s="581"/>
      <c r="W41" s="581"/>
      <c r="X41" s="581"/>
      <c r="Y41" s="209"/>
    </row>
    <row r="42" spans="2:25" ht="15.95" customHeight="1" x14ac:dyDescent="0.15">
      <c r="B42" s="378"/>
      <c r="C42" s="579"/>
      <c r="D42" s="580"/>
      <c r="E42" s="209"/>
      <c r="F42" s="245"/>
      <c r="G42" s="209"/>
      <c r="H42" s="209"/>
      <c r="I42" s="209"/>
      <c r="J42" s="292"/>
      <c r="K42" s="292"/>
      <c r="L42" s="292"/>
      <c r="M42" s="209"/>
      <c r="N42" s="209"/>
      <c r="O42" s="209"/>
      <c r="P42" s="209"/>
      <c r="Q42" s="209"/>
      <c r="R42" s="209"/>
      <c r="S42" s="209"/>
      <c r="T42" s="209"/>
      <c r="U42" s="292"/>
      <c r="V42" s="581"/>
      <c r="W42" s="581"/>
      <c r="X42" s="581"/>
      <c r="Y42" s="209"/>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BFF26D61-A05B-4B6A-B57B-49EFB36268EE}"/>
    <dataValidation allowBlank="1" showInputMessage="1" showErrorMessage="1" prompt="前回の定期点検年月日を入力" sqref="O6" xr:uid="{EBC983CD-B049-44E3-BA78-220153C997C9}"/>
    <dataValidation type="list" errorStyle="warning" allowBlank="1" showInputMessage="1" showErrorMessage="1" error="選択出来ません" sqref="H9:H42" xr:uid="{B538C458-ECA5-4788-8183-30E890A4B54D}">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CBD22BDC-2BB2-48E0-A3BF-5C505BDA508C}">
          <x14:formula1>
            <xm:f>'(参考)リスト'!$E$16:$E$27</xm:f>
          </x14:formula1>
          <xm:sqref>J9:L42</xm:sqref>
        </x14:dataValidation>
        <x14:dataValidation type="list" showInputMessage="1" showErrorMessage="1" xr:uid="{ACD571E5-91F2-45C7-AC72-600FFD7BE144}">
          <x14:formula1>
            <xm:f>'(参考)リスト'!$B$16:$B$21</xm:f>
          </x14:formula1>
          <xm:sqref>G9:G42</xm:sqref>
        </x14:dataValidation>
        <x14:dataValidation type="list" allowBlank="1" showInputMessage="1" showErrorMessage="1" xr:uid="{3B727AF7-08A2-47EB-AEBB-CE57640D1569}">
          <x14:formula1>
            <xm:f>'(参考)リスト'!$F$16:$F$21</xm:f>
          </x14:formula1>
          <xm:sqref>O9:Q42</xm:sqref>
        </x14:dataValidation>
        <x14:dataValidation type="list" allowBlank="1" showInputMessage="1" showErrorMessage="1" xr:uid="{203A00F3-0202-4BE4-BC12-567F364F0364}">
          <x14:formula1>
            <xm:f>'(参考)リスト'!$I$16:$I$18</xm:f>
          </x14:formula1>
          <xm:sqref>S9:S42</xm:sqref>
        </x14:dataValidation>
        <x14:dataValidation type="list" allowBlank="1" showInputMessage="1" showErrorMessage="1" xr:uid="{537849BB-91E8-49CB-A7DA-C1862A3200F9}">
          <x14:formula1>
            <xm:f>'(参考)リスト'!$H$16:$H$17</xm:f>
          </x14:formula1>
          <xm:sqref>R9:R42</xm:sqref>
        </x14:dataValidation>
        <x14:dataValidation type="list" allowBlank="1" showInputMessage="1" showErrorMessage="1" xr:uid="{8FA10FEA-3DC1-4FCC-92C8-A1436076B720}">
          <x14:formula1>
            <xm:f>'(参考)リスト'!$J$16:$J$18</xm:f>
          </x14:formula1>
          <xm:sqref>T9:T42</xm:sqref>
        </x14:dataValidation>
        <x14:dataValidation type="list" allowBlank="1" showInputMessage="1" showErrorMessage="1" xr:uid="{95568115-8A1B-4ED4-B274-B38F90AEAD5B}">
          <x14:formula1>
            <xm:f>'(参考)リスト'!$D$16:$D$18</xm:f>
          </x14:formula1>
          <xm:sqref>I9:I42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6B864-AEF3-4638-9491-EEBE2C1671A3}">
  <sheetPr>
    <pageSetUpPr fitToPage="1"/>
  </sheetPr>
  <dimension ref="B1:X46"/>
  <sheetViews>
    <sheetView showGridLines="0" view="pageBreakPreview" zoomScale="85" zoomScaleNormal="70" zoomScaleSheetLayoutView="85" workbookViewId="0">
      <selection activeCell="F4" sqref="F4:I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43"/>
      <c r="X1" s="243"/>
    </row>
    <row r="2" spans="2:24" ht="24.75" customHeight="1" x14ac:dyDescent="0.15">
      <c r="B2" s="493" t="s">
        <v>222</v>
      </c>
      <c r="C2" s="493"/>
      <c r="D2" s="493"/>
      <c r="E2" s="493"/>
      <c r="F2" s="493"/>
      <c r="G2" s="493"/>
      <c r="H2" s="493"/>
      <c r="I2" s="493"/>
      <c r="J2" s="628"/>
      <c r="K2" s="628"/>
      <c r="L2" s="628"/>
      <c r="M2" s="628"/>
      <c r="N2" s="628"/>
      <c r="O2" s="628"/>
      <c r="P2" s="628"/>
      <c r="Q2" s="628"/>
      <c r="R2" s="628"/>
      <c r="S2" s="628"/>
      <c r="T2" s="628"/>
      <c r="U2" s="628"/>
      <c r="V2" s="628"/>
    </row>
    <row r="3" spans="2:24" ht="20.100000000000001" customHeight="1" x14ac:dyDescent="0.15">
      <c r="B3" s="368" t="s">
        <v>2</v>
      </c>
      <c r="C3" s="380"/>
      <c r="D3" s="380"/>
      <c r="E3" s="381"/>
      <c r="F3" s="629" t="s">
        <v>817</v>
      </c>
      <c r="G3" s="630"/>
      <c r="H3" s="630"/>
      <c r="I3" s="631"/>
      <c r="J3" s="228" t="s">
        <v>3</v>
      </c>
      <c r="K3" s="316" t="s">
        <v>540</v>
      </c>
      <c r="L3" s="316"/>
      <c r="M3" s="297" t="s">
        <v>223</v>
      </c>
      <c r="N3" s="299"/>
      <c r="O3" s="632" t="s">
        <v>542</v>
      </c>
      <c r="P3" s="633"/>
      <c r="Q3" s="633"/>
      <c r="R3" s="634"/>
      <c r="S3" s="546" t="s">
        <v>192</v>
      </c>
      <c r="T3" s="609"/>
      <c r="U3" s="609"/>
      <c r="V3" s="547"/>
      <c r="W3" s="613">
        <v>45944</v>
      </c>
      <c r="X3" s="614"/>
    </row>
    <row r="4" spans="2:24" ht="20.100000000000001" customHeight="1" x14ac:dyDescent="0.15">
      <c r="B4" s="311" t="s">
        <v>109</v>
      </c>
      <c r="C4" s="312"/>
      <c r="D4" s="312"/>
      <c r="E4" s="313"/>
      <c r="F4" s="635" t="s">
        <v>539</v>
      </c>
      <c r="G4" s="636"/>
      <c r="H4" s="636"/>
      <c r="I4" s="637"/>
      <c r="J4" s="225" t="s">
        <v>110</v>
      </c>
      <c r="K4" s="316" t="s">
        <v>541</v>
      </c>
      <c r="L4" s="316"/>
      <c r="M4" s="300"/>
      <c r="N4" s="302"/>
      <c r="O4" s="620" t="s">
        <v>543</v>
      </c>
      <c r="P4" s="576"/>
      <c r="Q4" s="576"/>
      <c r="R4" s="638"/>
      <c r="S4" s="610"/>
      <c r="T4" s="611"/>
      <c r="U4" s="611"/>
      <c r="V4" s="612"/>
      <c r="W4" s="615"/>
      <c r="X4" s="616"/>
    </row>
    <row r="5" spans="2:24" ht="30" customHeight="1" x14ac:dyDescent="0.15">
      <c r="B5" s="319" t="s">
        <v>193</v>
      </c>
      <c r="C5" s="584" t="s">
        <v>194</v>
      </c>
      <c r="D5" s="585"/>
      <c r="E5" s="586" t="s">
        <v>224</v>
      </c>
      <c r="F5" s="586" t="s">
        <v>196</v>
      </c>
      <c r="G5" s="584" t="s">
        <v>225</v>
      </c>
      <c r="H5" s="622"/>
      <c r="I5" s="623"/>
      <c r="J5" s="368" t="s">
        <v>226</v>
      </c>
      <c r="K5" s="380"/>
      <c r="L5" s="380"/>
      <c r="M5" s="380"/>
      <c r="N5" s="569" t="s">
        <v>193</v>
      </c>
      <c r="O5" s="593"/>
      <c r="P5" s="588" t="s">
        <v>227</v>
      </c>
      <c r="Q5" s="596"/>
      <c r="R5" s="596"/>
      <c r="S5" s="596"/>
      <c r="T5" s="596"/>
      <c r="U5" s="589"/>
      <c r="V5" s="588" t="s">
        <v>202</v>
      </c>
      <c r="W5" s="596"/>
      <c r="X5" s="589"/>
    </row>
    <row r="6" spans="2:24" ht="16.5" customHeight="1" x14ac:dyDescent="0.15">
      <c r="B6" s="319"/>
      <c r="C6" s="625"/>
      <c r="D6" s="585"/>
      <c r="E6" s="626"/>
      <c r="F6" s="626"/>
      <c r="G6" s="588" t="s">
        <v>228</v>
      </c>
      <c r="H6" s="589"/>
      <c r="I6" s="544" t="s">
        <v>204</v>
      </c>
      <c r="J6" s="601" t="s">
        <v>229</v>
      </c>
      <c r="K6" s="601"/>
      <c r="L6" s="602" t="s">
        <v>230</v>
      </c>
      <c r="M6" s="602"/>
      <c r="N6" s="544" t="s">
        <v>231</v>
      </c>
      <c r="O6" s="600"/>
      <c r="P6" s="583" t="s">
        <v>213</v>
      </c>
      <c r="Q6" s="544" t="s">
        <v>232</v>
      </c>
      <c r="R6" s="544"/>
      <c r="S6" s="544"/>
      <c r="T6" s="544"/>
      <c r="U6" s="544"/>
      <c r="V6" s="584"/>
      <c r="W6" s="622"/>
      <c r="X6" s="623"/>
    </row>
    <row r="7" spans="2:24" ht="16.5" customHeight="1" x14ac:dyDescent="0.15">
      <c r="B7" s="319"/>
      <c r="C7" s="615"/>
      <c r="D7" s="616"/>
      <c r="E7" s="627"/>
      <c r="F7" s="627"/>
      <c r="G7" s="590"/>
      <c r="H7" s="591"/>
      <c r="I7" s="600"/>
      <c r="J7" s="582"/>
      <c r="K7" s="582"/>
      <c r="L7" s="582"/>
      <c r="M7" s="582"/>
      <c r="N7" s="199" t="s">
        <v>215</v>
      </c>
      <c r="O7" s="199" t="s">
        <v>216</v>
      </c>
      <c r="P7" s="624"/>
      <c r="Q7" s="600"/>
      <c r="R7" s="600"/>
      <c r="S7" s="600"/>
      <c r="T7" s="600"/>
      <c r="U7" s="600"/>
      <c r="V7" s="227"/>
      <c r="W7" s="229"/>
      <c r="X7" s="230"/>
    </row>
    <row r="8" spans="2:24" ht="15.95" customHeight="1" x14ac:dyDescent="0.15">
      <c r="B8" s="319"/>
      <c r="C8" s="579">
        <v>2</v>
      </c>
      <c r="D8" s="580"/>
      <c r="E8" s="209">
        <v>101</v>
      </c>
      <c r="F8" s="245">
        <v>11.17</v>
      </c>
      <c r="G8" s="209" t="s">
        <v>684</v>
      </c>
      <c r="H8" s="209" t="s">
        <v>448</v>
      </c>
      <c r="I8" s="209" t="s">
        <v>685</v>
      </c>
      <c r="J8" s="292" t="s">
        <v>478</v>
      </c>
      <c r="K8" s="292"/>
      <c r="L8" s="621" t="s">
        <v>686</v>
      </c>
      <c r="M8" s="345"/>
      <c r="N8" s="209"/>
      <c r="O8" s="209" t="s">
        <v>687</v>
      </c>
      <c r="P8" s="209" t="s">
        <v>566</v>
      </c>
      <c r="Q8" s="292"/>
      <c r="R8" s="292"/>
      <c r="S8" s="292"/>
      <c r="T8" s="292"/>
      <c r="U8" s="292"/>
      <c r="V8" s="373"/>
      <c r="W8" s="374"/>
      <c r="X8" s="345"/>
    </row>
    <row r="9" spans="2:24" ht="15.95" customHeight="1" x14ac:dyDescent="0.15">
      <c r="B9" s="319"/>
      <c r="C9" s="579">
        <v>2</v>
      </c>
      <c r="D9" s="580"/>
      <c r="E9" s="209">
        <v>102</v>
      </c>
      <c r="F9" s="245">
        <v>16.489999999999998</v>
      </c>
      <c r="G9" s="209" t="s">
        <v>684</v>
      </c>
      <c r="H9" s="209" t="s">
        <v>448</v>
      </c>
      <c r="I9" s="209" t="s">
        <v>685</v>
      </c>
      <c r="J9" s="292" t="s">
        <v>478</v>
      </c>
      <c r="K9" s="292"/>
      <c r="L9" s="621" t="s">
        <v>686</v>
      </c>
      <c r="M9" s="345"/>
      <c r="N9" s="209"/>
      <c r="O9" s="209" t="s">
        <v>687</v>
      </c>
      <c r="P9" s="209" t="s">
        <v>566</v>
      </c>
      <c r="Q9" s="292"/>
      <c r="R9" s="292"/>
      <c r="S9" s="292"/>
      <c r="T9" s="292"/>
      <c r="U9" s="292"/>
      <c r="V9" s="373"/>
      <c r="W9" s="374"/>
      <c r="X9" s="345"/>
    </row>
    <row r="10" spans="2:24" ht="15.95" customHeight="1" x14ac:dyDescent="0.15">
      <c r="B10" s="319"/>
      <c r="C10" s="579">
        <v>3</v>
      </c>
      <c r="D10" s="580"/>
      <c r="E10" s="209">
        <v>101</v>
      </c>
      <c r="F10" s="245">
        <v>21.54</v>
      </c>
      <c r="G10" s="209" t="s">
        <v>684</v>
      </c>
      <c r="H10" s="209" t="s">
        <v>448</v>
      </c>
      <c r="I10" s="209" t="s">
        <v>685</v>
      </c>
      <c r="J10" s="292" t="s">
        <v>478</v>
      </c>
      <c r="K10" s="292"/>
      <c r="L10" s="621" t="s">
        <v>686</v>
      </c>
      <c r="M10" s="345"/>
      <c r="N10" s="209"/>
      <c r="O10" s="209" t="s">
        <v>687</v>
      </c>
      <c r="P10" s="209" t="s">
        <v>566</v>
      </c>
      <c r="Q10" s="292"/>
      <c r="R10" s="292"/>
      <c r="S10" s="292"/>
      <c r="T10" s="292"/>
      <c r="U10" s="292"/>
      <c r="V10" s="373"/>
      <c r="W10" s="374"/>
      <c r="X10" s="345"/>
    </row>
    <row r="11" spans="2:24" ht="15.95" customHeight="1" x14ac:dyDescent="0.15">
      <c r="B11" s="319"/>
      <c r="C11" s="579">
        <v>4</v>
      </c>
      <c r="D11" s="580"/>
      <c r="E11" s="209">
        <v>101</v>
      </c>
      <c r="F11" s="245">
        <v>31.86</v>
      </c>
      <c r="G11" s="209" t="s">
        <v>684</v>
      </c>
      <c r="H11" s="209" t="s">
        <v>448</v>
      </c>
      <c r="I11" s="209" t="s">
        <v>685</v>
      </c>
      <c r="J11" s="292" t="s">
        <v>480</v>
      </c>
      <c r="K11" s="292"/>
      <c r="L11" s="621" t="s">
        <v>686</v>
      </c>
      <c r="M11" s="345"/>
      <c r="N11" s="209"/>
      <c r="O11" s="209" t="s">
        <v>687</v>
      </c>
      <c r="P11" s="209" t="s">
        <v>566</v>
      </c>
      <c r="Q11" s="292"/>
      <c r="R11" s="292"/>
      <c r="S11" s="292"/>
      <c r="T11" s="292"/>
      <c r="U11" s="292"/>
      <c r="V11" s="373"/>
      <c r="W11" s="374"/>
      <c r="X11" s="345"/>
    </row>
    <row r="12" spans="2:24" ht="15.95" customHeight="1" x14ac:dyDescent="0.15">
      <c r="B12" s="319"/>
      <c r="C12" s="579">
        <v>4</v>
      </c>
      <c r="D12" s="580"/>
      <c r="E12" s="209">
        <v>102</v>
      </c>
      <c r="F12" s="245">
        <v>37.26</v>
      </c>
      <c r="G12" s="209" t="s">
        <v>684</v>
      </c>
      <c r="H12" s="209" t="s">
        <v>448</v>
      </c>
      <c r="I12" s="209" t="s">
        <v>685</v>
      </c>
      <c r="J12" s="292" t="s">
        <v>478</v>
      </c>
      <c r="K12" s="292"/>
      <c r="L12" s="621" t="s">
        <v>686</v>
      </c>
      <c r="M12" s="345"/>
      <c r="N12" s="209"/>
      <c r="O12" s="209" t="s">
        <v>687</v>
      </c>
      <c r="P12" s="209" t="s">
        <v>566</v>
      </c>
      <c r="Q12" s="292"/>
      <c r="R12" s="292"/>
      <c r="S12" s="292"/>
      <c r="T12" s="292"/>
      <c r="U12" s="292"/>
      <c r="V12" s="373"/>
      <c r="W12" s="374"/>
      <c r="X12" s="345"/>
    </row>
    <row r="13" spans="2:24" ht="15.95" customHeight="1" x14ac:dyDescent="0.15">
      <c r="B13" s="319"/>
      <c r="C13" s="579">
        <v>5</v>
      </c>
      <c r="D13" s="580"/>
      <c r="E13" s="209">
        <v>101</v>
      </c>
      <c r="F13" s="245">
        <v>42.31</v>
      </c>
      <c r="G13" s="209" t="s">
        <v>684</v>
      </c>
      <c r="H13" s="209" t="s">
        <v>448</v>
      </c>
      <c r="I13" s="209" t="s">
        <v>685</v>
      </c>
      <c r="J13" s="292" t="s">
        <v>478</v>
      </c>
      <c r="K13" s="292"/>
      <c r="L13" s="292" t="s">
        <v>686</v>
      </c>
      <c r="M13" s="292"/>
      <c r="N13" s="209"/>
      <c r="O13" s="209" t="s">
        <v>687</v>
      </c>
      <c r="P13" s="209" t="s">
        <v>566</v>
      </c>
      <c r="Q13" s="292"/>
      <c r="R13" s="292"/>
      <c r="S13" s="292"/>
      <c r="T13" s="292"/>
      <c r="U13" s="292"/>
      <c r="V13" s="373"/>
      <c r="W13" s="374"/>
      <c r="X13" s="345"/>
    </row>
    <row r="14" spans="2:24" ht="15.95" customHeight="1" x14ac:dyDescent="0.15">
      <c r="B14" s="319"/>
      <c r="C14" s="579">
        <v>6</v>
      </c>
      <c r="D14" s="580"/>
      <c r="E14" s="209">
        <v>101</v>
      </c>
      <c r="F14" s="245">
        <v>52.74</v>
      </c>
      <c r="G14" s="209" t="s">
        <v>684</v>
      </c>
      <c r="H14" s="209" t="s">
        <v>448</v>
      </c>
      <c r="I14" s="209" t="s">
        <v>685</v>
      </c>
      <c r="J14" s="292" t="s">
        <v>480</v>
      </c>
      <c r="K14" s="292"/>
      <c r="L14" s="292" t="s">
        <v>686</v>
      </c>
      <c r="M14" s="292"/>
      <c r="N14" s="209"/>
      <c r="O14" s="209" t="s">
        <v>687</v>
      </c>
      <c r="P14" s="209" t="s">
        <v>566</v>
      </c>
      <c r="Q14" s="292"/>
      <c r="R14" s="292"/>
      <c r="S14" s="292"/>
      <c r="T14" s="292"/>
      <c r="U14" s="292"/>
      <c r="V14" s="373"/>
      <c r="W14" s="374"/>
      <c r="X14" s="345"/>
    </row>
    <row r="15" spans="2:24" ht="15.95" customHeight="1" x14ac:dyDescent="0.15">
      <c r="B15" s="319"/>
      <c r="C15" s="579">
        <v>8</v>
      </c>
      <c r="D15" s="580"/>
      <c r="E15" s="209">
        <v>101</v>
      </c>
      <c r="F15" s="245">
        <v>78.91</v>
      </c>
      <c r="G15" s="209" t="s">
        <v>684</v>
      </c>
      <c r="H15" s="209" t="s">
        <v>448</v>
      </c>
      <c r="I15" s="209" t="s">
        <v>685</v>
      </c>
      <c r="J15" s="292" t="s">
        <v>478</v>
      </c>
      <c r="K15" s="292"/>
      <c r="L15" s="292" t="s">
        <v>686</v>
      </c>
      <c r="M15" s="292"/>
      <c r="N15" s="209"/>
      <c r="O15" s="209" t="s">
        <v>687</v>
      </c>
      <c r="P15" s="209" t="s">
        <v>566</v>
      </c>
      <c r="Q15" s="292"/>
      <c r="R15" s="292"/>
      <c r="S15" s="292"/>
      <c r="T15" s="292"/>
      <c r="U15" s="292"/>
      <c r="V15" s="373"/>
      <c r="W15" s="374"/>
      <c r="X15" s="345"/>
    </row>
    <row r="16" spans="2:24" ht="15.95" customHeight="1" x14ac:dyDescent="0.15">
      <c r="B16" s="319"/>
      <c r="C16" s="579">
        <v>9</v>
      </c>
      <c r="D16" s="580"/>
      <c r="E16" s="209">
        <v>101</v>
      </c>
      <c r="F16" s="245">
        <v>84.03</v>
      </c>
      <c r="G16" s="209" t="s">
        <v>684</v>
      </c>
      <c r="H16" s="209" t="s">
        <v>448</v>
      </c>
      <c r="I16" s="209" t="s">
        <v>685</v>
      </c>
      <c r="J16" s="292" t="s">
        <v>480</v>
      </c>
      <c r="K16" s="292"/>
      <c r="L16" s="292" t="s">
        <v>686</v>
      </c>
      <c r="M16" s="292"/>
      <c r="N16" s="209"/>
      <c r="O16" s="209" t="s">
        <v>687</v>
      </c>
      <c r="P16" s="209" t="s">
        <v>566</v>
      </c>
      <c r="Q16" s="292"/>
      <c r="R16" s="292"/>
      <c r="S16" s="292"/>
      <c r="T16" s="292"/>
      <c r="U16" s="292"/>
      <c r="V16" s="373"/>
      <c r="W16" s="374"/>
      <c r="X16" s="345"/>
    </row>
    <row r="17" spans="2:24" ht="15.95" customHeight="1" x14ac:dyDescent="0.15">
      <c r="B17" s="319"/>
      <c r="C17" s="579">
        <v>9</v>
      </c>
      <c r="D17" s="580"/>
      <c r="E17" s="209">
        <v>102</v>
      </c>
      <c r="F17" s="245">
        <v>88.31</v>
      </c>
      <c r="G17" s="209" t="s">
        <v>684</v>
      </c>
      <c r="H17" s="209" t="s">
        <v>448</v>
      </c>
      <c r="I17" s="209" t="s">
        <v>685</v>
      </c>
      <c r="J17" s="292" t="s">
        <v>480</v>
      </c>
      <c r="K17" s="292"/>
      <c r="L17" s="292" t="s">
        <v>686</v>
      </c>
      <c r="M17" s="292"/>
      <c r="N17" s="209"/>
      <c r="O17" s="209" t="s">
        <v>687</v>
      </c>
      <c r="P17" s="209" t="s">
        <v>566</v>
      </c>
      <c r="Q17" s="292"/>
      <c r="R17" s="292"/>
      <c r="S17" s="292"/>
      <c r="T17" s="292"/>
      <c r="U17" s="292"/>
      <c r="V17" s="373"/>
      <c r="W17" s="374"/>
      <c r="X17" s="345"/>
    </row>
    <row r="18" spans="2:24" ht="15.95" customHeight="1" x14ac:dyDescent="0.15">
      <c r="B18" s="319"/>
      <c r="C18" s="579"/>
      <c r="D18" s="580"/>
      <c r="E18" s="209"/>
      <c r="F18" s="245"/>
      <c r="G18" s="209"/>
      <c r="H18" s="209"/>
      <c r="I18" s="209"/>
      <c r="J18" s="292"/>
      <c r="K18" s="292"/>
      <c r="L18" s="292"/>
      <c r="M18" s="292"/>
      <c r="N18" s="209"/>
      <c r="O18" s="209"/>
      <c r="P18" s="209"/>
      <c r="Q18" s="292"/>
      <c r="R18" s="292"/>
      <c r="S18" s="292"/>
      <c r="T18" s="292"/>
      <c r="U18" s="292"/>
      <c r="V18" s="373"/>
      <c r="W18" s="374"/>
      <c r="X18" s="345"/>
    </row>
    <row r="19" spans="2:24" ht="15.95" customHeight="1" x14ac:dyDescent="0.15">
      <c r="B19" s="319"/>
      <c r="C19" s="579"/>
      <c r="D19" s="580"/>
      <c r="E19" s="209"/>
      <c r="F19" s="245"/>
      <c r="G19" s="209"/>
      <c r="H19" s="209"/>
      <c r="I19" s="209"/>
      <c r="J19" s="292"/>
      <c r="K19" s="292"/>
      <c r="L19" s="292"/>
      <c r="M19" s="292"/>
      <c r="N19" s="209"/>
      <c r="O19" s="209"/>
      <c r="P19" s="209"/>
      <c r="Q19" s="292"/>
      <c r="R19" s="292"/>
      <c r="S19" s="292"/>
      <c r="T19" s="292"/>
      <c r="U19" s="292"/>
      <c r="V19" s="373"/>
      <c r="W19" s="374"/>
      <c r="X19" s="345"/>
    </row>
    <row r="20" spans="2:24" ht="15.95" customHeight="1" x14ac:dyDescent="0.15">
      <c r="B20" s="319"/>
      <c r="C20" s="579"/>
      <c r="D20" s="580"/>
      <c r="E20" s="209"/>
      <c r="F20" s="245"/>
      <c r="G20" s="209"/>
      <c r="H20" s="209"/>
      <c r="I20" s="209"/>
      <c r="J20" s="292"/>
      <c r="K20" s="292"/>
      <c r="L20" s="292"/>
      <c r="M20" s="292"/>
      <c r="N20" s="209"/>
      <c r="O20" s="209"/>
      <c r="P20" s="209"/>
      <c r="Q20" s="292"/>
      <c r="R20" s="292"/>
      <c r="S20" s="292"/>
      <c r="T20" s="292"/>
      <c r="U20" s="292"/>
      <c r="V20" s="373"/>
      <c r="W20" s="374"/>
      <c r="X20" s="345"/>
    </row>
    <row r="21" spans="2:24" ht="15.95" customHeight="1" x14ac:dyDescent="0.15">
      <c r="B21" s="319"/>
      <c r="C21" s="579"/>
      <c r="D21" s="580"/>
      <c r="E21" s="209"/>
      <c r="F21" s="245"/>
      <c r="G21" s="209"/>
      <c r="H21" s="209"/>
      <c r="I21" s="209"/>
      <c r="J21" s="292"/>
      <c r="K21" s="292"/>
      <c r="L21" s="292"/>
      <c r="M21" s="292"/>
      <c r="N21" s="209"/>
      <c r="O21" s="209"/>
      <c r="P21" s="209"/>
      <c r="Q21" s="292"/>
      <c r="R21" s="292"/>
      <c r="S21" s="292"/>
      <c r="T21" s="292"/>
      <c r="U21" s="292"/>
      <c r="V21" s="373"/>
      <c r="W21" s="374"/>
      <c r="X21" s="345"/>
    </row>
    <row r="22" spans="2:24" ht="15.95" customHeight="1" x14ac:dyDescent="0.15">
      <c r="B22" s="319"/>
      <c r="C22" s="579"/>
      <c r="D22" s="580"/>
      <c r="E22" s="209"/>
      <c r="F22" s="245"/>
      <c r="G22" s="209"/>
      <c r="H22" s="209"/>
      <c r="I22" s="209"/>
      <c r="J22" s="292"/>
      <c r="K22" s="292"/>
      <c r="L22" s="292"/>
      <c r="M22" s="292"/>
      <c r="N22" s="209"/>
      <c r="O22" s="209"/>
      <c r="P22" s="209"/>
      <c r="Q22" s="292"/>
      <c r="R22" s="292"/>
      <c r="S22" s="292"/>
      <c r="T22" s="292"/>
      <c r="U22" s="292"/>
      <c r="V22" s="373"/>
      <c r="W22" s="374"/>
      <c r="X22" s="345"/>
    </row>
    <row r="23" spans="2:24" ht="15.95" customHeight="1" x14ac:dyDescent="0.15">
      <c r="B23" s="319"/>
      <c r="C23" s="579"/>
      <c r="D23" s="580"/>
      <c r="E23" s="209"/>
      <c r="F23" s="245"/>
      <c r="G23" s="209"/>
      <c r="H23" s="209"/>
      <c r="I23" s="209"/>
      <c r="J23" s="292"/>
      <c r="K23" s="292"/>
      <c r="L23" s="292"/>
      <c r="M23" s="292"/>
      <c r="N23" s="209"/>
      <c r="O23" s="209"/>
      <c r="P23" s="209"/>
      <c r="Q23" s="292"/>
      <c r="R23" s="292"/>
      <c r="S23" s="292"/>
      <c r="T23" s="292"/>
      <c r="U23" s="292"/>
      <c r="V23" s="373"/>
      <c r="W23" s="374"/>
      <c r="X23" s="345"/>
    </row>
    <row r="24" spans="2:24" ht="15.95" customHeight="1" x14ac:dyDescent="0.15">
      <c r="B24" s="319"/>
      <c r="C24" s="579"/>
      <c r="D24" s="580"/>
      <c r="E24" s="209"/>
      <c r="F24" s="245"/>
      <c r="G24" s="209"/>
      <c r="H24" s="209"/>
      <c r="I24" s="209"/>
      <c r="J24" s="292"/>
      <c r="K24" s="292"/>
      <c r="L24" s="292"/>
      <c r="M24" s="292"/>
      <c r="N24" s="209"/>
      <c r="O24" s="209"/>
      <c r="P24" s="209"/>
      <c r="Q24" s="292"/>
      <c r="R24" s="292"/>
      <c r="S24" s="292"/>
      <c r="T24" s="292"/>
      <c r="U24" s="292"/>
      <c r="V24" s="373"/>
      <c r="W24" s="374"/>
      <c r="X24" s="345"/>
    </row>
    <row r="25" spans="2:24" ht="15.95" customHeight="1" x14ac:dyDescent="0.15">
      <c r="B25" s="319"/>
      <c r="C25" s="579"/>
      <c r="D25" s="580"/>
      <c r="E25" s="209"/>
      <c r="F25" s="245"/>
      <c r="G25" s="209"/>
      <c r="H25" s="209"/>
      <c r="I25" s="209"/>
      <c r="J25" s="292"/>
      <c r="K25" s="292"/>
      <c r="L25" s="292"/>
      <c r="M25" s="292"/>
      <c r="N25" s="209"/>
      <c r="O25" s="209"/>
      <c r="P25" s="209"/>
      <c r="Q25" s="292"/>
      <c r="R25" s="292"/>
      <c r="S25" s="292"/>
      <c r="T25" s="292"/>
      <c r="U25" s="292"/>
      <c r="V25" s="373"/>
      <c r="W25" s="374"/>
      <c r="X25" s="345"/>
    </row>
    <row r="26" spans="2:24" ht="15.95" customHeight="1" x14ac:dyDescent="0.15">
      <c r="B26" s="319"/>
      <c r="C26" s="579"/>
      <c r="D26" s="580"/>
      <c r="E26" s="209"/>
      <c r="F26" s="245"/>
      <c r="G26" s="209"/>
      <c r="H26" s="209"/>
      <c r="I26" s="209"/>
      <c r="J26" s="292"/>
      <c r="K26" s="292"/>
      <c r="L26" s="292"/>
      <c r="M26" s="292"/>
      <c r="N26" s="209"/>
      <c r="O26" s="209"/>
      <c r="P26" s="209"/>
      <c r="Q26" s="292"/>
      <c r="R26" s="292"/>
      <c r="S26" s="292"/>
      <c r="T26" s="292"/>
      <c r="U26" s="292"/>
      <c r="V26" s="373"/>
      <c r="W26" s="374"/>
      <c r="X26" s="345"/>
    </row>
    <row r="27" spans="2:24" ht="15.95" customHeight="1" x14ac:dyDescent="0.15">
      <c r="B27" s="319"/>
      <c r="C27" s="579"/>
      <c r="D27" s="580"/>
      <c r="E27" s="209"/>
      <c r="F27" s="245"/>
      <c r="G27" s="209"/>
      <c r="H27" s="209"/>
      <c r="I27" s="209"/>
      <c r="J27" s="292"/>
      <c r="K27" s="292"/>
      <c r="L27" s="292"/>
      <c r="M27" s="292"/>
      <c r="N27" s="209"/>
      <c r="O27" s="209"/>
      <c r="P27" s="209"/>
      <c r="Q27" s="292"/>
      <c r="R27" s="292"/>
      <c r="S27" s="292"/>
      <c r="T27" s="292"/>
      <c r="U27" s="292"/>
      <c r="V27" s="373"/>
      <c r="W27" s="374"/>
      <c r="X27" s="345"/>
    </row>
    <row r="28" spans="2:24" ht="15.95" customHeight="1" x14ac:dyDescent="0.15">
      <c r="B28" s="319"/>
      <c r="C28" s="579"/>
      <c r="D28" s="580"/>
      <c r="E28" s="209"/>
      <c r="F28" s="245"/>
      <c r="G28" s="209"/>
      <c r="H28" s="209"/>
      <c r="I28" s="209"/>
      <c r="J28" s="292"/>
      <c r="K28" s="292"/>
      <c r="L28" s="292"/>
      <c r="M28" s="292"/>
      <c r="N28" s="209"/>
      <c r="O28" s="209"/>
      <c r="P28" s="209"/>
      <c r="Q28" s="292"/>
      <c r="R28" s="292"/>
      <c r="S28" s="292"/>
      <c r="T28" s="292"/>
      <c r="U28" s="292"/>
      <c r="V28" s="373"/>
      <c r="W28" s="374"/>
      <c r="X28" s="345"/>
    </row>
    <row r="29" spans="2:24" ht="15.95" customHeight="1" x14ac:dyDescent="0.15">
      <c r="B29" s="319"/>
      <c r="C29" s="579"/>
      <c r="D29" s="580"/>
      <c r="E29" s="209"/>
      <c r="F29" s="245"/>
      <c r="G29" s="209"/>
      <c r="H29" s="209"/>
      <c r="I29" s="209"/>
      <c r="J29" s="292"/>
      <c r="K29" s="292"/>
      <c r="L29" s="292"/>
      <c r="M29" s="292"/>
      <c r="N29" s="209"/>
      <c r="O29" s="209"/>
      <c r="P29" s="209"/>
      <c r="Q29" s="292"/>
      <c r="R29" s="292"/>
      <c r="S29" s="292"/>
      <c r="T29" s="292"/>
      <c r="U29" s="292"/>
      <c r="V29" s="373"/>
      <c r="W29" s="374"/>
      <c r="X29" s="345"/>
    </row>
    <row r="30" spans="2:24" ht="15.95" customHeight="1" x14ac:dyDescent="0.15">
      <c r="B30" s="319"/>
      <c r="C30" s="579"/>
      <c r="D30" s="580"/>
      <c r="E30" s="209"/>
      <c r="F30" s="245"/>
      <c r="G30" s="209"/>
      <c r="H30" s="209"/>
      <c r="I30" s="209"/>
      <c r="J30" s="292"/>
      <c r="K30" s="292"/>
      <c r="L30" s="292"/>
      <c r="M30" s="292"/>
      <c r="N30" s="209"/>
      <c r="O30" s="209"/>
      <c r="P30" s="209"/>
      <c r="Q30" s="292"/>
      <c r="R30" s="292"/>
      <c r="S30" s="292"/>
      <c r="T30" s="292"/>
      <c r="U30" s="292"/>
      <c r="V30" s="373"/>
      <c r="W30" s="374"/>
      <c r="X30" s="345"/>
    </row>
    <row r="31" spans="2:24" ht="15.95" customHeight="1" x14ac:dyDescent="0.15">
      <c r="B31" s="319"/>
      <c r="C31" s="579"/>
      <c r="D31" s="580"/>
      <c r="E31" s="209"/>
      <c r="F31" s="245"/>
      <c r="G31" s="209"/>
      <c r="H31" s="209"/>
      <c r="I31" s="209"/>
      <c r="J31" s="292"/>
      <c r="K31" s="292"/>
      <c r="L31" s="292"/>
      <c r="M31" s="292"/>
      <c r="N31" s="209"/>
      <c r="O31" s="209"/>
      <c r="P31" s="209"/>
      <c r="Q31" s="292"/>
      <c r="R31" s="292"/>
      <c r="S31" s="292"/>
      <c r="T31" s="292"/>
      <c r="U31" s="292"/>
      <c r="V31" s="373"/>
      <c r="W31" s="374"/>
      <c r="X31" s="345"/>
    </row>
    <row r="32" spans="2:24" ht="15.95" customHeight="1" x14ac:dyDescent="0.15">
      <c r="B32" s="319"/>
      <c r="C32" s="579"/>
      <c r="D32" s="580"/>
      <c r="E32" s="209"/>
      <c r="F32" s="245"/>
      <c r="G32" s="209"/>
      <c r="H32" s="209"/>
      <c r="I32" s="209"/>
      <c r="J32" s="292"/>
      <c r="K32" s="292"/>
      <c r="L32" s="292"/>
      <c r="M32" s="292"/>
      <c r="N32" s="209"/>
      <c r="O32" s="209"/>
      <c r="P32" s="209"/>
      <c r="Q32" s="292"/>
      <c r="R32" s="292"/>
      <c r="S32" s="292"/>
      <c r="T32" s="292"/>
      <c r="U32" s="292"/>
      <c r="V32" s="373"/>
      <c r="W32" s="374"/>
      <c r="X32" s="345"/>
    </row>
    <row r="33" spans="2:24" ht="15.95" customHeight="1" x14ac:dyDescent="0.15">
      <c r="B33" s="319"/>
      <c r="C33" s="579"/>
      <c r="D33" s="580"/>
      <c r="E33" s="209"/>
      <c r="F33" s="245"/>
      <c r="G33" s="209"/>
      <c r="H33" s="209"/>
      <c r="I33" s="209"/>
      <c r="J33" s="292"/>
      <c r="K33" s="292"/>
      <c r="L33" s="292"/>
      <c r="M33" s="292"/>
      <c r="N33" s="209"/>
      <c r="O33" s="209"/>
      <c r="P33" s="209"/>
      <c r="Q33" s="292"/>
      <c r="R33" s="292"/>
      <c r="S33" s="292"/>
      <c r="T33" s="292"/>
      <c r="U33" s="292"/>
      <c r="V33" s="373"/>
      <c r="W33" s="374"/>
      <c r="X33" s="345"/>
    </row>
    <row r="34" spans="2:24" ht="15.95" customHeight="1" x14ac:dyDescent="0.15">
      <c r="B34" s="319"/>
      <c r="C34" s="579"/>
      <c r="D34" s="580"/>
      <c r="E34" s="209"/>
      <c r="F34" s="245"/>
      <c r="G34" s="209"/>
      <c r="H34" s="209"/>
      <c r="I34" s="209"/>
      <c r="J34" s="292"/>
      <c r="K34" s="292"/>
      <c r="L34" s="292"/>
      <c r="M34" s="292"/>
      <c r="N34" s="209"/>
      <c r="O34" s="209"/>
      <c r="P34" s="209"/>
      <c r="Q34" s="292"/>
      <c r="R34" s="292"/>
      <c r="S34" s="292"/>
      <c r="T34" s="292"/>
      <c r="U34" s="292"/>
      <c r="V34" s="373"/>
      <c r="W34" s="374"/>
      <c r="X34" s="345"/>
    </row>
    <row r="35" spans="2:24" ht="15.95" customHeight="1" x14ac:dyDescent="0.15">
      <c r="B35" s="319"/>
      <c r="C35" s="579"/>
      <c r="D35" s="580"/>
      <c r="E35" s="209"/>
      <c r="F35" s="245"/>
      <c r="G35" s="209"/>
      <c r="H35" s="209"/>
      <c r="I35" s="209"/>
      <c r="J35" s="292"/>
      <c r="K35" s="292"/>
      <c r="L35" s="292"/>
      <c r="M35" s="292"/>
      <c r="N35" s="209"/>
      <c r="O35" s="209"/>
      <c r="P35" s="209"/>
      <c r="Q35" s="292"/>
      <c r="R35" s="292"/>
      <c r="S35" s="292"/>
      <c r="T35" s="292"/>
      <c r="U35" s="292"/>
      <c r="V35" s="373"/>
      <c r="W35" s="374"/>
      <c r="X35" s="345"/>
    </row>
    <row r="36" spans="2:24" ht="15.95" customHeight="1" x14ac:dyDescent="0.15">
      <c r="B36" s="319"/>
      <c r="C36" s="579"/>
      <c r="D36" s="580"/>
      <c r="E36" s="209"/>
      <c r="F36" s="245"/>
      <c r="G36" s="209"/>
      <c r="H36" s="209"/>
      <c r="I36" s="209"/>
      <c r="J36" s="292"/>
      <c r="K36" s="292"/>
      <c r="L36" s="292"/>
      <c r="M36" s="292"/>
      <c r="N36" s="209"/>
      <c r="O36" s="209"/>
      <c r="P36" s="209"/>
      <c r="Q36" s="292"/>
      <c r="R36" s="292"/>
      <c r="S36" s="292"/>
      <c r="T36" s="292"/>
      <c r="U36" s="292"/>
      <c r="V36" s="373"/>
      <c r="W36" s="374"/>
      <c r="X36" s="345"/>
    </row>
    <row r="37" spans="2:24" ht="15.95" customHeight="1" x14ac:dyDescent="0.15">
      <c r="B37" s="319"/>
      <c r="C37" s="579"/>
      <c r="D37" s="580"/>
      <c r="E37" s="209"/>
      <c r="F37" s="245"/>
      <c r="G37" s="209"/>
      <c r="H37" s="209"/>
      <c r="I37" s="209"/>
      <c r="J37" s="292"/>
      <c r="K37" s="292"/>
      <c r="L37" s="292"/>
      <c r="M37" s="292"/>
      <c r="N37" s="209"/>
      <c r="O37" s="209"/>
      <c r="P37" s="209"/>
      <c r="Q37" s="292"/>
      <c r="R37" s="292"/>
      <c r="S37" s="292"/>
      <c r="T37" s="292"/>
      <c r="U37" s="292"/>
      <c r="V37" s="373"/>
      <c r="W37" s="374"/>
      <c r="X37" s="345"/>
    </row>
    <row r="38" spans="2:24" ht="15.95" customHeight="1" x14ac:dyDescent="0.15">
      <c r="B38" s="319"/>
      <c r="C38" s="579"/>
      <c r="D38" s="580"/>
      <c r="E38" s="209"/>
      <c r="F38" s="245"/>
      <c r="G38" s="209"/>
      <c r="H38" s="209"/>
      <c r="I38" s="209"/>
      <c r="J38" s="292"/>
      <c r="K38" s="292"/>
      <c r="L38" s="292"/>
      <c r="M38" s="292"/>
      <c r="N38" s="209"/>
      <c r="O38" s="209"/>
      <c r="P38" s="209"/>
      <c r="Q38" s="292"/>
      <c r="R38" s="292"/>
      <c r="S38" s="292"/>
      <c r="T38" s="292"/>
      <c r="U38" s="292"/>
      <c r="V38" s="373"/>
      <c r="W38" s="374"/>
      <c r="X38" s="345"/>
    </row>
    <row r="39" spans="2:24" ht="15.95" customHeight="1" x14ac:dyDescent="0.15">
      <c r="B39" s="319"/>
      <c r="C39" s="579"/>
      <c r="D39" s="580"/>
      <c r="E39" s="209"/>
      <c r="F39" s="245"/>
      <c r="G39" s="209"/>
      <c r="H39" s="209"/>
      <c r="I39" s="209"/>
      <c r="J39" s="292"/>
      <c r="K39" s="292"/>
      <c r="L39" s="292"/>
      <c r="M39" s="292"/>
      <c r="N39" s="209"/>
      <c r="O39" s="209"/>
      <c r="P39" s="209"/>
      <c r="Q39" s="292"/>
      <c r="R39" s="292"/>
      <c r="S39" s="292"/>
      <c r="T39" s="292"/>
      <c r="U39" s="292"/>
      <c r="V39" s="373"/>
      <c r="W39" s="374"/>
      <c r="X39" s="345"/>
    </row>
    <row r="40" spans="2:24" ht="15.95" customHeight="1" x14ac:dyDescent="0.15">
      <c r="B40" s="319"/>
      <c r="C40" s="579"/>
      <c r="D40" s="580"/>
      <c r="E40" s="209"/>
      <c r="F40" s="245"/>
      <c r="G40" s="209"/>
      <c r="H40" s="209"/>
      <c r="I40" s="209"/>
      <c r="J40" s="292"/>
      <c r="K40" s="292"/>
      <c r="L40" s="292"/>
      <c r="M40" s="292"/>
      <c r="N40" s="209"/>
      <c r="O40" s="209"/>
      <c r="P40" s="209"/>
      <c r="Q40" s="292"/>
      <c r="R40" s="292"/>
      <c r="S40" s="292"/>
      <c r="T40" s="292"/>
      <c r="U40" s="292"/>
      <c r="V40" s="373"/>
      <c r="W40" s="374"/>
      <c r="X40" s="345"/>
    </row>
    <row r="41" spans="2:24" ht="15.95" customHeight="1" x14ac:dyDescent="0.15">
      <c r="B41" s="378"/>
      <c r="C41" s="579"/>
      <c r="D41" s="580"/>
      <c r="E41" s="209"/>
      <c r="F41" s="245"/>
      <c r="G41" s="209"/>
      <c r="H41" s="209"/>
      <c r="I41" s="209"/>
      <c r="J41" s="292"/>
      <c r="K41" s="292"/>
      <c r="L41" s="292"/>
      <c r="M41" s="292"/>
      <c r="N41" s="209"/>
      <c r="O41" s="209"/>
      <c r="P41" s="209"/>
      <c r="Q41" s="292"/>
      <c r="R41" s="292"/>
      <c r="S41" s="292"/>
      <c r="T41" s="292"/>
      <c r="U41" s="292"/>
      <c r="V41" s="373"/>
      <c r="W41" s="374"/>
      <c r="X41" s="345"/>
    </row>
    <row r="42" spans="2:24" ht="15.95" customHeight="1" x14ac:dyDescent="0.15">
      <c r="B42" s="24"/>
      <c r="C42" s="1" t="s">
        <v>233</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234</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43" t="s">
        <v>235</v>
      </c>
    </row>
    <row r="45" spans="2:24" ht="15.95" customHeight="1" x14ac:dyDescent="0.15">
      <c r="C45" s="243" t="s">
        <v>236</v>
      </c>
    </row>
    <row r="46" spans="2:24" ht="15.95" customHeight="1" x14ac:dyDescent="0.15">
      <c r="C46" s="3" t="s">
        <v>151</v>
      </c>
    </row>
  </sheetData>
  <mergeCells count="198">
    <mergeCell ref="B2:V2"/>
    <mergeCell ref="B3:E3"/>
    <mergeCell ref="F3:I3"/>
    <mergeCell ref="K3:L3"/>
    <mergeCell ref="M3:N4"/>
    <mergeCell ref="O3:R3"/>
    <mergeCell ref="S3:V4"/>
    <mergeCell ref="W3:X4"/>
    <mergeCell ref="B4:E4"/>
    <mergeCell ref="F4:I4"/>
    <mergeCell ref="K4:L4"/>
    <mergeCell ref="O4:R4"/>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V8:X8"/>
    <mergeCell ref="J5:M5"/>
    <mergeCell ref="N5:O5"/>
    <mergeCell ref="P5:U5"/>
    <mergeCell ref="V5:X6"/>
    <mergeCell ref="G6:H7"/>
    <mergeCell ref="I6:I7"/>
    <mergeCell ref="J6:K7"/>
    <mergeCell ref="L6:M7"/>
    <mergeCell ref="N6:O6"/>
    <mergeCell ref="P6:P7"/>
    <mergeCell ref="V9:X9"/>
    <mergeCell ref="C10:D10"/>
    <mergeCell ref="J10:K10"/>
    <mergeCell ref="L10:M10"/>
    <mergeCell ref="Q10:U10"/>
    <mergeCell ref="V10:X10"/>
    <mergeCell ref="C11:D11"/>
    <mergeCell ref="J11:K11"/>
    <mergeCell ref="L11:M11"/>
    <mergeCell ref="Q11:U11"/>
    <mergeCell ref="V11:X11"/>
    <mergeCell ref="V12:X12"/>
    <mergeCell ref="C13:D13"/>
    <mergeCell ref="J13:K13"/>
    <mergeCell ref="L13:M13"/>
    <mergeCell ref="Q13:U13"/>
    <mergeCell ref="V13:X13"/>
    <mergeCell ref="C14:D14"/>
    <mergeCell ref="J14:K14"/>
    <mergeCell ref="L14:M14"/>
    <mergeCell ref="Q14:U14"/>
    <mergeCell ref="V14:X14"/>
    <mergeCell ref="V15:X15"/>
    <mergeCell ref="C16:D16"/>
    <mergeCell ref="J16:K16"/>
    <mergeCell ref="L16:M16"/>
    <mergeCell ref="Q16:U16"/>
    <mergeCell ref="V16:X16"/>
    <mergeCell ref="C17:D17"/>
    <mergeCell ref="J17:K17"/>
    <mergeCell ref="L17:M17"/>
    <mergeCell ref="Q17:U17"/>
    <mergeCell ref="V17:X17"/>
    <mergeCell ref="L18:M18"/>
    <mergeCell ref="Q18:U18"/>
    <mergeCell ref="V18:X18"/>
    <mergeCell ref="C19:D19"/>
    <mergeCell ref="J19:K19"/>
    <mergeCell ref="L19:M19"/>
    <mergeCell ref="Q19:U19"/>
    <mergeCell ref="V19:X19"/>
    <mergeCell ref="C20:D20"/>
    <mergeCell ref="J20:K20"/>
    <mergeCell ref="L20:M20"/>
    <mergeCell ref="Q20:U20"/>
    <mergeCell ref="V20:X20"/>
    <mergeCell ref="C21:D21"/>
    <mergeCell ref="J21:K21"/>
    <mergeCell ref="L21:M21"/>
    <mergeCell ref="Q21:U21"/>
    <mergeCell ref="V21:X21"/>
    <mergeCell ref="C22:D22"/>
    <mergeCell ref="J22:K22"/>
    <mergeCell ref="L22:M22"/>
    <mergeCell ref="Q22:U22"/>
    <mergeCell ref="V22:X22"/>
    <mergeCell ref="C23:D23"/>
    <mergeCell ref="J23:K23"/>
    <mergeCell ref="L23:M23"/>
    <mergeCell ref="Q23:U23"/>
    <mergeCell ref="V23:X23"/>
    <mergeCell ref="C24:D24"/>
    <mergeCell ref="J24:K24"/>
    <mergeCell ref="L24:M24"/>
    <mergeCell ref="Q24:U24"/>
    <mergeCell ref="V24:X24"/>
    <mergeCell ref="C25:D25"/>
    <mergeCell ref="J25:K25"/>
    <mergeCell ref="L25:M25"/>
    <mergeCell ref="Q25:U25"/>
    <mergeCell ref="V25:X25"/>
    <mergeCell ref="C26:D26"/>
    <mergeCell ref="J26:K26"/>
    <mergeCell ref="L26:M26"/>
    <mergeCell ref="Q26:U26"/>
    <mergeCell ref="V26:X26"/>
    <mergeCell ref="C27:D27"/>
    <mergeCell ref="J27:K27"/>
    <mergeCell ref="L27:M27"/>
    <mergeCell ref="Q27:U27"/>
    <mergeCell ref="V27:X27"/>
    <mergeCell ref="C28:D28"/>
    <mergeCell ref="J28:K28"/>
    <mergeCell ref="L28:M28"/>
    <mergeCell ref="Q28:U28"/>
    <mergeCell ref="V28:X28"/>
    <mergeCell ref="C29:D29"/>
    <mergeCell ref="J29:K29"/>
    <mergeCell ref="L29:M29"/>
    <mergeCell ref="Q29:U29"/>
    <mergeCell ref="V29:X29"/>
    <mergeCell ref="C30:D30"/>
    <mergeCell ref="J30:K30"/>
    <mergeCell ref="L30:M30"/>
    <mergeCell ref="Q30:U30"/>
    <mergeCell ref="V30:X30"/>
    <mergeCell ref="C31:D31"/>
    <mergeCell ref="J31:K31"/>
    <mergeCell ref="L31:M31"/>
    <mergeCell ref="Q31:U31"/>
    <mergeCell ref="V31:X31"/>
    <mergeCell ref="C32:D32"/>
    <mergeCell ref="J32:K32"/>
    <mergeCell ref="L32:M32"/>
    <mergeCell ref="Q32:U32"/>
    <mergeCell ref="V32:X32"/>
    <mergeCell ref="C33:D33"/>
    <mergeCell ref="J33:K33"/>
    <mergeCell ref="L33:M33"/>
    <mergeCell ref="Q33:U33"/>
    <mergeCell ref="V33:X33"/>
    <mergeCell ref="C34:D34"/>
    <mergeCell ref="J34:K34"/>
    <mergeCell ref="L34:M34"/>
    <mergeCell ref="Q34:U34"/>
    <mergeCell ref="V34:X34"/>
    <mergeCell ref="C35:D35"/>
    <mergeCell ref="J35:K35"/>
    <mergeCell ref="L35:M35"/>
    <mergeCell ref="Q35:U35"/>
    <mergeCell ref="V35:X35"/>
    <mergeCell ref="C36:D36"/>
    <mergeCell ref="J36:K36"/>
    <mergeCell ref="L36:M36"/>
    <mergeCell ref="Q36:U36"/>
    <mergeCell ref="V36:X36"/>
    <mergeCell ref="C37:D37"/>
    <mergeCell ref="J37:K37"/>
    <mergeCell ref="L37:M37"/>
    <mergeCell ref="Q37:U37"/>
    <mergeCell ref="V37:X37"/>
    <mergeCell ref="C38:D38"/>
    <mergeCell ref="J38:K38"/>
    <mergeCell ref="L38:M38"/>
    <mergeCell ref="Q38:U38"/>
    <mergeCell ref="V38:X3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s>
  <phoneticPr fontId="10"/>
  <dataValidations count="4">
    <dataValidation allowBlank="1" showInputMessage="1" showErrorMessage="1" prompt="覆工スパン毎に連番を記入。_x000a_数値で入力する。" sqref="E8:E41" xr:uid="{D2E94AEC-16A6-4420-B398-E34F1FC66977}"/>
    <dataValidation type="list" errorStyle="warning" allowBlank="1" showInputMessage="1" showErrorMessage="1" error="選択出来ません" sqref="H8:H41" xr:uid="{3182B36A-8B13-43C5-A390-C1BD0AEE9862}">
      <formula1>INDIRECT(G8)</formula1>
    </dataValidation>
    <dataValidation type="list" showInputMessage="1" showErrorMessage="1" sqref="G42:H43" xr:uid="{83E7C9D4-A208-4A1B-A584-698B9347A978}">
      <formula1>部位本体</formula1>
    </dataValidation>
    <dataValidation type="list" allowBlank="1" showInputMessage="1" showErrorMessage="1" sqref="E42:E43" xr:uid="{CD3C073B-85E6-490D-B875-59C03A7FD668}">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86B8D043-59EE-4CC8-BDE6-9769810C3569}">
          <x14:formula1>
            <xm:f>'(参考)リスト'!$E$52:$E$58</xm:f>
          </x14:formula1>
          <xm:sqref>J8:K41</xm:sqref>
        </x14:dataValidation>
        <x14:dataValidation type="list" allowBlank="1" showInputMessage="1" showErrorMessage="1" xr:uid="{DB688925-DF28-4709-9228-C5226EBDE7BE}">
          <x14:formula1>
            <xm:f>'(参考)リスト'!$G$52:$G$54</xm:f>
          </x14:formula1>
          <xm:sqref>P8:P41</xm:sqref>
        </x14:dataValidation>
        <x14:dataValidation type="list" showInputMessage="1" showErrorMessage="1" xr:uid="{1644D486-73FA-489A-9E8C-A0959F170115}">
          <x14:formula1>
            <xm:f>'(参考)リスト'!$B$52:$B$55</xm:f>
          </x14:formula1>
          <xm:sqref>G8:G41</xm:sqref>
        </x14:dataValidation>
        <x14:dataValidation type="list" allowBlank="1" showInputMessage="1" showErrorMessage="1" xr:uid="{6BB8242D-F051-443C-B1C7-3D929EFDA025}">
          <x14:formula1>
            <xm:f>'(参考)リスト'!$F$52:$F$53</xm:f>
          </x14:formula1>
          <xm:sqref>N8:O41</xm:sqref>
        </x14:dataValidation>
        <x14:dataValidation type="list" allowBlank="1" showInputMessage="1" showErrorMessage="1" xr:uid="{B16A047A-D8FD-4D4A-AFC3-29DEDB3C6608}">
          <x14:formula1>
            <xm:f>'(参考)リスト'!$D$52:$D$54</xm:f>
          </x14:formula1>
          <xm:sqref>I8:I41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85" zoomScaleNormal="85" zoomScaleSheetLayoutView="85" workbookViewId="0">
      <pane xSplit="4" ySplit="6" topLeftCell="E7" activePane="bottomRight" state="frozen"/>
      <selection pane="topRight"/>
      <selection pane="bottomLeft"/>
      <selection pane="bottomRight" activeCell="E4" sqref="E4:G4"/>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28" t="s">
        <v>237</v>
      </c>
      <c r="C2" s="628"/>
      <c r="D2" s="628"/>
      <c r="E2" s="493"/>
      <c r="F2" s="493"/>
      <c r="G2" s="493"/>
      <c r="H2" s="628"/>
      <c r="I2" s="628"/>
      <c r="J2" s="628"/>
      <c r="K2" s="628"/>
      <c r="L2" s="628"/>
      <c r="M2" s="628"/>
      <c r="N2" s="628"/>
      <c r="O2" s="628"/>
      <c r="P2" s="628"/>
      <c r="Q2" s="628"/>
      <c r="R2" s="628"/>
      <c r="S2" s="628"/>
      <c r="T2" s="628"/>
      <c r="U2" s="628"/>
      <c r="V2" s="628"/>
      <c r="W2" s="628"/>
      <c r="X2" s="628"/>
      <c r="Y2" s="628"/>
      <c r="Z2" s="628"/>
    </row>
    <row r="3" spans="2:28" ht="20.100000000000001" customHeight="1" x14ac:dyDescent="0.15">
      <c r="B3" s="662" t="s">
        <v>2</v>
      </c>
      <c r="C3" s="662"/>
      <c r="D3" s="494"/>
      <c r="E3" s="663" t="s">
        <v>816</v>
      </c>
      <c r="F3" s="664"/>
      <c r="G3" s="665"/>
      <c r="H3" s="666" t="s">
        <v>3</v>
      </c>
      <c r="I3" s="500"/>
      <c r="J3" s="667" t="s">
        <v>527</v>
      </c>
      <c r="K3" s="667"/>
      <c r="L3" s="667"/>
      <c r="M3" s="297" t="s">
        <v>238</v>
      </c>
      <c r="N3" s="298"/>
      <c r="O3" s="298"/>
      <c r="P3" s="298"/>
      <c r="Q3" s="679" t="s">
        <v>530</v>
      </c>
      <c r="R3" s="680"/>
      <c r="S3" s="680"/>
      <c r="T3" s="681"/>
      <c r="U3" s="513" t="s">
        <v>192</v>
      </c>
      <c r="V3" s="514"/>
      <c r="W3" s="515"/>
      <c r="X3" s="519">
        <v>45944</v>
      </c>
      <c r="Y3" s="520"/>
      <c r="Z3" s="521"/>
    </row>
    <row r="4" spans="2:28" ht="20.100000000000001" customHeight="1" x14ac:dyDescent="0.15">
      <c r="B4" s="674" t="s">
        <v>109</v>
      </c>
      <c r="C4" s="674"/>
      <c r="D4" s="525"/>
      <c r="E4" s="675" t="s">
        <v>526</v>
      </c>
      <c r="F4" s="676"/>
      <c r="G4" s="677"/>
      <c r="H4" s="678" t="s">
        <v>110</v>
      </c>
      <c r="I4" s="531"/>
      <c r="J4" s="667" t="s">
        <v>528</v>
      </c>
      <c r="K4" s="667"/>
      <c r="L4" s="667"/>
      <c r="M4" s="300"/>
      <c r="N4" s="301"/>
      <c r="O4" s="301"/>
      <c r="P4" s="301"/>
      <c r="Q4" s="682" t="s">
        <v>531</v>
      </c>
      <c r="R4" s="683"/>
      <c r="S4" s="683"/>
      <c r="T4" s="684"/>
      <c r="U4" s="668"/>
      <c r="V4" s="669"/>
      <c r="W4" s="670"/>
      <c r="X4" s="671"/>
      <c r="Y4" s="672"/>
      <c r="Z4" s="673"/>
    </row>
    <row r="5" spans="2:28" ht="28.5" customHeight="1" x14ac:dyDescent="0.15">
      <c r="B5" s="639" t="s">
        <v>239</v>
      </c>
      <c r="C5" s="642" t="s">
        <v>240</v>
      </c>
      <c r="D5" s="642"/>
      <c r="E5" s="643" t="s">
        <v>195</v>
      </c>
      <c r="F5" s="652" t="s">
        <v>239</v>
      </c>
      <c r="G5" s="653"/>
      <c r="H5" s="654"/>
      <c r="I5" s="654"/>
      <c r="J5" s="654"/>
      <c r="K5" s="654"/>
      <c r="L5" s="654"/>
      <c r="M5" s="654"/>
      <c r="N5" s="654"/>
      <c r="O5" s="654"/>
      <c r="P5" s="654"/>
      <c r="Q5" s="654"/>
      <c r="R5" s="654"/>
      <c r="S5" s="655"/>
      <c r="T5" s="655"/>
      <c r="U5" s="655"/>
      <c r="V5" s="655"/>
      <c r="W5" s="655"/>
      <c r="X5" s="655"/>
      <c r="Y5" s="655"/>
      <c r="Z5" s="656"/>
      <c r="AA5" s="19"/>
      <c r="AB5" s="236"/>
    </row>
    <row r="6" spans="2:28" ht="24.75" customHeight="1" x14ac:dyDescent="0.15">
      <c r="B6" s="639"/>
      <c r="C6" s="531"/>
      <c r="D6" s="531"/>
      <c r="E6" s="644"/>
      <c r="F6" s="500" t="s">
        <v>241</v>
      </c>
      <c r="G6" s="500"/>
      <c r="H6" s="658" t="s">
        <v>242</v>
      </c>
      <c r="I6" s="655"/>
      <c r="J6" s="655"/>
      <c r="K6" s="655"/>
      <c r="L6" s="655"/>
      <c r="M6" s="655"/>
      <c r="N6" s="656"/>
      <c r="O6" s="658" t="s">
        <v>243</v>
      </c>
      <c r="P6" s="654"/>
      <c r="Q6" s="654"/>
      <c r="R6" s="654"/>
      <c r="S6" s="654"/>
      <c r="T6" s="654"/>
      <c r="U6" s="654"/>
      <c r="V6" s="654"/>
      <c r="W6" s="654"/>
      <c r="X6" s="678"/>
      <c r="Y6" s="658" t="s">
        <v>244</v>
      </c>
      <c r="Z6" s="678"/>
      <c r="AA6" s="236"/>
      <c r="AB6" s="236"/>
    </row>
    <row r="7" spans="2:28" ht="27.75" customHeight="1" x14ac:dyDescent="0.15">
      <c r="B7" s="640"/>
      <c r="C7" s="645"/>
      <c r="D7" s="646"/>
      <c r="E7" s="231"/>
      <c r="F7" s="647"/>
      <c r="G7" s="647"/>
      <c r="H7" s="659"/>
      <c r="I7" s="660"/>
      <c r="J7" s="660"/>
      <c r="K7" s="660"/>
      <c r="L7" s="660"/>
      <c r="M7" s="660"/>
      <c r="N7" s="661"/>
      <c r="O7" s="693"/>
      <c r="P7" s="694"/>
      <c r="Q7" s="694"/>
      <c r="R7" s="694"/>
      <c r="S7" s="694"/>
      <c r="T7" s="694"/>
      <c r="U7" s="694"/>
      <c r="V7" s="694"/>
      <c r="W7" s="694"/>
      <c r="X7" s="695"/>
      <c r="Y7" s="657"/>
      <c r="Z7" s="657"/>
    </row>
    <row r="8" spans="2:28" ht="27.75" customHeight="1" x14ac:dyDescent="0.15">
      <c r="B8" s="640"/>
      <c r="C8" s="645"/>
      <c r="D8" s="646"/>
      <c r="E8" s="231"/>
      <c r="F8" s="647"/>
      <c r="G8" s="647"/>
      <c r="H8" s="659"/>
      <c r="I8" s="685"/>
      <c r="J8" s="685"/>
      <c r="K8" s="685"/>
      <c r="L8" s="660"/>
      <c r="M8" s="660"/>
      <c r="N8" s="661"/>
      <c r="O8" s="693"/>
      <c r="P8" s="694"/>
      <c r="Q8" s="694"/>
      <c r="R8" s="694"/>
      <c r="S8" s="694"/>
      <c r="T8" s="694"/>
      <c r="U8" s="694"/>
      <c r="V8" s="694"/>
      <c r="W8" s="694"/>
      <c r="X8" s="695"/>
      <c r="Y8" s="657"/>
      <c r="Z8" s="657"/>
    </row>
    <row r="9" spans="2:28" ht="27.75" customHeight="1" x14ac:dyDescent="0.15">
      <c r="B9" s="640"/>
      <c r="C9" s="648"/>
      <c r="D9" s="649"/>
      <c r="E9" s="231"/>
      <c r="F9" s="647"/>
      <c r="G9" s="647"/>
      <c r="H9" s="659"/>
      <c r="I9" s="685"/>
      <c r="J9" s="685"/>
      <c r="K9" s="685"/>
      <c r="L9" s="660"/>
      <c r="M9" s="660"/>
      <c r="N9" s="661"/>
      <c r="O9" s="693"/>
      <c r="P9" s="694"/>
      <c r="Q9" s="694"/>
      <c r="R9" s="694"/>
      <c r="S9" s="694"/>
      <c r="T9" s="694"/>
      <c r="U9" s="694"/>
      <c r="V9" s="694"/>
      <c r="W9" s="694"/>
      <c r="X9" s="695"/>
      <c r="Y9" s="650"/>
      <c r="Z9" s="651"/>
    </row>
    <row r="10" spans="2:28" ht="27.75" customHeight="1" x14ac:dyDescent="0.15">
      <c r="B10" s="640"/>
      <c r="C10" s="648"/>
      <c r="D10" s="649"/>
      <c r="E10" s="231"/>
      <c r="F10" s="686"/>
      <c r="G10" s="687"/>
      <c r="H10" s="659"/>
      <c r="I10" s="685"/>
      <c r="J10" s="685"/>
      <c r="K10" s="685"/>
      <c r="L10" s="685"/>
      <c r="M10" s="685"/>
      <c r="N10" s="690"/>
      <c r="O10" s="693"/>
      <c r="P10" s="694"/>
      <c r="Q10" s="694"/>
      <c r="R10" s="694"/>
      <c r="S10" s="694"/>
      <c r="T10" s="694"/>
      <c r="U10" s="694"/>
      <c r="V10" s="694"/>
      <c r="W10" s="694"/>
      <c r="X10" s="695"/>
      <c r="Y10" s="650"/>
      <c r="Z10" s="651"/>
    </row>
    <row r="11" spans="2:28" ht="27.75" customHeight="1" x14ac:dyDescent="0.15">
      <c r="B11" s="640"/>
      <c r="C11" s="650"/>
      <c r="D11" s="651"/>
      <c r="E11" s="18"/>
      <c r="F11" s="688"/>
      <c r="G11" s="689"/>
      <c r="H11" s="659"/>
      <c r="I11" s="685"/>
      <c r="J11" s="685"/>
      <c r="K11" s="685"/>
      <c r="L11" s="685"/>
      <c r="M11" s="685"/>
      <c r="N11" s="690"/>
      <c r="O11" s="650"/>
      <c r="P11" s="692"/>
      <c r="Q11" s="692"/>
      <c r="R11" s="692"/>
      <c r="S11" s="692"/>
      <c r="T11" s="692"/>
      <c r="U11" s="692"/>
      <c r="V11" s="692"/>
      <c r="W11" s="692"/>
      <c r="X11" s="651"/>
      <c r="Y11" s="650"/>
      <c r="Z11" s="651"/>
    </row>
    <row r="12" spans="2:28" ht="27.75" customHeight="1" x14ac:dyDescent="0.15">
      <c r="B12" s="640"/>
      <c r="C12" s="650"/>
      <c r="D12" s="651"/>
      <c r="E12" s="18"/>
      <c r="F12" s="691"/>
      <c r="G12" s="691"/>
      <c r="H12" s="659"/>
      <c r="I12" s="685"/>
      <c r="J12" s="685"/>
      <c r="K12" s="685"/>
      <c r="L12" s="660"/>
      <c r="M12" s="660"/>
      <c r="N12" s="661"/>
      <c r="O12" s="650"/>
      <c r="P12" s="692"/>
      <c r="Q12" s="692"/>
      <c r="R12" s="692"/>
      <c r="S12" s="692"/>
      <c r="T12" s="692"/>
      <c r="U12" s="692"/>
      <c r="V12" s="692"/>
      <c r="W12" s="692"/>
      <c r="X12" s="651"/>
      <c r="Y12" s="650"/>
      <c r="Z12" s="651"/>
    </row>
    <row r="13" spans="2:28" ht="27.75" customHeight="1" x14ac:dyDescent="0.15">
      <c r="B13" s="640"/>
      <c r="C13" s="650"/>
      <c r="D13" s="651"/>
      <c r="E13" s="18"/>
      <c r="F13" s="691"/>
      <c r="G13" s="691"/>
      <c r="H13" s="659"/>
      <c r="I13" s="685"/>
      <c r="J13" s="685"/>
      <c r="K13" s="685"/>
      <c r="L13" s="660"/>
      <c r="M13" s="660"/>
      <c r="N13" s="661"/>
      <c r="O13" s="650"/>
      <c r="P13" s="692"/>
      <c r="Q13" s="692"/>
      <c r="R13" s="692"/>
      <c r="S13" s="692"/>
      <c r="T13" s="692"/>
      <c r="U13" s="692"/>
      <c r="V13" s="692"/>
      <c r="W13" s="692"/>
      <c r="X13" s="651"/>
      <c r="Y13" s="650"/>
      <c r="Z13" s="651"/>
    </row>
    <row r="14" spans="2:28" ht="27.75" customHeight="1" x14ac:dyDescent="0.15">
      <c r="B14" s="640"/>
      <c r="C14" s="650"/>
      <c r="D14" s="651"/>
      <c r="E14" s="18"/>
      <c r="F14" s="647"/>
      <c r="G14" s="647"/>
      <c r="H14" s="659"/>
      <c r="I14" s="685"/>
      <c r="J14" s="685"/>
      <c r="K14" s="685"/>
      <c r="L14" s="660"/>
      <c r="M14" s="660"/>
      <c r="N14" s="661"/>
      <c r="O14" s="650"/>
      <c r="P14" s="692"/>
      <c r="Q14" s="692"/>
      <c r="R14" s="692"/>
      <c r="S14" s="692"/>
      <c r="T14" s="692"/>
      <c r="U14" s="692"/>
      <c r="V14" s="692"/>
      <c r="W14" s="692"/>
      <c r="X14" s="651"/>
      <c r="Y14" s="650"/>
      <c r="Z14" s="651"/>
    </row>
    <row r="15" spans="2:28" ht="27.75" customHeight="1" x14ac:dyDescent="0.15">
      <c r="B15" s="640"/>
      <c r="C15" s="650"/>
      <c r="D15" s="651"/>
      <c r="E15" s="18"/>
      <c r="F15" s="691"/>
      <c r="G15" s="691"/>
      <c r="H15" s="659"/>
      <c r="I15" s="685"/>
      <c r="J15" s="685"/>
      <c r="K15" s="685"/>
      <c r="L15" s="660"/>
      <c r="M15" s="660"/>
      <c r="N15" s="661"/>
      <c r="O15" s="650"/>
      <c r="P15" s="692"/>
      <c r="Q15" s="692"/>
      <c r="R15" s="692"/>
      <c r="S15" s="692"/>
      <c r="T15" s="692"/>
      <c r="U15" s="692"/>
      <c r="V15" s="692"/>
      <c r="W15" s="692"/>
      <c r="X15" s="651"/>
      <c r="Y15" s="650"/>
      <c r="Z15" s="651"/>
    </row>
    <row r="16" spans="2:28" ht="27.75" customHeight="1" x14ac:dyDescent="0.15">
      <c r="B16" s="640"/>
      <c r="C16" s="650"/>
      <c r="D16" s="651"/>
      <c r="E16" s="18"/>
      <c r="F16" s="691"/>
      <c r="G16" s="691"/>
      <c r="H16" s="659"/>
      <c r="I16" s="685"/>
      <c r="J16" s="685"/>
      <c r="K16" s="685"/>
      <c r="L16" s="660"/>
      <c r="M16" s="660"/>
      <c r="N16" s="661"/>
      <c r="O16" s="650"/>
      <c r="P16" s="692"/>
      <c r="Q16" s="692"/>
      <c r="R16" s="692"/>
      <c r="S16" s="692"/>
      <c r="T16" s="692"/>
      <c r="U16" s="692"/>
      <c r="V16" s="692"/>
      <c r="W16" s="692"/>
      <c r="X16" s="651"/>
      <c r="Y16" s="650"/>
      <c r="Z16" s="651"/>
    </row>
    <row r="17" spans="2:26" ht="27.75" customHeight="1" x14ac:dyDescent="0.15">
      <c r="B17" s="640"/>
      <c r="C17" s="650"/>
      <c r="D17" s="651"/>
      <c r="E17" s="18"/>
      <c r="F17" s="691"/>
      <c r="G17" s="691"/>
      <c r="H17" s="659"/>
      <c r="I17" s="685"/>
      <c r="J17" s="685"/>
      <c r="K17" s="685"/>
      <c r="L17" s="660"/>
      <c r="M17" s="660"/>
      <c r="N17" s="661"/>
      <c r="O17" s="650"/>
      <c r="P17" s="692"/>
      <c r="Q17" s="692"/>
      <c r="R17" s="692"/>
      <c r="S17" s="692"/>
      <c r="T17" s="692"/>
      <c r="U17" s="692"/>
      <c r="V17" s="692"/>
      <c r="W17" s="692"/>
      <c r="X17" s="651"/>
      <c r="Y17" s="650"/>
      <c r="Z17" s="651"/>
    </row>
    <row r="18" spans="2:26" ht="27.75" customHeight="1" x14ac:dyDescent="0.15">
      <c r="B18" s="640"/>
      <c r="C18" s="650"/>
      <c r="D18" s="651"/>
      <c r="E18" s="18"/>
      <c r="F18" s="691"/>
      <c r="G18" s="691"/>
      <c r="H18" s="659"/>
      <c r="I18" s="685"/>
      <c r="J18" s="685"/>
      <c r="K18" s="685"/>
      <c r="L18" s="660"/>
      <c r="M18" s="660"/>
      <c r="N18" s="661"/>
      <c r="O18" s="650"/>
      <c r="P18" s="692"/>
      <c r="Q18" s="692"/>
      <c r="R18" s="692"/>
      <c r="S18" s="692"/>
      <c r="T18" s="692"/>
      <c r="U18" s="692"/>
      <c r="V18" s="692"/>
      <c r="W18" s="692"/>
      <c r="X18" s="651"/>
      <c r="Y18" s="650"/>
      <c r="Z18" s="651"/>
    </row>
    <row r="19" spans="2:26" ht="27.75" customHeight="1" x14ac:dyDescent="0.15">
      <c r="B19" s="640"/>
      <c r="C19" s="650"/>
      <c r="D19" s="651"/>
      <c r="E19" s="18"/>
      <c r="F19" s="691"/>
      <c r="G19" s="691"/>
      <c r="H19" s="659"/>
      <c r="I19" s="685"/>
      <c r="J19" s="685"/>
      <c r="K19" s="685"/>
      <c r="L19" s="660"/>
      <c r="M19" s="660"/>
      <c r="N19" s="661"/>
      <c r="O19" s="650"/>
      <c r="P19" s="692"/>
      <c r="Q19" s="692"/>
      <c r="R19" s="692"/>
      <c r="S19" s="692"/>
      <c r="T19" s="692"/>
      <c r="U19" s="692"/>
      <c r="V19" s="692"/>
      <c r="W19" s="692"/>
      <c r="X19" s="651"/>
      <c r="Y19" s="650"/>
      <c r="Z19" s="651"/>
    </row>
    <row r="20" spans="2:26" ht="27.75" customHeight="1" x14ac:dyDescent="0.15">
      <c r="B20" s="640"/>
      <c r="C20" s="650"/>
      <c r="D20" s="651"/>
      <c r="E20" s="18"/>
      <c r="F20" s="691"/>
      <c r="G20" s="691"/>
      <c r="H20" s="659"/>
      <c r="I20" s="685"/>
      <c r="J20" s="685"/>
      <c r="K20" s="685"/>
      <c r="L20" s="660"/>
      <c r="M20" s="660"/>
      <c r="N20" s="661"/>
      <c r="O20" s="650"/>
      <c r="P20" s="692"/>
      <c r="Q20" s="692"/>
      <c r="R20" s="692"/>
      <c r="S20" s="692"/>
      <c r="T20" s="692"/>
      <c r="U20" s="692"/>
      <c r="V20" s="692"/>
      <c r="W20" s="692"/>
      <c r="X20" s="651"/>
      <c r="Y20" s="650"/>
      <c r="Z20" s="651"/>
    </row>
    <row r="21" spans="2:26" ht="27.75" customHeight="1" x14ac:dyDescent="0.15">
      <c r="B21" s="641"/>
      <c r="C21" s="650"/>
      <c r="D21" s="651"/>
      <c r="E21" s="18"/>
      <c r="F21" s="691"/>
      <c r="G21" s="691"/>
      <c r="H21" s="659"/>
      <c r="I21" s="685"/>
      <c r="J21" s="685"/>
      <c r="K21" s="685"/>
      <c r="L21" s="660"/>
      <c r="M21" s="660"/>
      <c r="N21" s="661"/>
      <c r="O21" s="650"/>
      <c r="P21" s="692"/>
      <c r="Q21" s="692"/>
      <c r="R21" s="692"/>
      <c r="S21" s="692"/>
      <c r="T21" s="692"/>
      <c r="U21" s="692"/>
      <c r="V21" s="692"/>
      <c r="W21" s="692"/>
      <c r="X21" s="651"/>
      <c r="Y21" s="650"/>
      <c r="Z21" s="651"/>
    </row>
    <row r="22" spans="2:26" ht="15.95" customHeight="1" x14ac:dyDescent="0.15">
      <c r="B22" s="1" t="s">
        <v>245</v>
      </c>
    </row>
    <row r="23" spans="2:26" ht="15.95" customHeight="1" x14ac:dyDescent="0.15">
      <c r="B23" s="3" t="s">
        <v>151</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0"/>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BF6AE-FFFB-47D7-925F-2B27084CCBEF}">
  <dimension ref="B1:X31"/>
  <sheetViews>
    <sheetView showGridLines="0" showZeros="0" view="pageBreakPreview"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1</v>
      </c>
      <c r="F5" s="723"/>
      <c r="G5" s="724"/>
      <c r="H5" s="724"/>
      <c r="I5" s="724"/>
      <c r="J5" s="724"/>
      <c r="K5" s="724"/>
      <c r="L5" s="725"/>
      <c r="M5" s="719" t="s">
        <v>252</v>
      </c>
      <c r="N5" s="732" t="s">
        <v>253</v>
      </c>
      <c r="O5" s="733"/>
      <c r="P5" s="203">
        <v>1</v>
      </c>
      <c r="Q5" s="726"/>
      <c r="R5" s="727"/>
      <c r="S5" s="727"/>
      <c r="T5" s="727"/>
      <c r="U5" s="727"/>
      <c r="V5" s="727"/>
      <c r="W5" s="728"/>
    </row>
    <row r="6" spans="2:23" s="29" customFormat="1" ht="25.5" customHeight="1" x14ac:dyDescent="0.15">
      <c r="B6" s="721"/>
      <c r="C6" s="732" t="s">
        <v>254</v>
      </c>
      <c r="D6" s="733"/>
      <c r="E6" s="233">
        <v>1</v>
      </c>
      <c r="F6" s="726"/>
      <c r="G6" s="727"/>
      <c r="H6" s="727"/>
      <c r="I6" s="727"/>
      <c r="J6" s="727"/>
      <c r="K6" s="727"/>
      <c r="L6" s="728"/>
      <c r="M6" s="721"/>
      <c r="N6" s="732" t="s">
        <v>254</v>
      </c>
      <c r="O6" s="733"/>
      <c r="P6" s="233">
        <v>2</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553</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547</v>
      </c>
      <c r="F13" s="717"/>
      <c r="G13" s="718"/>
      <c r="H13" s="703" t="s">
        <v>259</v>
      </c>
      <c r="I13" s="703"/>
      <c r="J13" s="704" t="s">
        <v>688</v>
      </c>
      <c r="K13" s="704"/>
      <c r="L13" s="704"/>
      <c r="M13" s="703" t="s">
        <v>258</v>
      </c>
      <c r="N13" s="703"/>
      <c r="O13" s="703"/>
      <c r="P13" s="716" t="s">
        <v>554</v>
      </c>
      <c r="Q13" s="717"/>
      <c r="R13" s="718"/>
      <c r="S13" s="703" t="s">
        <v>259</v>
      </c>
      <c r="T13" s="703"/>
      <c r="U13" s="704" t="s">
        <v>689</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806</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1</v>
      </c>
      <c r="F16" s="723"/>
      <c r="G16" s="724"/>
      <c r="H16" s="724"/>
      <c r="I16" s="724"/>
      <c r="J16" s="724"/>
      <c r="K16" s="724"/>
      <c r="L16" s="725"/>
      <c r="M16" s="722" t="s">
        <v>252</v>
      </c>
      <c r="N16" s="722" t="s">
        <v>253</v>
      </c>
      <c r="O16" s="722"/>
      <c r="P16" s="203">
        <v>1</v>
      </c>
      <c r="Q16" s="726"/>
      <c r="R16" s="727"/>
      <c r="S16" s="727"/>
      <c r="T16" s="727"/>
      <c r="U16" s="727"/>
      <c r="V16" s="727"/>
      <c r="W16" s="728"/>
    </row>
    <row r="17" spans="2:24" s="29" customFormat="1" ht="25.5" customHeight="1" x14ac:dyDescent="0.15">
      <c r="B17" s="722"/>
      <c r="C17" s="722" t="s">
        <v>254</v>
      </c>
      <c r="D17" s="722"/>
      <c r="E17" s="233">
        <v>3</v>
      </c>
      <c r="F17" s="726"/>
      <c r="G17" s="727"/>
      <c r="H17" s="727"/>
      <c r="I17" s="727"/>
      <c r="J17" s="727"/>
      <c r="K17" s="727"/>
      <c r="L17" s="728"/>
      <c r="M17" s="722"/>
      <c r="N17" s="722" t="s">
        <v>254</v>
      </c>
      <c r="O17" s="722"/>
      <c r="P17" s="233">
        <v>4</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559</v>
      </c>
      <c r="Q19" s="726"/>
      <c r="R19" s="727"/>
      <c r="S19" s="727"/>
      <c r="T19" s="727"/>
      <c r="U19" s="727"/>
      <c r="V19" s="727"/>
      <c r="W19" s="728"/>
    </row>
    <row r="20" spans="2:24" s="29" customFormat="1" ht="25.5" customHeight="1" x14ac:dyDescent="0.15">
      <c r="B20" s="696" t="s">
        <v>206</v>
      </c>
      <c r="C20" s="696"/>
      <c r="D20" s="696"/>
      <c r="E20" s="232" t="s">
        <v>423</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558</v>
      </c>
      <c r="F24" s="717"/>
      <c r="G24" s="718"/>
      <c r="H24" s="703" t="s">
        <v>259</v>
      </c>
      <c r="I24" s="703"/>
      <c r="J24" s="716" t="s">
        <v>691</v>
      </c>
      <c r="K24" s="717"/>
      <c r="L24" s="718"/>
      <c r="M24" s="703" t="s">
        <v>258</v>
      </c>
      <c r="N24" s="703"/>
      <c r="O24" s="703"/>
      <c r="P24" s="716" t="s">
        <v>560</v>
      </c>
      <c r="Q24" s="717"/>
      <c r="R24" s="718"/>
      <c r="S24" s="703" t="s">
        <v>259</v>
      </c>
      <c r="T24" s="703"/>
      <c r="U24" s="704" t="s">
        <v>693</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692</v>
      </c>
      <c r="F26" s="698"/>
      <c r="G26" s="698"/>
      <c r="H26" s="698"/>
      <c r="I26" s="698"/>
      <c r="J26" s="698"/>
      <c r="K26" s="698"/>
      <c r="L26" s="699"/>
      <c r="M26" s="696" t="s">
        <v>262</v>
      </c>
      <c r="N26" s="696"/>
      <c r="O26" s="696"/>
      <c r="P26" s="697" t="s">
        <v>690</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66BFA087-5CC5-4741-B2E6-9398592E68D0}"/>
    <dataValidation type="list" allowBlank="1" showInputMessage="1" showErrorMessage="1" sqref="E8 E19 P8 P19" xr:uid="{F479D92B-5995-4E37-96E1-8FFF38DBF02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057F5D-6328-477C-9481-EE1487FA9EF7}">
          <x14:formula1>
            <xm:f>'(参考)リスト'!$F$16:$F$21</xm:f>
          </x14:formula1>
          <xm:sqref>E11:E12 E22:E23 P11:P12 P22:P23</xm:sqref>
        </x14:dataValidation>
        <x14:dataValidation type="list" allowBlank="1" showInputMessage="1" showErrorMessage="1" xr:uid="{663101DC-F101-4A4B-B11E-3646EA520BCA}">
          <x14:formula1>
            <xm:f>'(参考)リスト'!$D$16:$D$18</xm:f>
          </x14:formula1>
          <xm:sqref>E10 E21 P10 P21</xm:sqref>
        </x14:dataValidation>
        <x14:dataValidation type="list" allowBlank="1" showInputMessage="1" showErrorMessage="1" xr:uid="{E2393BC4-5F93-4DCC-B31B-9CE5663C1737}">
          <x14:formula1>
            <xm:f>'(参考)リスト'!$E$16:$E$27</xm:f>
          </x14:formula1>
          <xm:sqref>E9 E20 P9 P20</xm:sqref>
        </x14:dataValidation>
        <x14:dataValidation type="list" allowBlank="1" showInputMessage="1" showErrorMessage="1" xr:uid="{7ED9732D-3B8A-4CD9-8607-FC1EA2E88A9E}">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4CB89-0365-4B77-B89A-22D0412E0DFF}">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1</v>
      </c>
      <c r="F5" s="723"/>
      <c r="G5" s="724"/>
      <c r="H5" s="724"/>
      <c r="I5" s="724"/>
      <c r="J5" s="724"/>
      <c r="K5" s="724"/>
      <c r="L5" s="725"/>
      <c r="M5" s="719" t="s">
        <v>252</v>
      </c>
      <c r="N5" s="732" t="s">
        <v>253</v>
      </c>
      <c r="O5" s="733"/>
      <c r="P5" s="203">
        <v>1</v>
      </c>
      <c r="Q5" s="726"/>
      <c r="R5" s="727"/>
      <c r="S5" s="727"/>
      <c r="T5" s="727"/>
      <c r="U5" s="727"/>
      <c r="V5" s="727"/>
      <c r="W5" s="728"/>
    </row>
    <row r="6" spans="2:23" s="29" customFormat="1" ht="25.5" customHeight="1" x14ac:dyDescent="0.15">
      <c r="B6" s="721"/>
      <c r="C6" s="732" t="s">
        <v>254</v>
      </c>
      <c r="D6" s="733"/>
      <c r="E6" s="233">
        <v>5</v>
      </c>
      <c r="F6" s="726"/>
      <c r="G6" s="727"/>
      <c r="H6" s="727"/>
      <c r="I6" s="727"/>
      <c r="J6" s="727"/>
      <c r="K6" s="727"/>
      <c r="L6" s="728"/>
      <c r="M6" s="721"/>
      <c r="N6" s="732" t="s">
        <v>254</v>
      </c>
      <c r="O6" s="733"/>
      <c r="P6" s="233">
        <v>6</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563</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406</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798</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564</v>
      </c>
      <c r="F13" s="717"/>
      <c r="G13" s="718"/>
      <c r="H13" s="703" t="s">
        <v>259</v>
      </c>
      <c r="I13" s="703"/>
      <c r="J13" s="704" t="s">
        <v>694</v>
      </c>
      <c r="K13" s="704"/>
      <c r="L13" s="704"/>
      <c r="M13" s="703" t="s">
        <v>258</v>
      </c>
      <c r="N13" s="703"/>
      <c r="O13" s="703"/>
      <c r="P13" s="716" t="s">
        <v>565</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807</v>
      </c>
      <c r="F15" s="698"/>
      <c r="G15" s="698"/>
      <c r="H15" s="698"/>
      <c r="I15" s="698"/>
      <c r="J15" s="698"/>
      <c r="K15" s="698"/>
      <c r="L15" s="699"/>
      <c r="M15" s="696" t="s">
        <v>262</v>
      </c>
      <c r="N15" s="696"/>
      <c r="O15" s="696"/>
      <c r="P15" s="697" t="s">
        <v>696</v>
      </c>
      <c r="Q15" s="698"/>
      <c r="R15" s="698"/>
      <c r="S15" s="698"/>
      <c r="T15" s="698"/>
      <c r="U15" s="698"/>
      <c r="V15" s="698"/>
      <c r="W15" s="699"/>
    </row>
    <row r="16" spans="2:23" s="29" customFormat="1" ht="25.5" customHeight="1" x14ac:dyDescent="0.15">
      <c r="B16" s="722" t="s">
        <v>252</v>
      </c>
      <c r="C16" s="722" t="s">
        <v>253</v>
      </c>
      <c r="D16" s="722"/>
      <c r="E16" s="203">
        <v>1</v>
      </c>
      <c r="F16" s="723"/>
      <c r="G16" s="724"/>
      <c r="H16" s="724"/>
      <c r="I16" s="724"/>
      <c r="J16" s="724"/>
      <c r="K16" s="724"/>
      <c r="L16" s="725"/>
      <c r="M16" s="722" t="s">
        <v>252</v>
      </c>
      <c r="N16" s="722" t="s">
        <v>253</v>
      </c>
      <c r="O16" s="722"/>
      <c r="P16" s="203">
        <v>2</v>
      </c>
      <c r="Q16" s="726"/>
      <c r="R16" s="727"/>
      <c r="S16" s="727"/>
      <c r="T16" s="727"/>
      <c r="U16" s="727"/>
      <c r="V16" s="727"/>
      <c r="W16" s="728"/>
    </row>
    <row r="17" spans="2:24" s="29" customFormat="1" ht="25.5" customHeight="1" x14ac:dyDescent="0.15">
      <c r="B17" s="722"/>
      <c r="C17" s="722" t="s">
        <v>254</v>
      </c>
      <c r="D17" s="722"/>
      <c r="E17" s="233">
        <v>7</v>
      </c>
      <c r="F17" s="726"/>
      <c r="G17" s="727"/>
      <c r="H17" s="727"/>
      <c r="I17" s="727"/>
      <c r="J17" s="727"/>
      <c r="K17" s="727"/>
      <c r="L17" s="728"/>
      <c r="M17" s="722"/>
      <c r="N17" s="722" t="s">
        <v>254</v>
      </c>
      <c r="O17" s="722"/>
      <c r="P17" s="233">
        <v>1</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553</v>
      </c>
      <c r="Q19" s="726"/>
      <c r="R19" s="727"/>
      <c r="S19" s="727"/>
      <c r="T19" s="727"/>
      <c r="U19" s="727"/>
      <c r="V19" s="727"/>
      <c r="W19" s="728"/>
    </row>
    <row r="20" spans="2:24" s="29" customFormat="1" ht="25.5" customHeight="1" x14ac:dyDescent="0.15">
      <c r="B20" s="696" t="s">
        <v>206</v>
      </c>
      <c r="C20" s="696"/>
      <c r="D20" s="696"/>
      <c r="E20" s="232" t="s">
        <v>406</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567</v>
      </c>
      <c r="F24" s="717"/>
      <c r="G24" s="718"/>
      <c r="H24" s="703" t="s">
        <v>259</v>
      </c>
      <c r="I24" s="703"/>
      <c r="J24" s="716" t="s">
        <v>695</v>
      </c>
      <c r="K24" s="717"/>
      <c r="L24" s="718"/>
      <c r="M24" s="703" t="s">
        <v>258</v>
      </c>
      <c r="N24" s="703"/>
      <c r="O24" s="703"/>
      <c r="P24" s="716" t="s">
        <v>568</v>
      </c>
      <c r="Q24" s="717"/>
      <c r="R24" s="718"/>
      <c r="S24" s="703" t="s">
        <v>259</v>
      </c>
      <c r="T24" s="703"/>
      <c r="U24" s="704" t="s">
        <v>697</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696</v>
      </c>
      <c r="F26" s="698"/>
      <c r="G26" s="698"/>
      <c r="H26" s="698"/>
      <c r="I26" s="698"/>
      <c r="J26" s="698"/>
      <c r="K26" s="698"/>
      <c r="L26" s="699"/>
      <c r="M26" s="696" t="s">
        <v>262</v>
      </c>
      <c r="N26" s="696"/>
      <c r="O26" s="696"/>
      <c r="P26" s="697" t="s">
        <v>690</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CCD15B81-68C5-4763-8A2D-CE67FD14A37F}"/>
    <dataValidation type="list" allowBlank="1" showInputMessage="1" showErrorMessage="1" sqref="E8 E19 P8 P19" xr:uid="{BC0777EC-7535-4A07-856A-1B4D824532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640E5D-07F3-4492-9123-E88A148BF9DA}">
          <x14:formula1>
            <xm:f>'(参考)リスト'!$F$16:$F$21</xm:f>
          </x14:formula1>
          <xm:sqref>E11:E12 E22:E23 P11:P12 P22:P23</xm:sqref>
        </x14:dataValidation>
        <x14:dataValidation type="list" allowBlank="1" showInputMessage="1" showErrorMessage="1" xr:uid="{9E21C79B-223C-41A6-87CE-5FE3B67257A9}">
          <x14:formula1>
            <xm:f>'(参考)リスト'!$D$16:$D$18</xm:f>
          </x14:formula1>
          <xm:sqref>E10 E21 P10 P21</xm:sqref>
        </x14:dataValidation>
        <x14:dataValidation type="list" allowBlank="1" showInputMessage="1" showErrorMessage="1" xr:uid="{E982CB8B-7A65-4F0F-AD22-2A4633D54518}">
          <x14:formula1>
            <xm:f>'(参考)リスト'!$E$16:$E$27</xm:f>
          </x14:formula1>
          <xm:sqref>E9 E20 P9 P20</xm:sqref>
        </x14:dataValidation>
        <x14:dataValidation type="list" allowBlank="1" showInputMessage="1" showErrorMessage="1" xr:uid="{9171044A-1D0B-4978-8E4C-0122167231D6}">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587B-206A-4586-B5F8-FFB1B3574472}">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2</v>
      </c>
      <c r="F5" s="723"/>
      <c r="G5" s="724"/>
      <c r="H5" s="724"/>
      <c r="I5" s="724"/>
      <c r="J5" s="724"/>
      <c r="K5" s="724"/>
      <c r="L5" s="725"/>
      <c r="M5" s="719" t="s">
        <v>252</v>
      </c>
      <c r="N5" s="732" t="s">
        <v>253</v>
      </c>
      <c r="O5" s="733"/>
      <c r="P5" s="203">
        <v>2</v>
      </c>
      <c r="Q5" s="726"/>
      <c r="R5" s="727"/>
      <c r="S5" s="727"/>
      <c r="T5" s="727"/>
      <c r="U5" s="727"/>
      <c r="V5" s="727"/>
      <c r="W5" s="728"/>
    </row>
    <row r="6" spans="2:23" s="29" customFormat="1" ht="25.5" customHeight="1" x14ac:dyDescent="0.15">
      <c r="B6" s="721"/>
      <c r="C6" s="732" t="s">
        <v>254</v>
      </c>
      <c r="D6" s="733"/>
      <c r="E6" s="233">
        <v>2</v>
      </c>
      <c r="F6" s="726"/>
      <c r="G6" s="727"/>
      <c r="H6" s="727"/>
      <c r="I6" s="727"/>
      <c r="J6" s="727"/>
      <c r="K6" s="727"/>
      <c r="L6" s="728"/>
      <c r="M6" s="721"/>
      <c r="N6" s="732" t="s">
        <v>254</v>
      </c>
      <c r="O6" s="733"/>
      <c r="P6" s="233">
        <v>3</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570</v>
      </c>
      <c r="F8" s="726"/>
      <c r="G8" s="727"/>
      <c r="H8" s="727"/>
      <c r="I8" s="727"/>
      <c r="J8" s="727"/>
      <c r="K8" s="727"/>
      <c r="L8" s="728"/>
      <c r="M8" s="720"/>
      <c r="N8" s="732" t="s">
        <v>204</v>
      </c>
      <c r="O8" s="733"/>
      <c r="P8" s="203" t="s">
        <v>570</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798</v>
      </c>
      <c r="Q12" s="726"/>
      <c r="R12" s="727"/>
      <c r="S12" s="727"/>
      <c r="T12" s="727"/>
      <c r="U12" s="727"/>
      <c r="V12" s="727"/>
      <c r="W12" s="728"/>
    </row>
    <row r="13" spans="2:23" s="29" customFormat="1" ht="25.5" customHeight="1" x14ac:dyDescent="0.15">
      <c r="B13" s="703" t="s">
        <v>258</v>
      </c>
      <c r="C13" s="703"/>
      <c r="D13" s="703"/>
      <c r="E13" s="716" t="s">
        <v>571</v>
      </c>
      <c r="F13" s="717"/>
      <c r="G13" s="718"/>
      <c r="H13" s="703" t="s">
        <v>259</v>
      </c>
      <c r="I13" s="703"/>
      <c r="J13" s="704" t="s">
        <v>698</v>
      </c>
      <c r="K13" s="704"/>
      <c r="L13" s="704"/>
      <c r="M13" s="703" t="s">
        <v>258</v>
      </c>
      <c r="N13" s="703"/>
      <c r="O13" s="703"/>
      <c r="P13" s="716" t="s">
        <v>572</v>
      </c>
      <c r="Q13" s="717"/>
      <c r="R13" s="718"/>
      <c r="S13" s="703" t="s">
        <v>259</v>
      </c>
      <c r="T13" s="703"/>
      <c r="U13" s="704" t="s">
        <v>699</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808</v>
      </c>
      <c r="F15" s="698"/>
      <c r="G15" s="698"/>
      <c r="H15" s="698"/>
      <c r="I15" s="698"/>
      <c r="J15" s="698"/>
      <c r="K15" s="698"/>
      <c r="L15" s="699"/>
      <c r="M15" s="696" t="s">
        <v>262</v>
      </c>
      <c r="N15" s="696"/>
      <c r="O15" s="696"/>
      <c r="P15" s="697" t="s">
        <v>809</v>
      </c>
      <c r="Q15" s="698"/>
      <c r="R15" s="698"/>
      <c r="S15" s="698"/>
      <c r="T15" s="698"/>
      <c r="U15" s="698"/>
      <c r="V15" s="698"/>
      <c r="W15" s="699"/>
    </row>
    <row r="16" spans="2:23" s="29" customFormat="1" ht="25.5" customHeight="1" x14ac:dyDescent="0.15">
      <c r="B16" s="722" t="s">
        <v>252</v>
      </c>
      <c r="C16" s="722" t="s">
        <v>253</v>
      </c>
      <c r="D16" s="722"/>
      <c r="E16" s="203">
        <v>2</v>
      </c>
      <c r="F16" s="723"/>
      <c r="G16" s="724"/>
      <c r="H16" s="724"/>
      <c r="I16" s="724"/>
      <c r="J16" s="724"/>
      <c r="K16" s="724"/>
      <c r="L16" s="725"/>
      <c r="M16" s="722" t="s">
        <v>252</v>
      </c>
      <c r="N16" s="722" t="s">
        <v>253</v>
      </c>
      <c r="O16" s="722"/>
      <c r="P16" s="203">
        <v>2</v>
      </c>
      <c r="Q16" s="726"/>
      <c r="R16" s="727"/>
      <c r="S16" s="727"/>
      <c r="T16" s="727"/>
      <c r="U16" s="727"/>
      <c r="V16" s="727"/>
      <c r="W16" s="728"/>
    </row>
    <row r="17" spans="2:24" s="29" customFormat="1" ht="25.5" customHeight="1" x14ac:dyDescent="0.15">
      <c r="B17" s="722"/>
      <c r="C17" s="722" t="s">
        <v>254</v>
      </c>
      <c r="D17" s="722"/>
      <c r="E17" s="233">
        <v>4</v>
      </c>
      <c r="F17" s="726"/>
      <c r="G17" s="727"/>
      <c r="H17" s="727"/>
      <c r="I17" s="727"/>
      <c r="J17" s="727"/>
      <c r="K17" s="727"/>
      <c r="L17" s="728"/>
      <c r="M17" s="722"/>
      <c r="N17" s="722" t="s">
        <v>254</v>
      </c>
      <c r="O17" s="722"/>
      <c r="P17" s="233">
        <v>5</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545</v>
      </c>
      <c r="F19" s="726"/>
      <c r="G19" s="727"/>
      <c r="H19" s="727"/>
      <c r="I19" s="727"/>
      <c r="J19" s="727"/>
      <c r="K19" s="727"/>
      <c r="L19" s="728"/>
      <c r="M19" s="722"/>
      <c r="N19" s="722" t="s">
        <v>204</v>
      </c>
      <c r="O19" s="722"/>
      <c r="P19" s="203" t="s">
        <v>563</v>
      </c>
      <c r="Q19" s="726"/>
      <c r="R19" s="727"/>
      <c r="S19" s="727"/>
      <c r="T19" s="727"/>
      <c r="U19" s="727"/>
      <c r="V19" s="727"/>
      <c r="W19" s="728"/>
    </row>
    <row r="20" spans="2:24" s="29" customFormat="1" ht="25.5" customHeight="1" x14ac:dyDescent="0.15">
      <c r="B20" s="696" t="s">
        <v>206</v>
      </c>
      <c r="C20" s="696"/>
      <c r="D20" s="696"/>
      <c r="E20" s="232" t="s">
        <v>442</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442</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573</v>
      </c>
      <c r="F24" s="717"/>
      <c r="G24" s="718"/>
      <c r="H24" s="703" t="s">
        <v>259</v>
      </c>
      <c r="I24" s="703"/>
      <c r="J24" s="716" t="s">
        <v>700</v>
      </c>
      <c r="K24" s="717"/>
      <c r="L24" s="718"/>
      <c r="M24" s="703" t="s">
        <v>258</v>
      </c>
      <c r="N24" s="703"/>
      <c r="O24" s="703"/>
      <c r="P24" s="716" t="s">
        <v>564</v>
      </c>
      <c r="Q24" s="717"/>
      <c r="R24" s="718"/>
      <c r="S24" s="703" t="s">
        <v>259</v>
      </c>
      <c r="T24" s="703"/>
      <c r="U24" s="704" t="s">
        <v>694</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701</v>
      </c>
      <c r="F26" s="698"/>
      <c r="G26" s="698"/>
      <c r="H26" s="698"/>
      <c r="I26" s="698"/>
      <c r="J26" s="698"/>
      <c r="K26" s="698"/>
      <c r="L26" s="699"/>
      <c r="M26" s="696" t="s">
        <v>262</v>
      </c>
      <c r="N26" s="696"/>
      <c r="O26" s="696"/>
      <c r="P26" s="697" t="s">
        <v>808</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A72499A3-1CCA-4024-97F7-43134A34B466}"/>
    <dataValidation type="list" allowBlank="1" showInputMessage="1" showErrorMessage="1" sqref="E8 E19 P8 P19" xr:uid="{4057B5CE-3298-4400-B12C-D7AE4C04898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B1CFFA-BFBD-417D-909E-DEDE80FD98BB}">
          <x14:formula1>
            <xm:f>'(参考)リスト'!$F$16:$F$21</xm:f>
          </x14:formula1>
          <xm:sqref>E11:E12 E22:E23 P11:P12 P22:P23</xm:sqref>
        </x14:dataValidation>
        <x14:dataValidation type="list" allowBlank="1" showInputMessage="1" showErrorMessage="1" xr:uid="{9894A602-D72A-4ADD-8EF0-664AD5AB2C40}">
          <x14:formula1>
            <xm:f>'(参考)リスト'!$D$16:$D$18</xm:f>
          </x14:formula1>
          <xm:sqref>E10 E21 P10 P21</xm:sqref>
        </x14:dataValidation>
        <x14:dataValidation type="list" allowBlank="1" showInputMessage="1" showErrorMessage="1" xr:uid="{14A5FE06-A227-4B55-88DA-1B95E876CBBC}">
          <x14:formula1>
            <xm:f>'(参考)リスト'!$E$16:$E$27</xm:f>
          </x14:formula1>
          <xm:sqref>E9 E20 P9 P20</xm:sqref>
        </x14:dataValidation>
        <x14:dataValidation type="list" allowBlank="1" showInputMessage="1" showErrorMessage="1" xr:uid="{F1C2A034-C2A8-406B-9EED-B21350EA7AB3}">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8C681-3263-416B-80B7-F506B5262049}">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2</v>
      </c>
      <c r="F5" s="723"/>
      <c r="G5" s="724"/>
      <c r="H5" s="724"/>
      <c r="I5" s="724"/>
      <c r="J5" s="724"/>
      <c r="K5" s="724"/>
      <c r="L5" s="725"/>
      <c r="M5" s="719" t="s">
        <v>252</v>
      </c>
      <c r="N5" s="732" t="s">
        <v>253</v>
      </c>
      <c r="O5" s="733"/>
      <c r="P5" s="203">
        <v>2</v>
      </c>
      <c r="Q5" s="726"/>
      <c r="R5" s="727"/>
      <c r="S5" s="727"/>
      <c r="T5" s="727"/>
      <c r="U5" s="727"/>
      <c r="V5" s="727"/>
      <c r="W5" s="728"/>
    </row>
    <row r="6" spans="2:23" s="29" customFormat="1" ht="25.5" customHeight="1" x14ac:dyDescent="0.15">
      <c r="B6" s="721"/>
      <c r="C6" s="732" t="s">
        <v>254</v>
      </c>
      <c r="D6" s="733"/>
      <c r="E6" s="233">
        <v>6</v>
      </c>
      <c r="F6" s="726"/>
      <c r="G6" s="727"/>
      <c r="H6" s="727"/>
      <c r="I6" s="727"/>
      <c r="J6" s="727"/>
      <c r="K6" s="727"/>
      <c r="L6" s="728"/>
      <c r="M6" s="721"/>
      <c r="N6" s="732" t="s">
        <v>254</v>
      </c>
      <c r="O6" s="733"/>
      <c r="P6" s="233">
        <v>7</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559</v>
      </c>
      <c r="F8" s="726"/>
      <c r="G8" s="727"/>
      <c r="H8" s="727"/>
      <c r="I8" s="727"/>
      <c r="J8" s="727"/>
      <c r="K8" s="727"/>
      <c r="L8" s="728"/>
      <c r="M8" s="720"/>
      <c r="N8" s="732" t="s">
        <v>204</v>
      </c>
      <c r="O8" s="733"/>
      <c r="P8" s="203" t="s">
        <v>557</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568</v>
      </c>
      <c r="F13" s="717"/>
      <c r="G13" s="718"/>
      <c r="H13" s="703" t="s">
        <v>259</v>
      </c>
      <c r="I13" s="703"/>
      <c r="J13" s="704" t="s">
        <v>702</v>
      </c>
      <c r="K13" s="704"/>
      <c r="L13" s="704"/>
      <c r="M13" s="703" t="s">
        <v>258</v>
      </c>
      <c r="N13" s="703"/>
      <c r="O13" s="703"/>
      <c r="P13" s="716" t="s">
        <v>575</v>
      </c>
      <c r="Q13" s="717"/>
      <c r="R13" s="718"/>
      <c r="S13" s="703" t="s">
        <v>259</v>
      </c>
      <c r="T13" s="703"/>
      <c r="U13" s="704" t="s">
        <v>703</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690</v>
      </c>
      <c r="F15" s="698"/>
      <c r="G15" s="698"/>
      <c r="H15" s="698"/>
      <c r="I15" s="698"/>
      <c r="J15" s="698"/>
      <c r="K15" s="698"/>
      <c r="L15" s="699"/>
      <c r="M15" s="696" t="s">
        <v>262</v>
      </c>
      <c r="N15" s="696"/>
      <c r="O15" s="696"/>
      <c r="P15" s="697" t="s">
        <v>806</v>
      </c>
      <c r="Q15" s="698"/>
      <c r="R15" s="698"/>
      <c r="S15" s="698"/>
      <c r="T15" s="698"/>
      <c r="U15" s="698"/>
      <c r="V15" s="698"/>
      <c r="W15" s="699"/>
    </row>
    <row r="16" spans="2:23" s="29" customFormat="1" ht="25.5" customHeight="1" x14ac:dyDescent="0.15">
      <c r="B16" s="722" t="s">
        <v>252</v>
      </c>
      <c r="C16" s="722" t="s">
        <v>253</v>
      </c>
      <c r="D16" s="722"/>
      <c r="E16" s="203">
        <v>2</v>
      </c>
      <c r="F16" s="723"/>
      <c r="G16" s="724"/>
      <c r="H16" s="724"/>
      <c r="I16" s="724"/>
      <c r="J16" s="724"/>
      <c r="K16" s="724"/>
      <c r="L16" s="725"/>
      <c r="M16" s="722" t="s">
        <v>252</v>
      </c>
      <c r="N16" s="722" t="s">
        <v>253</v>
      </c>
      <c r="O16" s="722"/>
      <c r="P16" s="203">
        <v>2</v>
      </c>
      <c r="Q16" s="726"/>
      <c r="R16" s="727"/>
      <c r="S16" s="727"/>
      <c r="T16" s="727"/>
      <c r="U16" s="727"/>
      <c r="V16" s="727"/>
      <c r="W16" s="728"/>
    </row>
    <row r="17" spans="2:24" s="29" customFormat="1" ht="25.5" customHeight="1" x14ac:dyDescent="0.15">
      <c r="B17" s="722"/>
      <c r="C17" s="722" t="s">
        <v>254</v>
      </c>
      <c r="D17" s="722"/>
      <c r="E17" s="233">
        <v>8</v>
      </c>
      <c r="F17" s="726"/>
      <c r="G17" s="727"/>
      <c r="H17" s="727"/>
      <c r="I17" s="727"/>
      <c r="J17" s="727"/>
      <c r="K17" s="727"/>
      <c r="L17" s="728"/>
      <c r="M17" s="722"/>
      <c r="N17" s="722" t="s">
        <v>254</v>
      </c>
      <c r="O17" s="722"/>
      <c r="P17" s="233">
        <v>9</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578</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579</v>
      </c>
      <c r="Q19" s="726"/>
      <c r="R19" s="727"/>
      <c r="S19" s="727"/>
      <c r="T19" s="727"/>
      <c r="U19" s="727"/>
      <c r="V19" s="727"/>
      <c r="W19" s="728"/>
    </row>
    <row r="20" spans="2:24" s="29" customFormat="1" ht="25.5" customHeight="1" x14ac:dyDescent="0.15">
      <c r="B20" s="696" t="s">
        <v>206</v>
      </c>
      <c r="C20" s="696"/>
      <c r="D20" s="696"/>
      <c r="E20" s="232" t="s">
        <v>448</v>
      </c>
      <c r="F20" s="726"/>
      <c r="G20" s="727"/>
      <c r="H20" s="727"/>
      <c r="I20" s="727"/>
      <c r="J20" s="727"/>
      <c r="K20" s="727"/>
      <c r="L20" s="728"/>
      <c r="M20" s="696" t="s">
        <v>206</v>
      </c>
      <c r="N20" s="696"/>
      <c r="O20" s="696"/>
      <c r="P20" s="232" t="s">
        <v>448</v>
      </c>
      <c r="Q20" s="726"/>
      <c r="R20" s="727"/>
      <c r="S20" s="727"/>
      <c r="T20" s="727"/>
      <c r="U20" s="727"/>
      <c r="V20" s="727"/>
      <c r="W20" s="728"/>
    </row>
    <row r="21" spans="2:24" s="29" customFormat="1" ht="25.5" customHeight="1" x14ac:dyDescent="0.15">
      <c r="B21" s="719" t="s">
        <v>256</v>
      </c>
      <c r="C21" s="696" t="s">
        <v>257</v>
      </c>
      <c r="D21" s="696"/>
      <c r="E21" s="233" t="s">
        <v>442</v>
      </c>
      <c r="F21" s="726"/>
      <c r="G21" s="727"/>
      <c r="H21" s="727"/>
      <c r="I21" s="727"/>
      <c r="J21" s="727"/>
      <c r="K21" s="727"/>
      <c r="L21" s="728"/>
      <c r="M21" s="719" t="s">
        <v>256</v>
      </c>
      <c r="N21" s="696" t="s">
        <v>257</v>
      </c>
      <c r="O21" s="696"/>
      <c r="P21" s="233"/>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c r="Q22" s="726"/>
      <c r="R22" s="727"/>
      <c r="S22" s="727"/>
      <c r="T22" s="727"/>
      <c r="U22" s="727"/>
      <c r="V22" s="727"/>
      <c r="W22" s="728"/>
    </row>
    <row r="23" spans="2:24" s="29" customFormat="1" ht="25.5" customHeight="1" x14ac:dyDescent="0.15">
      <c r="B23" s="721"/>
      <c r="C23" s="696" t="s">
        <v>216</v>
      </c>
      <c r="D23" s="696"/>
      <c r="E23" s="209" t="s">
        <v>577</v>
      </c>
      <c r="F23" s="729"/>
      <c r="G23" s="730"/>
      <c r="H23" s="730"/>
      <c r="I23" s="730"/>
      <c r="J23" s="730"/>
      <c r="K23" s="730"/>
      <c r="L23" s="731"/>
      <c r="M23" s="721"/>
      <c r="N23" s="696" t="s">
        <v>216</v>
      </c>
      <c r="O23" s="696"/>
      <c r="P23" s="209"/>
      <c r="Q23" s="726"/>
      <c r="R23" s="727"/>
      <c r="S23" s="727"/>
      <c r="T23" s="727"/>
      <c r="U23" s="727"/>
      <c r="V23" s="727"/>
      <c r="W23" s="728"/>
    </row>
    <row r="24" spans="2:24" s="29" customFormat="1" ht="25.5" customHeight="1" x14ac:dyDescent="0.15">
      <c r="B24" s="703" t="s">
        <v>258</v>
      </c>
      <c r="C24" s="703"/>
      <c r="D24" s="703"/>
      <c r="E24" s="716" t="s">
        <v>501</v>
      </c>
      <c r="F24" s="717"/>
      <c r="G24" s="718"/>
      <c r="H24" s="703" t="s">
        <v>259</v>
      </c>
      <c r="I24" s="703"/>
      <c r="J24" s="716" t="s">
        <v>704</v>
      </c>
      <c r="K24" s="717"/>
      <c r="L24" s="718"/>
      <c r="M24" s="703" t="s">
        <v>258</v>
      </c>
      <c r="N24" s="703"/>
      <c r="O24" s="703"/>
      <c r="P24" s="716" t="s">
        <v>501</v>
      </c>
      <c r="Q24" s="717"/>
      <c r="R24" s="718"/>
      <c r="S24" s="703" t="s">
        <v>259</v>
      </c>
      <c r="T24" s="703"/>
      <c r="U24" s="704" t="s">
        <v>706</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705</v>
      </c>
      <c r="F26" s="698"/>
      <c r="G26" s="698"/>
      <c r="H26" s="698"/>
      <c r="I26" s="698"/>
      <c r="J26" s="698"/>
      <c r="K26" s="698"/>
      <c r="L26" s="699"/>
      <c r="M26" s="696" t="s">
        <v>262</v>
      </c>
      <c r="N26" s="696"/>
      <c r="O26" s="696"/>
      <c r="P26" s="697" t="s">
        <v>707</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65B0A88A-8DC0-4985-A6FA-EF2F8EFDD4B1}"/>
    <dataValidation type="list" allowBlank="1" showInputMessage="1" showErrorMessage="1" sqref="E8 E19 P8 P19" xr:uid="{AD2FEDF3-496D-44E6-9682-3723EE7E454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663D3E-1050-4243-AF19-42D6DE6CDB83}">
          <x14:formula1>
            <xm:f>'(参考)リスト'!$F$16:$F$21</xm:f>
          </x14:formula1>
          <xm:sqref>E11:E12 E22:E23 P11:P12 P22:P23</xm:sqref>
        </x14:dataValidation>
        <x14:dataValidation type="list" allowBlank="1" showInputMessage="1" showErrorMessage="1" xr:uid="{437468A3-FD02-48B5-BEC5-46D6001C17A9}">
          <x14:formula1>
            <xm:f>'(参考)リスト'!$D$16:$D$18</xm:f>
          </x14:formula1>
          <xm:sqref>E10 E21 P10 P21</xm:sqref>
        </x14:dataValidation>
        <x14:dataValidation type="list" allowBlank="1" showInputMessage="1" showErrorMessage="1" xr:uid="{FF9986CF-6AAC-43D8-BCE0-A387B2D1AF4B}">
          <x14:formula1>
            <xm:f>'(参考)リスト'!$E$16:$E$27</xm:f>
          </x14:formula1>
          <xm:sqref>E9 E20 P9 P20</xm:sqref>
        </x14:dataValidation>
        <x14:dataValidation type="list" allowBlank="1" showInputMessage="1" showErrorMessage="1" xr:uid="{FFB4E368-24FB-4725-B980-D55E7B7AAA92}">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62F6-4985-4857-AC4F-409C5C827373}">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2</v>
      </c>
      <c r="F5" s="723"/>
      <c r="G5" s="724"/>
      <c r="H5" s="724"/>
      <c r="I5" s="724"/>
      <c r="J5" s="724"/>
      <c r="K5" s="724"/>
      <c r="L5" s="725"/>
      <c r="M5" s="719" t="s">
        <v>252</v>
      </c>
      <c r="N5" s="732" t="s">
        <v>253</v>
      </c>
      <c r="O5" s="733"/>
      <c r="P5" s="203">
        <v>2</v>
      </c>
      <c r="Q5" s="726"/>
      <c r="R5" s="727"/>
      <c r="S5" s="727"/>
      <c r="T5" s="727"/>
      <c r="U5" s="727"/>
      <c r="V5" s="727"/>
      <c r="W5" s="728"/>
    </row>
    <row r="6" spans="2:23" s="29" customFormat="1" ht="25.5" customHeight="1" x14ac:dyDescent="0.15">
      <c r="B6" s="721"/>
      <c r="C6" s="732" t="s">
        <v>254</v>
      </c>
      <c r="D6" s="733"/>
      <c r="E6" s="233">
        <v>10</v>
      </c>
      <c r="F6" s="726"/>
      <c r="G6" s="727"/>
      <c r="H6" s="727"/>
      <c r="I6" s="727"/>
      <c r="J6" s="727"/>
      <c r="K6" s="727"/>
      <c r="L6" s="728"/>
      <c r="M6" s="721"/>
      <c r="N6" s="732" t="s">
        <v>254</v>
      </c>
      <c r="O6" s="733"/>
      <c r="P6" s="233">
        <v>11</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423</v>
      </c>
      <c r="F9" s="726"/>
      <c r="G9" s="727"/>
      <c r="H9" s="727"/>
      <c r="I9" s="727"/>
      <c r="J9" s="727"/>
      <c r="K9" s="727"/>
      <c r="L9" s="728"/>
      <c r="M9" s="734" t="s">
        <v>206</v>
      </c>
      <c r="N9" s="735"/>
      <c r="O9" s="736"/>
      <c r="P9" s="232" t="s">
        <v>442</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581</v>
      </c>
      <c r="F13" s="717"/>
      <c r="G13" s="718"/>
      <c r="H13" s="703" t="s">
        <v>259</v>
      </c>
      <c r="I13" s="703"/>
      <c r="J13" s="704" t="s">
        <v>695</v>
      </c>
      <c r="K13" s="704"/>
      <c r="L13" s="704"/>
      <c r="M13" s="703" t="s">
        <v>258</v>
      </c>
      <c r="N13" s="703"/>
      <c r="O13" s="703"/>
      <c r="P13" s="716" t="s">
        <v>582</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692</v>
      </c>
      <c r="F15" s="698"/>
      <c r="G15" s="698"/>
      <c r="H15" s="698"/>
      <c r="I15" s="698"/>
      <c r="J15" s="698"/>
      <c r="K15" s="698"/>
      <c r="L15" s="699"/>
      <c r="M15" s="696" t="s">
        <v>262</v>
      </c>
      <c r="N15" s="696"/>
      <c r="O15" s="696"/>
      <c r="P15" s="697" t="s">
        <v>701</v>
      </c>
      <c r="Q15" s="698"/>
      <c r="R15" s="698"/>
      <c r="S15" s="698"/>
      <c r="T15" s="698"/>
      <c r="U15" s="698"/>
      <c r="V15" s="698"/>
      <c r="W15" s="699"/>
    </row>
    <row r="16" spans="2:23" s="29" customFormat="1" ht="25.5" customHeight="1" x14ac:dyDescent="0.15">
      <c r="B16" s="722" t="s">
        <v>252</v>
      </c>
      <c r="C16" s="722" t="s">
        <v>253</v>
      </c>
      <c r="D16" s="722"/>
      <c r="E16" s="203">
        <v>2</v>
      </c>
      <c r="F16" s="723"/>
      <c r="G16" s="724"/>
      <c r="H16" s="724"/>
      <c r="I16" s="724"/>
      <c r="J16" s="724"/>
      <c r="K16" s="724"/>
      <c r="L16" s="725"/>
      <c r="M16" s="722" t="s">
        <v>252</v>
      </c>
      <c r="N16" s="722" t="s">
        <v>253</v>
      </c>
      <c r="O16" s="722"/>
      <c r="P16" s="203">
        <v>2</v>
      </c>
      <c r="Q16" s="726"/>
      <c r="R16" s="727"/>
      <c r="S16" s="727"/>
      <c r="T16" s="727"/>
      <c r="U16" s="727"/>
      <c r="V16" s="727"/>
      <c r="W16" s="728"/>
    </row>
    <row r="17" spans="2:24" s="29" customFormat="1" ht="25.5" customHeight="1" x14ac:dyDescent="0.15">
      <c r="B17" s="722"/>
      <c r="C17" s="722" t="s">
        <v>254</v>
      </c>
      <c r="D17" s="722"/>
      <c r="E17" s="233">
        <v>12</v>
      </c>
      <c r="F17" s="726"/>
      <c r="G17" s="727"/>
      <c r="H17" s="727"/>
      <c r="I17" s="727"/>
      <c r="J17" s="727"/>
      <c r="K17" s="727"/>
      <c r="L17" s="728"/>
      <c r="M17" s="722"/>
      <c r="N17" s="722" t="s">
        <v>254</v>
      </c>
      <c r="O17" s="722"/>
      <c r="P17" s="233">
        <v>13</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545</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406</v>
      </c>
      <c r="F20" s="726"/>
      <c r="G20" s="727"/>
      <c r="H20" s="727"/>
      <c r="I20" s="727"/>
      <c r="J20" s="727"/>
      <c r="K20" s="727"/>
      <c r="L20" s="728"/>
      <c r="M20" s="696" t="s">
        <v>206</v>
      </c>
      <c r="N20" s="696"/>
      <c r="O20" s="696"/>
      <c r="P20" s="232" t="s">
        <v>423</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583</v>
      </c>
      <c r="F24" s="717"/>
      <c r="G24" s="718"/>
      <c r="H24" s="703" t="s">
        <v>259</v>
      </c>
      <c r="I24" s="703"/>
      <c r="J24" s="716" t="s">
        <v>695</v>
      </c>
      <c r="K24" s="717"/>
      <c r="L24" s="718"/>
      <c r="M24" s="703" t="s">
        <v>258</v>
      </c>
      <c r="N24" s="703"/>
      <c r="O24" s="703"/>
      <c r="P24" s="716" t="s">
        <v>584</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708</v>
      </c>
      <c r="F26" s="698"/>
      <c r="G26" s="698"/>
      <c r="H26" s="698"/>
      <c r="I26" s="698"/>
      <c r="J26" s="698"/>
      <c r="K26" s="698"/>
      <c r="L26" s="699"/>
      <c r="M26" s="696" t="s">
        <v>262</v>
      </c>
      <c r="N26" s="696"/>
      <c r="O26" s="696"/>
      <c r="P26" s="697" t="s">
        <v>692</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32CCFE15-101B-47AF-B981-E9D37E770597}"/>
    <dataValidation type="list" allowBlank="1" showInputMessage="1" showErrorMessage="1" sqref="E8 E19 P8 P19" xr:uid="{566E816F-4FD0-4A8C-BC95-7CBD1ABF5A1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370A48-62B8-466A-850A-F2EC94A28CAA}">
          <x14:formula1>
            <xm:f>'(参考)リスト'!$F$16:$F$21</xm:f>
          </x14:formula1>
          <xm:sqref>E11:E12 E22:E23 P11:P12 P22:P23</xm:sqref>
        </x14:dataValidation>
        <x14:dataValidation type="list" allowBlank="1" showInputMessage="1" showErrorMessage="1" xr:uid="{B710A923-A127-4222-BB4C-C15336E0E91A}">
          <x14:formula1>
            <xm:f>'(参考)リスト'!$D$16:$D$18</xm:f>
          </x14:formula1>
          <xm:sqref>E10 E21 P10 P21</xm:sqref>
        </x14:dataValidation>
        <x14:dataValidation type="list" allowBlank="1" showInputMessage="1" showErrorMessage="1" xr:uid="{F4174EDD-ECCE-4092-B40A-049D15BA7683}">
          <x14:formula1>
            <xm:f>'(参考)リスト'!$E$16:$E$27</xm:f>
          </x14:formula1>
          <xm:sqref>E9 E20 P9 P20</xm:sqref>
        </x14:dataValidation>
        <x14:dataValidation type="list" allowBlank="1" showInputMessage="1" showErrorMessage="1" xr:uid="{43B8587A-5BC9-42E6-ACD3-D13D209E6D80}">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A8FF-F211-461F-824B-6FD71CB4C612}">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3</v>
      </c>
      <c r="F5" s="723"/>
      <c r="G5" s="724"/>
      <c r="H5" s="724"/>
      <c r="I5" s="724"/>
      <c r="J5" s="724"/>
      <c r="K5" s="724"/>
      <c r="L5" s="725"/>
      <c r="M5" s="719" t="s">
        <v>252</v>
      </c>
      <c r="N5" s="732" t="s">
        <v>253</v>
      </c>
      <c r="O5" s="733"/>
      <c r="P5" s="203">
        <v>3</v>
      </c>
      <c r="Q5" s="726"/>
      <c r="R5" s="727"/>
      <c r="S5" s="727"/>
      <c r="T5" s="727"/>
      <c r="U5" s="727"/>
      <c r="V5" s="727"/>
      <c r="W5" s="728"/>
    </row>
    <row r="6" spans="2:23" s="29" customFormat="1" ht="25.5" customHeight="1" x14ac:dyDescent="0.15">
      <c r="B6" s="721"/>
      <c r="C6" s="732" t="s">
        <v>254</v>
      </c>
      <c r="D6" s="733"/>
      <c r="E6" s="233">
        <v>1</v>
      </c>
      <c r="F6" s="726"/>
      <c r="G6" s="727"/>
      <c r="H6" s="727"/>
      <c r="I6" s="727"/>
      <c r="J6" s="727"/>
      <c r="K6" s="727"/>
      <c r="L6" s="728"/>
      <c r="M6" s="721"/>
      <c r="N6" s="732" t="s">
        <v>254</v>
      </c>
      <c r="O6" s="733"/>
      <c r="P6" s="233">
        <v>2</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553</v>
      </c>
      <c r="F8" s="726"/>
      <c r="G8" s="727"/>
      <c r="H8" s="727"/>
      <c r="I8" s="727"/>
      <c r="J8" s="727"/>
      <c r="K8" s="727"/>
      <c r="L8" s="728"/>
      <c r="M8" s="720"/>
      <c r="N8" s="732" t="s">
        <v>204</v>
      </c>
      <c r="O8" s="733"/>
      <c r="P8" s="203" t="s">
        <v>570</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568</v>
      </c>
      <c r="F13" s="717"/>
      <c r="G13" s="718"/>
      <c r="H13" s="703" t="s">
        <v>259</v>
      </c>
      <c r="I13" s="703"/>
      <c r="J13" s="704" t="s">
        <v>709</v>
      </c>
      <c r="K13" s="704"/>
      <c r="L13" s="704"/>
      <c r="M13" s="703" t="s">
        <v>258</v>
      </c>
      <c r="N13" s="703"/>
      <c r="O13" s="703"/>
      <c r="P13" s="716" t="s">
        <v>586</v>
      </c>
      <c r="Q13" s="717"/>
      <c r="R13" s="718"/>
      <c r="S13" s="703" t="s">
        <v>259</v>
      </c>
      <c r="T13" s="703"/>
      <c r="U13" s="704" t="s">
        <v>710</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690</v>
      </c>
      <c r="F15" s="698"/>
      <c r="G15" s="698"/>
      <c r="H15" s="698"/>
      <c r="I15" s="698"/>
      <c r="J15" s="698"/>
      <c r="K15" s="698"/>
      <c r="L15" s="699"/>
      <c r="M15" s="696" t="s">
        <v>262</v>
      </c>
      <c r="N15" s="696"/>
      <c r="O15" s="696"/>
      <c r="P15" s="697" t="s">
        <v>808</v>
      </c>
      <c r="Q15" s="698"/>
      <c r="R15" s="698"/>
      <c r="S15" s="698"/>
      <c r="T15" s="698"/>
      <c r="U15" s="698"/>
      <c r="V15" s="698"/>
      <c r="W15" s="699"/>
    </row>
    <row r="16" spans="2:23" s="29" customFormat="1" ht="25.5" customHeight="1" x14ac:dyDescent="0.15">
      <c r="B16" s="722" t="s">
        <v>252</v>
      </c>
      <c r="C16" s="722" t="s">
        <v>253</v>
      </c>
      <c r="D16" s="722"/>
      <c r="E16" s="203">
        <v>3</v>
      </c>
      <c r="F16" s="723"/>
      <c r="G16" s="724"/>
      <c r="H16" s="724"/>
      <c r="I16" s="724"/>
      <c r="J16" s="724"/>
      <c r="K16" s="724"/>
      <c r="L16" s="725"/>
      <c r="M16" s="722" t="s">
        <v>252</v>
      </c>
      <c r="N16" s="722" t="s">
        <v>253</v>
      </c>
      <c r="O16" s="722"/>
      <c r="P16" s="203">
        <v>3</v>
      </c>
      <c r="Q16" s="726"/>
      <c r="R16" s="727"/>
      <c r="S16" s="727"/>
      <c r="T16" s="727"/>
      <c r="U16" s="727"/>
      <c r="V16" s="727"/>
      <c r="W16" s="728"/>
    </row>
    <row r="17" spans="2:24" s="29" customFormat="1" ht="25.5" customHeight="1" x14ac:dyDescent="0.15">
      <c r="B17" s="722"/>
      <c r="C17" s="722" t="s">
        <v>254</v>
      </c>
      <c r="D17" s="722"/>
      <c r="E17" s="233">
        <v>3</v>
      </c>
      <c r="F17" s="726"/>
      <c r="G17" s="727"/>
      <c r="H17" s="727"/>
      <c r="I17" s="727"/>
      <c r="J17" s="727"/>
      <c r="K17" s="727"/>
      <c r="L17" s="728"/>
      <c r="M17" s="722"/>
      <c r="N17" s="722" t="s">
        <v>254</v>
      </c>
      <c r="O17" s="722"/>
      <c r="P17" s="233">
        <v>4</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798</v>
      </c>
      <c r="Q23" s="726"/>
      <c r="R23" s="727"/>
      <c r="S23" s="727"/>
      <c r="T23" s="727"/>
      <c r="U23" s="727"/>
      <c r="V23" s="727"/>
      <c r="W23" s="728"/>
    </row>
    <row r="24" spans="2:24" s="29" customFormat="1" ht="25.5" customHeight="1" x14ac:dyDescent="0.15">
      <c r="B24" s="703" t="s">
        <v>258</v>
      </c>
      <c r="C24" s="703"/>
      <c r="D24" s="703"/>
      <c r="E24" s="716" t="s">
        <v>588</v>
      </c>
      <c r="F24" s="717"/>
      <c r="G24" s="718"/>
      <c r="H24" s="703" t="s">
        <v>259</v>
      </c>
      <c r="I24" s="703"/>
      <c r="J24" s="716" t="s">
        <v>711</v>
      </c>
      <c r="K24" s="717"/>
      <c r="L24" s="718"/>
      <c r="M24" s="703" t="s">
        <v>258</v>
      </c>
      <c r="N24" s="703"/>
      <c r="O24" s="703"/>
      <c r="P24" s="716" t="s">
        <v>572</v>
      </c>
      <c r="Q24" s="717"/>
      <c r="R24" s="718"/>
      <c r="S24" s="703" t="s">
        <v>259</v>
      </c>
      <c r="T24" s="703"/>
      <c r="U24" s="704" t="s">
        <v>699</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806</v>
      </c>
      <c r="F26" s="698"/>
      <c r="G26" s="698"/>
      <c r="H26" s="698"/>
      <c r="I26" s="698"/>
      <c r="J26" s="698"/>
      <c r="K26" s="698"/>
      <c r="L26" s="699"/>
      <c r="M26" s="696" t="s">
        <v>262</v>
      </c>
      <c r="N26" s="696"/>
      <c r="O26" s="696"/>
      <c r="P26" s="697" t="s">
        <v>810</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894BD3C0-0E33-466D-BBFF-434991DE73B4}"/>
    <dataValidation type="list" allowBlank="1" showInputMessage="1" showErrorMessage="1" sqref="E8 E19 P8 P19" xr:uid="{517FC856-6C7D-4B3D-96E1-DD2CC8D86A9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996931-DA78-4575-BD47-A99EDD4C24F3}">
          <x14:formula1>
            <xm:f>'(参考)リスト'!$F$16:$F$21</xm:f>
          </x14:formula1>
          <xm:sqref>E11:E12 E22:E23 P11:P12 P22:P23</xm:sqref>
        </x14:dataValidation>
        <x14:dataValidation type="list" allowBlank="1" showInputMessage="1" showErrorMessage="1" xr:uid="{7A613F45-F96D-4F77-B72A-3FB69B7DA623}">
          <x14:formula1>
            <xm:f>'(参考)リスト'!$D$16:$D$18</xm:f>
          </x14:formula1>
          <xm:sqref>E10 E21 P10 P21</xm:sqref>
        </x14:dataValidation>
        <x14:dataValidation type="list" allowBlank="1" showInputMessage="1" showErrorMessage="1" xr:uid="{16C76A41-5B5B-4EE3-9780-CFEA01BD5D4F}">
          <x14:formula1>
            <xm:f>'(参考)リスト'!$E$16:$E$27</xm:f>
          </x14:formula1>
          <xm:sqref>E9 E20 P9 P20</xm:sqref>
        </x14:dataValidation>
        <x14:dataValidation type="list" allowBlank="1" showInputMessage="1" showErrorMessage="1" xr:uid="{6A6FC173-E3D4-4EE3-AE0E-45142656B904}">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B483-6F53-45D3-9062-B916E453BD80}">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3</v>
      </c>
      <c r="F5" s="723"/>
      <c r="G5" s="724"/>
      <c r="H5" s="724"/>
      <c r="I5" s="724"/>
      <c r="J5" s="724"/>
      <c r="K5" s="724"/>
      <c r="L5" s="725"/>
      <c r="M5" s="719" t="s">
        <v>252</v>
      </c>
      <c r="N5" s="732" t="s">
        <v>253</v>
      </c>
      <c r="O5" s="733"/>
      <c r="P5" s="203">
        <v>3</v>
      </c>
      <c r="Q5" s="726"/>
      <c r="R5" s="727"/>
      <c r="S5" s="727"/>
      <c r="T5" s="727"/>
      <c r="U5" s="727"/>
      <c r="V5" s="727"/>
      <c r="W5" s="728"/>
    </row>
    <row r="6" spans="2:23" s="29" customFormat="1" ht="25.5" customHeight="1" x14ac:dyDescent="0.15">
      <c r="B6" s="721"/>
      <c r="C6" s="732" t="s">
        <v>254</v>
      </c>
      <c r="D6" s="733"/>
      <c r="E6" s="233">
        <v>5</v>
      </c>
      <c r="F6" s="726"/>
      <c r="G6" s="727"/>
      <c r="H6" s="727"/>
      <c r="I6" s="727"/>
      <c r="J6" s="727"/>
      <c r="K6" s="727"/>
      <c r="L6" s="728"/>
      <c r="M6" s="721"/>
      <c r="N6" s="732" t="s">
        <v>254</v>
      </c>
      <c r="O6" s="733"/>
      <c r="P6" s="233">
        <v>6</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570</v>
      </c>
      <c r="Q8" s="726"/>
      <c r="R8" s="727"/>
      <c r="S8" s="727"/>
      <c r="T8" s="727"/>
      <c r="U8" s="727"/>
      <c r="V8" s="727"/>
      <c r="W8" s="728"/>
    </row>
    <row r="9" spans="2:23" s="29" customFormat="1" ht="25.5" customHeight="1" x14ac:dyDescent="0.15">
      <c r="B9" s="734" t="s">
        <v>206</v>
      </c>
      <c r="C9" s="735"/>
      <c r="D9" s="736"/>
      <c r="E9" s="232" t="s">
        <v>442</v>
      </c>
      <c r="F9" s="726"/>
      <c r="G9" s="727"/>
      <c r="H9" s="727"/>
      <c r="I9" s="727"/>
      <c r="J9" s="727"/>
      <c r="K9" s="727"/>
      <c r="L9" s="728"/>
      <c r="M9" s="734" t="s">
        <v>206</v>
      </c>
      <c r="N9" s="735"/>
      <c r="O9" s="736"/>
      <c r="P9" s="232" t="s">
        <v>448</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548</v>
      </c>
      <c r="F12" s="729"/>
      <c r="G12" s="730"/>
      <c r="H12" s="730"/>
      <c r="I12" s="730"/>
      <c r="J12" s="730"/>
      <c r="K12" s="730"/>
      <c r="L12" s="731"/>
      <c r="M12" s="721"/>
      <c r="N12" s="696" t="s">
        <v>216</v>
      </c>
      <c r="O12" s="696"/>
      <c r="P12" s="209" t="s">
        <v>577</v>
      </c>
      <c r="Q12" s="726"/>
      <c r="R12" s="727"/>
      <c r="S12" s="727"/>
      <c r="T12" s="727"/>
      <c r="U12" s="727"/>
      <c r="V12" s="727"/>
      <c r="W12" s="728"/>
    </row>
    <row r="13" spans="2:23" s="29" customFormat="1" ht="25.5" customHeight="1" x14ac:dyDescent="0.15">
      <c r="B13" s="703" t="s">
        <v>258</v>
      </c>
      <c r="C13" s="703"/>
      <c r="D13" s="703"/>
      <c r="E13" s="716" t="s">
        <v>589</v>
      </c>
      <c r="F13" s="717"/>
      <c r="G13" s="718"/>
      <c r="H13" s="703" t="s">
        <v>259</v>
      </c>
      <c r="I13" s="703"/>
      <c r="J13" s="704" t="s">
        <v>712</v>
      </c>
      <c r="K13" s="704"/>
      <c r="L13" s="704"/>
      <c r="M13" s="703" t="s">
        <v>258</v>
      </c>
      <c r="N13" s="703"/>
      <c r="O13" s="703"/>
      <c r="P13" s="716" t="s">
        <v>575</v>
      </c>
      <c r="Q13" s="717"/>
      <c r="R13" s="718"/>
      <c r="S13" s="703" t="s">
        <v>259</v>
      </c>
      <c r="T13" s="703"/>
      <c r="U13" s="704" t="s">
        <v>714</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713</v>
      </c>
      <c r="F15" s="698"/>
      <c r="G15" s="698"/>
      <c r="H15" s="698"/>
      <c r="I15" s="698"/>
      <c r="J15" s="698"/>
      <c r="K15" s="698"/>
      <c r="L15" s="699"/>
      <c r="M15" s="696" t="s">
        <v>262</v>
      </c>
      <c r="N15" s="696"/>
      <c r="O15" s="696"/>
      <c r="P15" s="697" t="s">
        <v>715</v>
      </c>
      <c r="Q15" s="698"/>
      <c r="R15" s="698"/>
      <c r="S15" s="698"/>
      <c r="T15" s="698"/>
      <c r="U15" s="698"/>
      <c r="V15" s="698"/>
      <c r="W15" s="699"/>
    </row>
    <row r="16" spans="2:23" s="29" customFormat="1" ht="25.5" customHeight="1" x14ac:dyDescent="0.15">
      <c r="B16" s="722" t="s">
        <v>252</v>
      </c>
      <c r="C16" s="722" t="s">
        <v>253</v>
      </c>
      <c r="D16" s="722"/>
      <c r="E16" s="203">
        <v>3</v>
      </c>
      <c r="F16" s="723"/>
      <c r="G16" s="724"/>
      <c r="H16" s="724"/>
      <c r="I16" s="724"/>
      <c r="J16" s="724"/>
      <c r="K16" s="724"/>
      <c r="L16" s="725"/>
      <c r="M16" s="722" t="s">
        <v>252</v>
      </c>
      <c r="N16" s="722" t="s">
        <v>253</v>
      </c>
      <c r="O16" s="722"/>
      <c r="P16" s="203">
        <v>3</v>
      </c>
      <c r="Q16" s="726"/>
      <c r="R16" s="727"/>
      <c r="S16" s="727"/>
      <c r="T16" s="727"/>
      <c r="U16" s="727"/>
      <c r="V16" s="727"/>
      <c r="W16" s="728"/>
    </row>
    <row r="17" spans="2:24" s="29" customFormat="1" ht="25.5" customHeight="1" x14ac:dyDescent="0.15">
      <c r="B17" s="722"/>
      <c r="C17" s="722" t="s">
        <v>254</v>
      </c>
      <c r="D17" s="722"/>
      <c r="E17" s="233">
        <v>7</v>
      </c>
      <c r="F17" s="726"/>
      <c r="G17" s="727"/>
      <c r="H17" s="727"/>
      <c r="I17" s="727"/>
      <c r="J17" s="727"/>
      <c r="K17" s="727"/>
      <c r="L17" s="728"/>
      <c r="M17" s="722"/>
      <c r="N17" s="722" t="s">
        <v>254</v>
      </c>
      <c r="O17" s="722"/>
      <c r="P17" s="233">
        <v>8</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442</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798</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591</v>
      </c>
      <c r="F24" s="717"/>
      <c r="G24" s="718"/>
      <c r="H24" s="703" t="s">
        <v>259</v>
      </c>
      <c r="I24" s="703"/>
      <c r="J24" s="716" t="s">
        <v>716</v>
      </c>
      <c r="K24" s="717"/>
      <c r="L24" s="718"/>
      <c r="M24" s="703" t="s">
        <v>258</v>
      </c>
      <c r="N24" s="703"/>
      <c r="O24" s="703"/>
      <c r="P24" s="716" t="s">
        <v>592</v>
      </c>
      <c r="Q24" s="717"/>
      <c r="R24" s="718"/>
      <c r="S24" s="703" t="s">
        <v>259</v>
      </c>
      <c r="T24" s="703"/>
      <c r="U24" s="704" t="s">
        <v>717</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811</v>
      </c>
      <c r="F26" s="698"/>
      <c r="G26" s="698"/>
      <c r="H26" s="698"/>
      <c r="I26" s="698"/>
      <c r="J26" s="698"/>
      <c r="K26" s="698"/>
      <c r="L26" s="699"/>
      <c r="M26" s="696" t="s">
        <v>262</v>
      </c>
      <c r="N26" s="696"/>
      <c r="O26" s="696"/>
      <c r="P26" s="697" t="s">
        <v>701</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D59E5B32-6E88-4712-8B17-47892466D630}"/>
    <dataValidation type="list" allowBlank="1" showInputMessage="1" showErrorMessage="1" sqref="E8 E19 P8 P19" xr:uid="{170378F0-9EEF-44AA-9D89-F7C275E698F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A24E13-A696-4943-A439-2A78087B4174}">
          <x14:formula1>
            <xm:f>'(参考)リスト'!$F$16:$F$21</xm:f>
          </x14:formula1>
          <xm:sqref>E11:E12 E22:E23 P11:P12 P22:P23</xm:sqref>
        </x14:dataValidation>
        <x14:dataValidation type="list" allowBlank="1" showInputMessage="1" showErrorMessage="1" xr:uid="{9645B4A9-543C-4662-B7BC-7646876642CD}">
          <x14:formula1>
            <xm:f>'(参考)リスト'!$D$16:$D$18</xm:f>
          </x14:formula1>
          <xm:sqref>E10 E21 P10 P21</xm:sqref>
        </x14:dataValidation>
        <x14:dataValidation type="list" allowBlank="1" showInputMessage="1" showErrorMessage="1" xr:uid="{F6EFC86F-3F12-44A3-BB1D-7B333C203DAA}">
          <x14:formula1>
            <xm:f>'(参考)リスト'!$E$16:$E$27</xm:f>
          </x14:formula1>
          <xm:sqref>E9 E20 P9 P20</xm:sqref>
        </x14:dataValidation>
        <x14:dataValidation type="list" allowBlank="1" showInputMessage="1" showErrorMessage="1" xr:uid="{D0C90868-1044-4E9E-AF43-2FD78361DB85}">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465EB-6C79-4D5B-A3BB-58794DB5A329}">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3</v>
      </c>
      <c r="F5" s="723"/>
      <c r="G5" s="724"/>
      <c r="H5" s="724"/>
      <c r="I5" s="724"/>
      <c r="J5" s="724"/>
      <c r="K5" s="724"/>
      <c r="L5" s="725"/>
      <c r="M5" s="719" t="s">
        <v>252</v>
      </c>
      <c r="N5" s="732" t="s">
        <v>253</v>
      </c>
      <c r="O5" s="733"/>
      <c r="P5" s="203">
        <v>3</v>
      </c>
      <c r="Q5" s="726"/>
      <c r="R5" s="727"/>
      <c r="S5" s="727"/>
      <c r="T5" s="727"/>
      <c r="U5" s="727"/>
      <c r="V5" s="727"/>
      <c r="W5" s="728"/>
    </row>
    <row r="6" spans="2:23" s="29" customFormat="1" ht="25.5" customHeight="1" x14ac:dyDescent="0.15">
      <c r="B6" s="721"/>
      <c r="C6" s="732" t="s">
        <v>254</v>
      </c>
      <c r="D6" s="733"/>
      <c r="E6" s="233">
        <v>9</v>
      </c>
      <c r="F6" s="726"/>
      <c r="G6" s="727"/>
      <c r="H6" s="727"/>
      <c r="I6" s="727"/>
      <c r="J6" s="727"/>
      <c r="K6" s="727"/>
      <c r="L6" s="728"/>
      <c r="M6" s="721"/>
      <c r="N6" s="732" t="s">
        <v>254</v>
      </c>
      <c r="O6" s="733"/>
      <c r="P6" s="233">
        <v>10</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557</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448</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571</v>
      </c>
      <c r="F13" s="717"/>
      <c r="G13" s="718"/>
      <c r="H13" s="703" t="s">
        <v>259</v>
      </c>
      <c r="I13" s="703"/>
      <c r="J13" s="704" t="s">
        <v>698</v>
      </c>
      <c r="K13" s="704"/>
      <c r="L13" s="704"/>
      <c r="M13" s="703" t="s">
        <v>258</v>
      </c>
      <c r="N13" s="703"/>
      <c r="O13" s="703"/>
      <c r="P13" s="716" t="s">
        <v>594</v>
      </c>
      <c r="Q13" s="717"/>
      <c r="R13" s="718"/>
      <c r="S13" s="703" t="s">
        <v>259</v>
      </c>
      <c r="T13" s="703"/>
      <c r="U13" s="704" t="s">
        <v>718</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806</v>
      </c>
      <c r="F15" s="698"/>
      <c r="G15" s="698"/>
      <c r="H15" s="698"/>
      <c r="I15" s="698"/>
      <c r="J15" s="698"/>
      <c r="K15" s="698"/>
      <c r="L15" s="699"/>
      <c r="M15" s="696" t="s">
        <v>262</v>
      </c>
      <c r="N15" s="696"/>
      <c r="O15" s="696"/>
      <c r="P15" s="697" t="s">
        <v>800</v>
      </c>
      <c r="Q15" s="698"/>
      <c r="R15" s="698"/>
      <c r="S15" s="698"/>
      <c r="T15" s="698"/>
      <c r="U15" s="698"/>
      <c r="V15" s="698"/>
      <c r="W15" s="699"/>
    </row>
    <row r="16" spans="2:23" s="29" customFormat="1" ht="25.5" customHeight="1" x14ac:dyDescent="0.15">
      <c r="B16" s="722" t="s">
        <v>252</v>
      </c>
      <c r="C16" s="722" t="s">
        <v>253</v>
      </c>
      <c r="D16" s="722"/>
      <c r="E16" s="203">
        <v>3</v>
      </c>
      <c r="F16" s="723"/>
      <c r="G16" s="724"/>
      <c r="H16" s="724"/>
      <c r="I16" s="724"/>
      <c r="J16" s="724"/>
      <c r="K16" s="724"/>
      <c r="L16" s="725"/>
      <c r="M16" s="722" t="s">
        <v>252</v>
      </c>
      <c r="N16" s="722" t="s">
        <v>253</v>
      </c>
      <c r="O16" s="722"/>
      <c r="P16" s="203">
        <v>3</v>
      </c>
      <c r="Q16" s="726"/>
      <c r="R16" s="727"/>
      <c r="S16" s="727"/>
      <c r="T16" s="727"/>
      <c r="U16" s="727"/>
      <c r="V16" s="727"/>
      <c r="W16" s="728"/>
    </row>
    <row r="17" spans="2:24" s="29" customFormat="1" ht="25.5" customHeight="1" x14ac:dyDescent="0.15">
      <c r="B17" s="722"/>
      <c r="C17" s="722" t="s">
        <v>254</v>
      </c>
      <c r="D17" s="722"/>
      <c r="E17" s="233">
        <v>11</v>
      </c>
      <c r="F17" s="726"/>
      <c r="G17" s="727"/>
      <c r="H17" s="727"/>
      <c r="I17" s="727"/>
      <c r="J17" s="727"/>
      <c r="K17" s="727"/>
      <c r="L17" s="728"/>
      <c r="M17" s="722"/>
      <c r="N17" s="722" t="s">
        <v>254</v>
      </c>
      <c r="O17" s="722"/>
      <c r="P17" s="233">
        <v>12</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559</v>
      </c>
      <c r="Q19" s="726"/>
      <c r="R19" s="727"/>
      <c r="S19" s="727"/>
      <c r="T19" s="727"/>
      <c r="U19" s="727"/>
      <c r="V19" s="727"/>
      <c r="W19" s="728"/>
    </row>
    <row r="20" spans="2:24" s="29" customFormat="1" ht="25.5" customHeight="1" x14ac:dyDescent="0.15">
      <c r="B20" s="696" t="s">
        <v>206</v>
      </c>
      <c r="C20" s="696"/>
      <c r="D20" s="696"/>
      <c r="E20" s="232" t="s">
        <v>448</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442</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577</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501</v>
      </c>
      <c r="F24" s="717"/>
      <c r="G24" s="718"/>
      <c r="H24" s="703" t="s">
        <v>259</v>
      </c>
      <c r="I24" s="703"/>
      <c r="J24" s="716" t="s">
        <v>719</v>
      </c>
      <c r="K24" s="717"/>
      <c r="L24" s="718"/>
      <c r="M24" s="703" t="s">
        <v>258</v>
      </c>
      <c r="N24" s="703"/>
      <c r="O24" s="703"/>
      <c r="P24" s="716" t="s">
        <v>568</v>
      </c>
      <c r="Q24" s="717"/>
      <c r="R24" s="718"/>
      <c r="S24" s="703" t="s">
        <v>259</v>
      </c>
      <c r="T24" s="703"/>
      <c r="U24" s="704" t="s">
        <v>702</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705</v>
      </c>
      <c r="F26" s="698"/>
      <c r="G26" s="698"/>
      <c r="H26" s="698"/>
      <c r="I26" s="698"/>
      <c r="J26" s="698"/>
      <c r="K26" s="698"/>
      <c r="L26" s="699"/>
      <c r="M26" s="696" t="s">
        <v>262</v>
      </c>
      <c r="N26" s="696"/>
      <c r="O26" s="696"/>
      <c r="P26" s="697" t="s">
        <v>690</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DA320D5C-BA60-456C-B353-D720A9C899DC}"/>
    <dataValidation type="list" allowBlank="1" showInputMessage="1" showErrorMessage="1" sqref="E8 E19 P8 P19" xr:uid="{135C3DC0-5D6A-4E54-B625-D844045F467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D2BA0D-AFFD-4334-A99A-88A85FFB20DF}">
          <x14:formula1>
            <xm:f>'(参考)リスト'!$F$16:$F$21</xm:f>
          </x14:formula1>
          <xm:sqref>E11:E12 E22:E23 P11:P12 P22:P23</xm:sqref>
        </x14:dataValidation>
        <x14:dataValidation type="list" allowBlank="1" showInputMessage="1" showErrorMessage="1" xr:uid="{9C49CB10-118E-47C1-9F70-C63659C5FBAD}">
          <x14:formula1>
            <xm:f>'(参考)リスト'!$D$16:$D$18</xm:f>
          </x14:formula1>
          <xm:sqref>E10 E21 P10 P21</xm:sqref>
        </x14:dataValidation>
        <x14:dataValidation type="list" allowBlank="1" showInputMessage="1" showErrorMessage="1" xr:uid="{AAC8E2F0-CDD7-4D34-BE07-41DEA3A276CB}">
          <x14:formula1>
            <xm:f>'(参考)リスト'!$E$16:$E$27</xm:f>
          </x14:formula1>
          <xm:sqref>E9 E20 P9 P20</xm:sqref>
        </x14:dataValidation>
        <x14:dataValidation type="list" allowBlank="1" showInputMessage="1" showErrorMessage="1" xr:uid="{106030CF-D34B-4E3B-BCE4-71876ED36CAD}">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72B41-9135-4116-B532-FC6D070BC9D6}">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3</v>
      </c>
      <c r="F5" s="723"/>
      <c r="G5" s="724"/>
      <c r="H5" s="724"/>
      <c r="I5" s="724"/>
      <c r="J5" s="724"/>
      <c r="K5" s="724"/>
      <c r="L5" s="725"/>
      <c r="M5" s="719" t="s">
        <v>252</v>
      </c>
      <c r="N5" s="732" t="s">
        <v>253</v>
      </c>
      <c r="O5" s="733"/>
      <c r="P5" s="203">
        <v>3</v>
      </c>
      <c r="Q5" s="726"/>
      <c r="R5" s="727"/>
      <c r="S5" s="727"/>
      <c r="T5" s="727"/>
      <c r="U5" s="727"/>
      <c r="V5" s="727"/>
      <c r="W5" s="728"/>
    </row>
    <row r="6" spans="2:23" s="29" customFormat="1" ht="25.5" customHeight="1" x14ac:dyDescent="0.15">
      <c r="B6" s="721"/>
      <c r="C6" s="732" t="s">
        <v>254</v>
      </c>
      <c r="D6" s="733"/>
      <c r="E6" s="233">
        <v>13</v>
      </c>
      <c r="F6" s="726"/>
      <c r="G6" s="727"/>
      <c r="H6" s="727"/>
      <c r="I6" s="727"/>
      <c r="J6" s="727"/>
      <c r="K6" s="727"/>
      <c r="L6" s="728"/>
      <c r="M6" s="721"/>
      <c r="N6" s="732" t="s">
        <v>254</v>
      </c>
      <c r="O6" s="733"/>
      <c r="P6" s="233">
        <v>14</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578</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579</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448</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c r="Q12" s="726"/>
      <c r="R12" s="727"/>
      <c r="S12" s="727"/>
      <c r="T12" s="727"/>
      <c r="U12" s="727"/>
      <c r="V12" s="727"/>
      <c r="W12" s="728"/>
    </row>
    <row r="13" spans="2:23" s="29" customFormat="1" ht="25.5" customHeight="1" x14ac:dyDescent="0.15">
      <c r="B13" s="703" t="s">
        <v>258</v>
      </c>
      <c r="C13" s="703"/>
      <c r="D13" s="703"/>
      <c r="E13" s="716" t="s">
        <v>596</v>
      </c>
      <c r="F13" s="717"/>
      <c r="G13" s="718"/>
      <c r="H13" s="703" t="s">
        <v>259</v>
      </c>
      <c r="I13" s="703"/>
      <c r="J13" s="704" t="s">
        <v>720</v>
      </c>
      <c r="K13" s="704"/>
      <c r="L13" s="704"/>
      <c r="M13" s="703" t="s">
        <v>258</v>
      </c>
      <c r="N13" s="703"/>
      <c r="O13" s="703"/>
      <c r="P13" s="716" t="s">
        <v>501</v>
      </c>
      <c r="Q13" s="717"/>
      <c r="R13" s="718"/>
      <c r="S13" s="703" t="s">
        <v>259</v>
      </c>
      <c r="T13" s="703"/>
      <c r="U13" s="704" t="s">
        <v>721</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806</v>
      </c>
      <c r="F15" s="698"/>
      <c r="G15" s="698"/>
      <c r="H15" s="698"/>
      <c r="I15" s="698"/>
      <c r="J15" s="698"/>
      <c r="K15" s="698"/>
      <c r="L15" s="699"/>
      <c r="M15" s="696" t="s">
        <v>262</v>
      </c>
      <c r="N15" s="696"/>
      <c r="O15" s="696"/>
      <c r="P15" s="697" t="s">
        <v>722</v>
      </c>
      <c r="Q15" s="698"/>
      <c r="R15" s="698"/>
      <c r="S15" s="698"/>
      <c r="T15" s="698"/>
      <c r="U15" s="698"/>
      <c r="V15" s="698"/>
      <c r="W15" s="699"/>
    </row>
    <row r="16" spans="2:23" s="29" customFormat="1" ht="25.5" customHeight="1" x14ac:dyDescent="0.15">
      <c r="B16" s="722" t="s">
        <v>252</v>
      </c>
      <c r="C16" s="722" t="s">
        <v>253</v>
      </c>
      <c r="D16" s="722"/>
      <c r="E16" s="203">
        <v>3</v>
      </c>
      <c r="F16" s="723"/>
      <c r="G16" s="724"/>
      <c r="H16" s="724"/>
      <c r="I16" s="724"/>
      <c r="J16" s="724"/>
      <c r="K16" s="724"/>
      <c r="L16" s="725"/>
      <c r="M16" s="722" t="s">
        <v>252</v>
      </c>
      <c r="N16" s="722" t="s">
        <v>253</v>
      </c>
      <c r="O16" s="722"/>
      <c r="P16" s="203">
        <v>3</v>
      </c>
      <c r="Q16" s="726"/>
      <c r="R16" s="727"/>
      <c r="S16" s="727"/>
      <c r="T16" s="727"/>
      <c r="U16" s="727"/>
      <c r="V16" s="727"/>
      <c r="W16" s="728"/>
    </row>
    <row r="17" spans="2:24" s="29" customFormat="1" ht="25.5" customHeight="1" x14ac:dyDescent="0.15">
      <c r="B17" s="722"/>
      <c r="C17" s="722" t="s">
        <v>254</v>
      </c>
      <c r="D17" s="722"/>
      <c r="E17" s="233">
        <v>15</v>
      </c>
      <c r="F17" s="726"/>
      <c r="G17" s="727"/>
      <c r="H17" s="727"/>
      <c r="I17" s="727"/>
      <c r="J17" s="727"/>
      <c r="K17" s="727"/>
      <c r="L17" s="728"/>
      <c r="M17" s="722"/>
      <c r="N17" s="722" t="s">
        <v>254</v>
      </c>
      <c r="O17" s="722"/>
      <c r="P17" s="233">
        <v>16</v>
      </c>
      <c r="Q17" s="726"/>
      <c r="R17" s="727"/>
      <c r="S17" s="727"/>
      <c r="T17" s="727"/>
      <c r="U17" s="727"/>
      <c r="V17" s="727"/>
      <c r="W17" s="728"/>
    </row>
    <row r="18" spans="2:24" s="29" customFormat="1" ht="25.5" customHeight="1" x14ac:dyDescent="0.15">
      <c r="B18" s="722" t="s">
        <v>255</v>
      </c>
      <c r="C18" s="722" t="s">
        <v>203</v>
      </c>
      <c r="D18" s="722"/>
      <c r="E18" s="204" t="s">
        <v>578</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579</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444</v>
      </c>
      <c r="F20" s="726"/>
      <c r="G20" s="727"/>
      <c r="H20" s="727"/>
      <c r="I20" s="727"/>
      <c r="J20" s="727"/>
      <c r="K20" s="727"/>
      <c r="L20" s="728"/>
      <c r="M20" s="696" t="s">
        <v>206</v>
      </c>
      <c r="N20" s="696"/>
      <c r="O20" s="696"/>
      <c r="P20" s="232" t="s">
        <v>406</v>
      </c>
      <c r="Q20" s="726"/>
      <c r="R20" s="727"/>
      <c r="S20" s="727"/>
      <c r="T20" s="727"/>
      <c r="U20" s="727"/>
      <c r="V20" s="727"/>
      <c r="W20" s="728"/>
    </row>
    <row r="21" spans="2:24" s="29" customFormat="1" ht="25.5" customHeight="1" x14ac:dyDescent="0.15">
      <c r="B21" s="719" t="s">
        <v>256</v>
      </c>
      <c r="C21" s="696" t="s">
        <v>257</v>
      </c>
      <c r="D21" s="696"/>
      <c r="E21" s="233" t="s">
        <v>442</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577</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501</v>
      </c>
      <c r="F24" s="717"/>
      <c r="G24" s="718"/>
      <c r="H24" s="703" t="s">
        <v>259</v>
      </c>
      <c r="I24" s="703"/>
      <c r="J24" s="716" t="s">
        <v>723</v>
      </c>
      <c r="K24" s="717"/>
      <c r="L24" s="718"/>
      <c r="M24" s="703" t="s">
        <v>258</v>
      </c>
      <c r="N24" s="703"/>
      <c r="O24" s="703"/>
      <c r="P24" s="716" t="s">
        <v>572</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724</v>
      </c>
      <c r="F26" s="698"/>
      <c r="G26" s="698"/>
      <c r="H26" s="698"/>
      <c r="I26" s="698"/>
      <c r="J26" s="698"/>
      <c r="K26" s="698"/>
      <c r="L26" s="699"/>
      <c r="M26" s="696" t="s">
        <v>262</v>
      </c>
      <c r="N26" s="696"/>
      <c r="O26" s="696"/>
      <c r="P26" s="697" t="s">
        <v>725</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28735D77-F18A-4753-9B0F-255E9D161366}"/>
    <dataValidation type="list" allowBlank="1" showInputMessage="1" showErrorMessage="1" sqref="E8 E19 P8 P19" xr:uid="{6BB2BE6D-459A-4143-AA0D-1635C1051B2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EF5328-E265-43C6-A6A2-291A7702D6E1}">
          <x14:formula1>
            <xm:f>'(参考)リスト'!$F$16:$F$21</xm:f>
          </x14:formula1>
          <xm:sqref>E11:E12 E22:E23 P11:P12 P22:P23</xm:sqref>
        </x14:dataValidation>
        <x14:dataValidation type="list" allowBlank="1" showInputMessage="1" showErrorMessage="1" xr:uid="{C4C0ECC7-580C-4FF7-BB9D-E1F9E0E9E116}">
          <x14:formula1>
            <xm:f>'(参考)リスト'!$D$16:$D$18</xm:f>
          </x14:formula1>
          <xm:sqref>E10 E21 P10 P21</xm:sqref>
        </x14:dataValidation>
        <x14:dataValidation type="list" allowBlank="1" showInputMessage="1" showErrorMessage="1" xr:uid="{EB643558-CEDE-4D5A-8541-18B56A789439}">
          <x14:formula1>
            <xm:f>'(参考)リスト'!$E$16:$E$27</xm:f>
          </x14:formula1>
          <xm:sqref>E9 E20 P9 P20</xm:sqref>
        </x14:dataValidation>
        <x14:dataValidation type="list" allowBlank="1" showInputMessage="1" showErrorMessage="1" xr:uid="{BBBDF5DD-AF85-410B-99D7-440741823FAD}">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DA1F8-4209-4C15-BD52-8B16CFF1E012}">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3</v>
      </c>
      <c r="F5" s="723"/>
      <c r="G5" s="724"/>
      <c r="H5" s="724"/>
      <c r="I5" s="724"/>
      <c r="J5" s="724"/>
      <c r="K5" s="724"/>
      <c r="L5" s="725"/>
      <c r="M5" s="719" t="s">
        <v>252</v>
      </c>
      <c r="N5" s="732" t="s">
        <v>253</v>
      </c>
      <c r="O5" s="733"/>
      <c r="P5" s="203">
        <v>3</v>
      </c>
      <c r="Q5" s="726"/>
      <c r="R5" s="727"/>
      <c r="S5" s="727"/>
      <c r="T5" s="727"/>
      <c r="U5" s="727"/>
      <c r="V5" s="727"/>
      <c r="W5" s="728"/>
    </row>
    <row r="6" spans="2:23" s="29" customFormat="1" ht="25.5" customHeight="1" x14ac:dyDescent="0.15">
      <c r="B6" s="721"/>
      <c r="C6" s="732" t="s">
        <v>254</v>
      </c>
      <c r="D6" s="733"/>
      <c r="E6" s="233">
        <v>17</v>
      </c>
      <c r="F6" s="726"/>
      <c r="G6" s="727"/>
      <c r="H6" s="727"/>
      <c r="I6" s="727"/>
      <c r="J6" s="727"/>
      <c r="K6" s="727"/>
      <c r="L6" s="728"/>
      <c r="M6" s="721"/>
      <c r="N6" s="732" t="s">
        <v>254</v>
      </c>
      <c r="O6" s="733"/>
      <c r="P6" s="233">
        <v>18</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557</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798</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596</v>
      </c>
      <c r="F13" s="717"/>
      <c r="G13" s="718"/>
      <c r="H13" s="703" t="s">
        <v>259</v>
      </c>
      <c r="I13" s="703"/>
      <c r="J13" s="704" t="s">
        <v>695</v>
      </c>
      <c r="K13" s="704"/>
      <c r="L13" s="704"/>
      <c r="M13" s="703" t="s">
        <v>258</v>
      </c>
      <c r="N13" s="703"/>
      <c r="O13" s="703"/>
      <c r="P13" s="716" t="s">
        <v>571</v>
      </c>
      <c r="Q13" s="717"/>
      <c r="R13" s="718"/>
      <c r="S13" s="703" t="s">
        <v>259</v>
      </c>
      <c r="T13" s="703"/>
      <c r="U13" s="704" t="s">
        <v>698</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811</v>
      </c>
      <c r="F15" s="698"/>
      <c r="G15" s="698"/>
      <c r="H15" s="698"/>
      <c r="I15" s="698"/>
      <c r="J15" s="698"/>
      <c r="K15" s="698"/>
      <c r="L15" s="699"/>
      <c r="M15" s="696" t="s">
        <v>262</v>
      </c>
      <c r="N15" s="696"/>
      <c r="O15" s="696"/>
      <c r="P15" s="697" t="s">
        <v>806</v>
      </c>
      <c r="Q15" s="698"/>
      <c r="R15" s="698"/>
      <c r="S15" s="698"/>
      <c r="T15" s="698"/>
      <c r="U15" s="698"/>
      <c r="V15" s="698"/>
      <c r="W15" s="699"/>
    </row>
    <row r="16" spans="2:23" s="29" customFormat="1" ht="25.5" customHeight="1" x14ac:dyDescent="0.15">
      <c r="B16" s="722" t="s">
        <v>252</v>
      </c>
      <c r="C16" s="722" t="s">
        <v>253</v>
      </c>
      <c r="D16" s="722"/>
      <c r="E16" s="203">
        <v>3</v>
      </c>
      <c r="F16" s="723"/>
      <c r="G16" s="724"/>
      <c r="H16" s="724"/>
      <c r="I16" s="724"/>
      <c r="J16" s="724"/>
      <c r="K16" s="724"/>
      <c r="L16" s="725"/>
      <c r="M16" s="722" t="s">
        <v>252</v>
      </c>
      <c r="N16" s="722" t="s">
        <v>253</v>
      </c>
      <c r="O16" s="722"/>
      <c r="P16" s="203">
        <v>3</v>
      </c>
      <c r="Q16" s="726"/>
      <c r="R16" s="727"/>
      <c r="S16" s="727"/>
      <c r="T16" s="727"/>
      <c r="U16" s="727"/>
      <c r="V16" s="727"/>
      <c r="W16" s="728"/>
    </row>
    <row r="17" spans="2:24" s="29" customFormat="1" ht="25.5" customHeight="1" x14ac:dyDescent="0.15">
      <c r="B17" s="722"/>
      <c r="C17" s="722" t="s">
        <v>254</v>
      </c>
      <c r="D17" s="722"/>
      <c r="E17" s="233">
        <v>19</v>
      </c>
      <c r="F17" s="726"/>
      <c r="G17" s="727"/>
      <c r="H17" s="727"/>
      <c r="I17" s="727"/>
      <c r="J17" s="727"/>
      <c r="K17" s="727"/>
      <c r="L17" s="728"/>
      <c r="M17" s="722"/>
      <c r="N17" s="722" t="s">
        <v>254</v>
      </c>
      <c r="O17" s="722"/>
      <c r="P17" s="233">
        <v>20</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406</v>
      </c>
      <c r="F20" s="726"/>
      <c r="G20" s="727"/>
      <c r="H20" s="727"/>
      <c r="I20" s="727"/>
      <c r="J20" s="727"/>
      <c r="K20" s="727"/>
      <c r="L20" s="728"/>
      <c r="M20" s="696" t="s">
        <v>206</v>
      </c>
      <c r="N20" s="696"/>
      <c r="O20" s="696"/>
      <c r="P20" s="232" t="s">
        <v>406</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548</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599</v>
      </c>
      <c r="F24" s="717"/>
      <c r="G24" s="718"/>
      <c r="H24" s="703" t="s">
        <v>259</v>
      </c>
      <c r="I24" s="703"/>
      <c r="J24" s="716" t="s">
        <v>695</v>
      </c>
      <c r="K24" s="717"/>
      <c r="L24" s="718"/>
      <c r="M24" s="703" t="s">
        <v>258</v>
      </c>
      <c r="N24" s="703"/>
      <c r="O24" s="703"/>
      <c r="P24" s="716" t="s">
        <v>600</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726</v>
      </c>
      <c r="F26" s="698"/>
      <c r="G26" s="698"/>
      <c r="H26" s="698"/>
      <c r="I26" s="698"/>
      <c r="J26" s="698"/>
      <c r="K26" s="698"/>
      <c r="L26" s="699"/>
      <c r="M26" s="696" t="s">
        <v>262</v>
      </c>
      <c r="N26" s="696"/>
      <c r="O26" s="696"/>
      <c r="P26" s="697" t="s">
        <v>708</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F4805F53-BFD7-41F3-8B95-C5CB5C62C8F2}"/>
    <dataValidation type="list" allowBlank="1" showInputMessage="1" showErrorMessage="1" sqref="E8 E19 P8 P19" xr:uid="{CECEB838-1F57-4A7B-B654-097D74D14B7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225848-94BB-4785-A0FF-4D3E00CD40D1}">
          <x14:formula1>
            <xm:f>'(参考)リスト'!$F$16:$F$21</xm:f>
          </x14:formula1>
          <xm:sqref>E11:E12 E22:E23 P11:P12 P22:P23</xm:sqref>
        </x14:dataValidation>
        <x14:dataValidation type="list" allowBlank="1" showInputMessage="1" showErrorMessage="1" xr:uid="{E700CA4F-228F-4360-9B9C-A936B28F7029}">
          <x14:formula1>
            <xm:f>'(参考)リスト'!$D$16:$D$18</xm:f>
          </x14:formula1>
          <xm:sqref>E10 E21 P10 P21</xm:sqref>
        </x14:dataValidation>
        <x14:dataValidation type="list" allowBlank="1" showInputMessage="1" showErrorMessage="1" xr:uid="{144F9904-5EF0-465C-A1E4-986D0FB8409D}">
          <x14:formula1>
            <xm:f>'(参考)リスト'!$E$16:$E$27</xm:f>
          </x14:formula1>
          <xm:sqref>E9 E20 P9 P20</xm:sqref>
        </x14:dataValidation>
        <x14:dataValidation type="list" allowBlank="1" showInputMessage="1" showErrorMessage="1" xr:uid="{40983D36-2738-437C-8E86-561A35FE5E83}">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288A6-F566-4014-BE07-3B28E16057E0}">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3</v>
      </c>
      <c r="F5" s="723"/>
      <c r="G5" s="724"/>
      <c r="H5" s="724"/>
      <c r="I5" s="724"/>
      <c r="J5" s="724"/>
      <c r="K5" s="724"/>
      <c r="L5" s="725"/>
      <c r="M5" s="719" t="s">
        <v>252</v>
      </c>
      <c r="N5" s="732" t="s">
        <v>253</v>
      </c>
      <c r="O5" s="733"/>
      <c r="P5" s="203">
        <v>3</v>
      </c>
      <c r="Q5" s="726"/>
      <c r="R5" s="727"/>
      <c r="S5" s="727"/>
      <c r="T5" s="727"/>
      <c r="U5" s="727"/>
      <c r="V5" s="727"/>
      <c r="W5" s="728"/>
    </row>
    <row r="6" spans="2:23" s="29" customFormat="1" ht="25.5" customHeight="1" x14ac:dyDescent="0.15">
      <c r="B6" s="721"/>
      <c r="C6" s="732" t="s">
        <v>254</v>
      </c>
      <c r="D6" s="733"/>
      <c r="E6" s="233">
        <v>21</v>
      </c>
      <c r="F6" s="726"/>
      <c r="G6" s="727"/>
      <c r="H6" s="727"/>
      <c r="I6" s="727"/>
      <c r="J6" s="727"/>
      <c r="K6" s="727"/>
      <c r="L6" s="728"/>
      <c r="M6" s="721"/>
      <c r="N6" s="732" t="s">
        <v>254</v>
      </c>
      <c r="O6" s="733"/>
      <c r="P6" s="233">
        <v>22</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557</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423</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547</v>
      </c>
      <c r="F13" s="717"/>
      <c r="G13" s="718"/>
      <c r="H13" s="703" t="s">
        <v>259</v>
      </c>
      <c r="I13" s="703"/>
      <c r="J13" s="704" t="s">
        <v>695</v>
      </c>
      <c r="K13" s="704"/>
      <c r="L13" s="704"/>
      <c r="M13" s="703" t="s">
        <v>258</v>
      </c>
      <c r="N13" s="703"/>
      <c r="O13" s="703"/>
      <c r="P13" s="716" t="s">
        <v>601</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806</v>
      </c>
      <c r="F15" s="698"/>
      <c r="G15" s="698"/>
      <c r="H15" s="698"/>
      <c r="I15" s="698"/>
      <c r="J15" s="698"/>
      <c r="K15" s="698"/>
      <c r="L15" s="699"/>
      <c r="M15" s="696" t="s">
        <v>262</v>
      </c>
      <c r="N15" s="696"/>
      <c r="O15" s="696"/>
      <c r="P15" s="697" t="s">
        <v>692</v>
      </c>
      <c r="Q15" s="698"/>
      <c r="R15" s="698"/>
      <c r="S15" s="698"/>
      <c r="T15" s="698"/>
      <c r="U15" s="698"/>
      <c r="V15" s="698"/>
      <c r="W15" s="699"/>
    </row>
    <row r="16" spans="2:23" s="29" customFormat="1" ht="25.5" customHeight="1" x14ac:dyDescent="0.15">
      <c r="B16" s="722" t="s">
        <v>252</v>
      </c>
      <c r="C16" s="722" t="s">
        <v>253</v>
      </c>
      <c r="D16" s="722"/>
      <c r="E16" s="203">
        <v>4</v>
      </c>
      <c r="F16" s="723"/>
      <c r="G16" s="724"/>
      <c r="H16" s="724"/>
      <c r="I16" s="724"/>
      <c r="J16" s="724"/>
      <c r="K16" s="724"/>
      <c r="L16" s="725"/>
      <c r="M16" s="722" t="s">
        <v>252</v>
      </c>
      <c r="N16" s="722" t="s">
        <v>253</v>
      </c>
      <c r="O16" s="722"/>
      <c r="P16" s="203">
        <v>4</v>
      </c>
      <c r="Q16" s="726"/>
      <c r="R16" s="727"/>
      <c r="S16" s="727"/>
      <c r="T16" s="727"/>
      <c r="U16" s="727"/>
      <c r="V16" s="727"/>
      <c r="W16" s="728"/>
    </row>
    <row r="17" spans="2:24" s="29" customFormat="1" ht="25.5" customHeight="1" x14ac:dyDescent="0.15">
      <c r="B17" s="722"/>
      <c r="C17" s="722" t="s">
        <v>254</v>
      </c>
      <c r="D17" s="722"/>
      <c r="E17" s="233">
        <v>1</v>
      </c>
      <c r="F17" s="726"/>
      <c r="G17" s="727"/>
      <c r="H17" s="727"/>
      <c r="I17" s="727"/>
      <c r="J17" s="727"/>
      <c r="K17" s="727"/>
      <c r="L17" s="728"/>
      <c r="M17" s="722"/>
      <c r="N17" s="722" t="s">
        <v>254</v>
      </c>
      <c r="O17" s="722"/>
      <c r="P17" s="233">
        <v>2</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553</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602</v>
      </c>
      <c r="F24" s="717"/>
      <c r="G24" s="718"/>
      <c r="H24" s="703" t="s">
        <v>259</v>
      </c>
      <c r="I24" s="703"/>
      <c r="J24" s="716" t="s">
        <v>727</v>
      </c>
      <c r="K24" s="717"/>
      <c r="L24" s="718"/>
      <c r="M24" s="703" t="s">
        <v>258</v>
      </c>
      <c r="N24" s="703"/>
      <c r="O24" s="703"/>
      <c r="P24" s="716" t="s">
        <v>603</v>
      </c>
      <c r="Q24" s="717"/>
      <c r="R24" s="718"/>
      <c r="S24" s="703" t="s">
        <v>259</v>
      </c>
      <c r="T24" s="703"/>
      <c r="U24" s="704" t="s">
        <v>728</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806</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C2A3F39A-029F-416C-9649-EAC0A0AC09C9}"/>
    <dataValidation type="list" allowBlank="1" showInputMessage="1" showErrorMessage="1" sqref="E8 E19 P8 P19" xr:uid="{4C7504DE-5EC1-45C9-A118-0A668C36F93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1CE8CB1-C67A-455D-BB21-F226247D4223}">
          <x14:formula1>
            <xm:f>'(参考)リスト'!$F$16:$F$21</xm:f>
          </x14:formula1>
          <xm:sqref>E11:E12 E22:E23 P11:P12 P22:P23</xm:sqref>
        </x14:dataValidation>
        <x14:dataValidation type="list" allowBlank="1" showInputMessage="1" showErrorMessage="1" xr:uid="{BA85325D-C339-422D-8923-8D554B5EFB7D}">
          <x14:formula1>
            <xm:f>'(参考)リスト'!$D$16:$D$18</xm:f>
          </x14:formula1>
          <xm:sqref>E10 E21 P10 P21</xm:sqref>
        </x14:dataValidation>
        <x14:dataValidation type="list" allowBlank="1" showInputMessage="1" showErrorMessage="1" xr:uid="{521799D3-F142-423D-BD8D-615A207CAEA5}">
          <x14:formula1>
            <xm:f>'(参考)リスト'!$E$16:$E$27</xm:f>
          </x14:formula1>
          <xm:sqref>E9 E20 P9 P20</xm:sqref>
        </x14:dataValidation>
        <x14:dataValidation type="list" allowBlank="1" showInputMessage="1" showErrorMessage="1" xr:uid="{CE12FF0E-C84D-4782-8221-4D090957EE8E}">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B4098-B765-43B5-A9ED-F84C22E5CC85}">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4</v>
      </c>
      <c r="F5" s="723"/>
      <c r="G5" s="724"/>
      <c r="H5" s="724"/>
      <c r="I5" s="724"/>
      <c r="J5" s="724"/>
      <c r="K5" s="724"/>
      <c r="L5" s="725"/>
      <c r="M5" s="719" t="s">
        <v>252</v>
      </c>
      <c r="N5" s="732" t="s">
        <v>253</v>
      </c>
      <c r="O5" s="733"/>
      <c r="P5" s="203">
        <v>4</v>
      </c>
      <c r="Q5" s="726"/>
      <c r="R5" s="727"/>
      <c r="S5" s="727"/>
      <c r="T5" s="727"/>
      <c r="U5" s="727"/>
      <c r="V5" s="727"/>
      <c r="W5" s="728"/>
    </row>
    <row r="6" spans="2:23" s="29" customFormat="1" ht="25.5" customHeight="1" x14ac:dyDescent="0.15">
      <c r="B6" s="721"/>
      <c r="C6" s="732" t="s">
        <v>254</v>
      </c>
      <c r="D6" s="733"/>
      <c r="E6" s="233">
        <v>3</v>
      </c>
      <c r="F6" s="726"/>
      <c r="G6" s="727"/>
      <c r="H6" s="727"/>
      <c r="I6" s="727"/>
      <c r="J6" s="727"/>
      <c r="K6" s="727"/>
      <c r="L6" s="728"/>
      <c r="M6" s="721"/>
      <c r="N6" s="732" t="s">
        <v>254</v>
      </c>
      <c r="O6" s="733"/>
      <c r="P6" s="233">
        <v>4</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570</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423</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604</v>
      </c>
      <c r="F13" s="717"/>
      <c r="G13" s="718"/>
      <c r="H13" s="703" t="s">
        <v>259</v>
      </c>
      <c r="I13" s="703"/>
      <c r="J13" s="704" t="s">
        <v>729</v>
      </c>
      <c r="K13" s="704"/>
      <c r="L13" s="704"/>
      <c r="M13" s="703" t="s">
        <v>258</v>
      </c>
      <c r="N13" s="703"/>
      <c r="O13" s="703"/>
      <c r="P13" s="716" t="s">
        <v>605</v>
      </c>
      <c r="Q13" s="717"/>
      <c r="R13" s="718"/>
      <c r="S13" s="703" t="s">
        <v>259</v>
      </c>
      <c r="T13" s="703"/>
      <c r="U13" s="704" t="s">
        <v>730</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808</v>
      </c>
      <c r="F15" s="698"/>
      <c r="G15" s="698"/>
      <c r="H15" s="698"/>
      <c r="I15" s="698"/>
      <c r="J15" s="698"/>
      <c r="K15" s="698"/>
      <c r="L15" s="699"/>
      <c r="M15" s="696" t="s">
        <v>262</v>
      </c>
      <c r="N15" s="696"/>
      <c r="O15" s="696"/>
      <c r="P15" s="697" t="s">
        <v>692</v>
      </c>
      <c r="Q15" s="698"/>
      <c r="R15" s="698"/>
      <c r="S15" s="698"/>
      <c r="T15" s="698"/>
      <c r="U15" s="698"/>
      <c r="V15" s="698"/>
      <c r="W15" s="699"/>
    </row>
    <row r="16" spans="2:23" s="29" customFormat="1" ht="25.5" customHeight="1" x14ac:dyDescent="0.15">
      <c r="B16" s="722" t="s">
        <v>252</v>
      </c>
      <c r="C16" s="722" t="s">
        <v>253</v>
      </c>
      <c r="D16" s="722"/>
      <c r="E16" s="203">
        <v>4</v>
      </c>
      <c r="F16" s="723"/>
      <c r="G16" s="724"/>
      <c r="H16" s="724"/>
      <c r="I16" s="724"/>
      <c r="J16" s="724"/>
      <c r="K16" s="724"/>
      <c r="L16" s="725"/>
      <c r="M16" s="722" t="s">
        <v>252</v>
      </c>
      <c r="N16" s="722" t="s">
        <v>253</v>
      </c>
      <c r="O16" s="722"/>
      <c r="P16" s="203">
        <v>4</v>
      </c>
      <c r="Q16" s="726"/>
      <c r="R16" s="727"/>
      <c r="S16" s="727"/>
      <c r="T16" s="727"/>
      <c r="U16" s="727"/>
      <c r="V16" s="727"/>
      <c r="W16" s="728"/>
    </row>
    <row r="17" spans="2:24" s="29" customFormat="1" ht="25.5" customHeight="1" x14ac:dyDescent="0.15">
      <c r="B17" s="722"/>
      <c r="C17" s="722" t="s">
        <v>254</v>
      </c>
      <c r="D17" s="722"/>
      <c r="E17" s="233">
        <v>5</v>
      </c>
      <c r="F17" s="726"/>
      <c r="G17" s="727"/>
      <c r="H17" s="727"/>
      <c r="I17" s="727"/>
      <c r="J17" s="727"/>
      <c r="K17" s="727"/>
      <c r="L17" s="728"/>
      <c r="M17" s="722"/>
      <c r="N17" s="722" t="s">
        <v>254</v>
      </c>
      <c r="O17" s="722"/>
      <c r="P17" s="233">
        <v>6</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570</v>
      </c>
      <c r="F19" s="726"/>
      <c r="G19" s="727"/>
      <c r="H19" s="727"/>
      <c r="I19" s="727"/>
      <c r="J19" s="727"/>
      <c r="K19" s="727"/>
      <c r="L19" s="728"/>
      <c r="M19" s="722"/>
      <c r="N19" s="722" t="s">
        <v>204</v>
      </c>
      <c r="O19" s="722"/>
      <c r="P19" s="203" t="s">
        <v>570</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606</v>
      </c>
      <c r="F24" s="717"/>
      <c r="G24" s="718"/>
      <c r="H24" s="703" t="s">
        <v>259</v>
      </c>
      <c r="I24" s="703"/>
      <c r="J24" s="716" t="s">
        <v>731</v>
      </c>
      <c r="K24" s="717"/>
      <c r="L24" s="718"/>
      <c r="M24" s="703" t="s">
        <v>258</v>
      </c>
      <c r="N24" s="703"/>
      <c r="O24" s="703"/>
      <c r="P24" s="716" t="s">
        <v>607</v>
      </c>
      <c r="Q24" s="717"/>
      <c r="R24" s="718"/>
      <c r="S24" s="703" t="s">
        <v>259</v>
      </c>
      <c r="T24" s="703"/>
      <c r="U24" s="704" t="s">
        <v>732</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808</v>
      </c>
      <c r="F26" s="698"/>
      <c r="G26" s="698"/>
      <c r="H26" s="698"/>
      <c r="I26" s="698"/>
      <c r="J26" s="698"/>
      <c r="K26" s="698"/>
      <c r="L26" s="699"/>
      <c r="M26" s="696" t="s">
        <v>262</v>
      </c>
      <c r="N26" s="696"/>
      <c r="O26" s="696"/>
      <c r="P26" s="697" t="s">
        <v>808</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E4117448-7985-44F6-A79B-7087E81D2434}"/>
    <dataValidation type="list" allowBlank="1" showInputMessage="1" showErrorMessage="1" sqref="E8 E19 P8 P19" xr:uid="{D075F65D-4828-4832-8B61-649EBF40216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39BCBC-7586-41D3-9551-F4E7C1411777}">
          <x14:formula1>
            <xm:f>'(参考)リスト'!$F$16:$F$21</xm:f>
          </x14:formula1>
          <xm:sqref>E11:E12 E22:E23 P11:P12 P22:P23</xm:sqref>
        </x14:dataValidation>
        <x14:dataValidation type="list" allowBlank="1" showInputMessage="1" showErrorMessage="1" xr:uid="{0471353C-3584-4E45-B8A5-2C96A762DD62}">
          <x14:formula1>
            <xm:f>'(参考)リスト'!$D$16:$D$18</xm:f>
          </x14:formula1>
          <xm:sqref>E10 E21 P10 P21</xm:sqref>
        </x14:dataValidation>
        <x14:dataValidation type="list" allowBlank="1" showInputMessage="1" showErrorMessage="1" xr:uid="{80633B29-FBB3-46B0-B22D-B44608F995CE}">
          <x14:formula1>
            <xm:f>'(参考)リスト'!$E$16:$E$27</xm:f>
          </x14:formula1>
          <xm:sqref>E9 E20 P9 P20</xm:sqref>
        </x14:dataValidation>
        <x14:dataValidation type="list" allowBlank="1" showInputMessage="1" showErrorMessage="1" xr:uid="{FF3C71D0-BC3D-4464-B129-5C6B37E0F09D}">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E0E0-8B65-4848-A6F2-87322D6FACFC}">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4</v>
      </c>
      <c r="F5" s="723"/>
      <c r="G5" s="724"/>
      <c r="H5" s="724"/>
      <c r="I5" s="724"/>
      <c r="J5" s="724"/>
      <c r="K5" s="724"/>
      <c r="L5" s="725"/>
      <c r="M5" s="719" t="s">
        <v>252</v>
      </c>
      <c r="N5" s="732" t="s">
        <v>253</v>
      </c>
      <c r="O5" s="733"/>
      <c r="P5" s="203">
        <v>4</v>
      </c>
      <c r="Q5" s="726"/>
      <c r="R5" s="727"/>
      <c r="S5" s="727"/>
      <c r="T5" s="727"/>
      <c r="U5" s="727"/>
      <c r="V5" s="727"/>
      <c r="W5" s="728"/>
    </row>
    <row r="6" spans="2:23" s="29" customFormat="1" ht="25.5" customHeight="1" x14ac:dyDescent="0.15">
      <c r="B6" s="721"/>
      <c r="C6" s="732" t="s">
        <v>254</v>
      </c>
      <c r="D6" s="733"/>
      <c r="E6" s="233">
        <v>7</v>
      </c>
      <c r="F6" s="726"/>
      <c r="G6" s="727"/>
      <c r="H6" s="727"/>
      <c r="I6" s="727"/>
      <c r="J6" s="727"/>
      <c r="K6" s="727"/>
      <c r="L6" s="728"/>
      <c r="M6" s="721"/>
      <c r="N6" s="732" t="s">
        <v>254</v>
      </c>
      <c r="O6" s="733"/>
      <c r="P6" s="233">
        <v>8</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563</v>
      </c>
      <c r="F8" s="726"/>
      <c r="G8" s="727"/>
      <c r="H8" s="727"/>
      <c r="I8" s="727"/>
      <c r="J8" s="727"/>
      <c r="K8" s="727"/>
      <c r="L8" s="728"/>
      <c r="M8" s="720"/>
      <c r="N8" s="732" t="s">
        <v>204</v>
      </c>
      <c r="O8" s="733"/>
      <c r="P8" s="203" t="s">
        <v>559</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798</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572</v>
      </c>
      <c r="F13" s="717"/>
      <c r="G13" s="718"/>
      <c r="H13" s="703" t="s">
        <v>259</v>
      </c>
      <c r="I13" s="703"/>
      <c r="J13" s="704" t="s">
        <v>699</v>
      </c>
      <c r="K13" s="704"/>
      <c r="L13" s="704"/>
      <c r="M13" s="703" t="s">
        <v>258</v>
      </c>
      <c r="N13" s="703"/>
      <c r="O13" s="703"/>
      <c r="P13" s="716" t="s">
        <v>568</v>
      </c>
      <c r="Q13" s="717"/>
      <c r="R13" s="718"/>
      <c r="S13" s="703" t="s">
        <v>259</v>
      </c>
      <c r="T13" s="703"/>
      <c r="U13" s="704" t="s">
        <v>702</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809</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4</v>
      </c>
      <c r="F16" s="723"/>
      <c r="G16" s="724"/>
      <c r="H16" s="724"/>
      <c r="I16" s="724"/>
      <c r="J16" s="724"/>
      <c r="K16" s="724"/>
      <c r="L16" s="725"/>
      <c r="M16" s="722" t="s">
        <v>252</v>
      </c>
      <c r="N16" s="722" t="s">
        <v>253</v>
      </c>
      <c r="O16" s="722"/>
      <c r="P16" s="203">
        <v>4</v>
      </c>
      <c r="Q16" s="726"/>
      <c r="R16" s="727"/>
      <c r="S16" s="727"/>
      <c r="T16" s="727"/>
      <c r="U16" s="727"/>
      <c r="V16" s="727"/>
      <c r="W16" s="728"/>
    </row>
    <row r="17" spans="2:24" s="29" customFormat="1" ht="25.5" customHeight="1" x14ac:dyDescent="0.15">
      <c r="B17" s="722"/>
      <c r="C17" s="722" t="s">
        <v>254</v>
      </c>
      <c r="D17" s="722"/>
      <c r="E17" s="233">
        <v>9</v>
      </c>
      <c r="F17" s="726"/>
      <c r="G17" s="727"/>
      <c r="H17" s="727"/>
      <c r="I17" s="727"/>
      <c r="J17" s="727"/>
      <c r="K17" s="727"/>
      <c r="L17" s="728"/>
      <c r="M17" s="722"/>
      <c r="N17" s="722" t="s">
        <v>254</v>
      </c>
      <c r="O17" s="722"/>
      <c r="P17" s="233">
        <v>10</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563</v>
      </c>
      <c r="F19" s="726"/>
      <c r="G19" s="727"/>
      <c r="H19" s="727"/>
      <c r="I19" s="727"/>
      <c r="J19" s="727"/>
      <c r="K19" s="727"/>
      <c r="L19" s="728"/>
      <c r="M19" s="722"/>
      <c r="N19" s="722" t="s">
        <v>204</v>
      </c>
      <c r="O19" s="722"/>
      <c r="P19" s="203" t="s">
        <v>563</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609</v>
      </c>
      <c r="F24" s="717"/>
      <c r="G24" s="718"/>
      <c r="H24" s="703" t="s">
        <v>259</v>
      </c>
      <c r="I24" s="703"/>
      <c r="J24" s="716" t="s">
        <v>733</v>
      </c>
      <c r="K24" s="717"/>
      <c r="L24" s="718"/>
      <c r="M24" s="703" t="s">
        <v>258</v>
      </c>
      <c r="N24" s="703"/>
      <c r="O24" s="703"/>
      <c r="P24" s="716" t="s">
        <v>610</v>
      </c>
      <c r="Q24" s="717"/>
      <c r="R24" s="718"/>
      <c r="S24" s="703" t="s">
        <v>259</v>
      </c>
      <c r="T24" s="703"/>
      <c r="U24" s="704" t="s">
        <v>734</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808</v>
      </c>
      <c r="F26" s="698"/>
      <c r="G26" s="698"/>
      <c r="H26" s="698"/>
      <c r="I26" s="698"/>
      <c r="J26" s="698"/>
      <c r="K26" s="698"/>
      <c r="L26" s="699"/>
      <c r="M26" s="696" t="s">
        <v>262</v>
      </c>
      <c r="N26" s="696"/>
      <c r="O26" s="696"/>
      <c r="P26" s="697" t="s">
        <v>808</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E8D8F02E-0BCC-4568-ACBC-3F3F38225D0A}"/>
    <dataValidation type="list" allowBlank="1" showInputMessage="1" showErrorMessage="1" sqref="E8 E19 P8 P19" xr:uid="{24EAF3BD-7B64-4F1D-A249-FF2DE5F9E7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9E44E29-A528-4464-B9ED-3857E51E32B9}">
          <x14:formula1>
            <xm:f>'(参考)リスト'!$F$16:$F$21</xm:f>
          </x14:formula1>
          <xm:sqref>E11:E12 E22:E23 P11:P12 P22:P23</xm:sqref>
        </x14:dataValidation>
        <x14:dataValidation type="list" allowBlank="1" showInputMessage="1" showErrorMessage="1" xr:uid="{1254A20D-122C-406F-A6AC-8D47BF5EA559}">
          <x14:formula1>
            <xm:f>'(参考)リスト'!$D$16:$D$18</xm:f>
          </x14:formula1>
          <xm:sqref>E10 E21 P10 P21</xm:sqref>
        </x14:dataValidation>
        <x14:dataValidation type="list" allowBlank="1" showInputMessage="1" showErrorMessage="1" xr:uid="{6946F1FC-844F-48E3-8400-5F79F092ED4A}">
          <x14:formula1>
            <xm:f>'(参考)リスト'!$E$16:$E$27</xm:f>
          </x14:formula1>
          <xm:sqref>E9 E20 P9 P20</xm:sqref>
        </x14:dataValidation>
        <x14:dataValidation type="list" allowBlank="1" showInputMessage="1" showErrorMessage="1" xr:uid="{B91A7D83-E93C-4878-9FD4-C9691544BD1F}">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B6A0E-D7CD-41EE-9013-7270D0C222D9}">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4</v>
      </c>
      <c r="F5" s="723"/>
      <c r="G5" s="724"/>
      <c r="H5" s="724"/>
      <c r="I5" s="724"/>
      <c r="J5" s="724"/>
      <c r="K5" s="724"/>
      <c r="L5" s="725"/>
      <c r="M5" s="719" t="s">
        <v>252</v>
      </c>
      <c r="N5" s="732" t="s">
        <v>253</v>
      </c>
      <c r="O5" s="733"/>
      <c r="P5" s="203">
        <v>4</v>
      </c>
      <c r="Q5" s="726"/>
      <c r="R5" s="727"/>
      <c r="S5" s="727"/>
      <c r="T5" s="727"/>
      <c r="U5" s="727"/>
      <c r="V5" s="727"/>
      <c r="W5" s="728"/>
    </row>
    <row r="6" spans="2:23" s="29" customFormat="1" ht="25.5" customHeight="1" x14ac:dyDescent="0.15">
      <c r="B6" s="721"/>
      <c r="C6" s="732" t="s">
        <v>254</v>
      </c>
      <c r="D6" s="733"/>
      <c r="E6" s="233">
        <v>11</v>
      </c>
      <c r="F6" s="726"/>
      <c r="G6" s="727"/>
      <c r="H6" s="727"/>
      <c r="I6" s="727"/>
      <c r="J6" s="727"/>
      <c r="K6" s="727"/>
      <c r="L6" s="728"/>
      <c r="M6" s="721"/>
      <c r="N6" s="732" t="s">
        <v>254</v>
      </c>
      <c r="O6" s="733"/>
      <c r="P6" s="233">
        <v>12</v>
      </c>
      <c r="Q6" s="726"/>
      <c r="R6" s="727"/>
      <c r="S6" s="727"/>
      <c r="T6" s="727"/>
      <c r="U6" s="727"/>
      <c r="V6" s="727"/>
      <c r="W6" s="728"/>
    </row>
    <row r="7" spans="2:23" s="29" customFormat="1" ht="25.5" customHeight="1" x14ac:dyDescent="0.15">
      <c r="B7" s="719" t="s">
        <v>255</v>
      </c>
      <c r="C7" s="732" t="s">
        <v>203</v>
      </c>
      <c r="D7" s="733"/>
      <c r="E7" s="204" t="s">
        <v>578</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579</v>
      </c>
      <c r="F8" s="726"/>
      <c r="G8" s="727"/>
      <c r="H8" s="727"/>
      <c r="I8" s="727"/>
      <c r="J8" s="727"/>
      <c r="K8" s="727"/>
      <c r="L8" s="728"/>
      <c r="M8" s="720"/>
      <c r="N8" s="732" t="s">
        <v>204</v>
      </c>
      <c r="O8" s="733"/>
      <c r="P8" s="203" t="s">
        <v>553</v>
      </c>
      <c r="Q8" s="726"/>
      <c r="R8" s="727"/>
      <c r="S8" s="727"/>
      <c r="T8" s="727"/>
      <c r="U8" s="727"/>
      <c r="V8" s="727"/>
      <c r="W8" s="728"/>
    </row>
    <row r="9" spans="2:23" s="29" customFormat="1" ht="25.5" customHeight="1" x14ac:dyDescent="0.15">
      <c r="B9" s="734" t="s">
        <v>206</v>
      </c>
      <c r="C9" s="735"/>
      <c r="D9" s="736"/>
      <c r="E9" s="232" t="s">
        <v>448</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501</v>
      </c>
      <c r="F13" s="717"/>
      <c r="G13" s="718"/>
      <c r="H13" s="703" t="s">
        <v>259</v>
      </c>
      <c r="I13" s="703"/>
      <c r="J13" s="704" t="s">
        <v>721</v>
      </c>
      <c r="K13" s="704"/>
      <c r="L13" s="704"/>
      <c r="M13" s="703" t="s">
        <v>258</v>
      </c>
      <c r="N13" s="703"/>
      <c r="O13" s="703"/>
      <c r="P13" s="716" t="s">
        <v>611</v>
      </c>
      <c r="Q13" s="717"/>
      <c r="R13" s="718"/>
      <c r="S13" s="703" t="s">
        <v>259</v>
      </c>
      <c r="T13" s="703"/>
      <c r="U13" s="704" t="s">
        <v>736</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735</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4</v>
      </c>
      <c r="F16" s="723"/>
      <c r="G16" s="724"/>
      <c r="H16" s="724"/>
      <c r="I16" s="724"/>
      <c r="J16" s="724"/>
      <c r="K16" s="724"/>
      <c r="L16" s="725"/>
      <c r="M16" s="722" t="s">
        <v>252</v>
      </c>
      <c r="N16" s="722" t="s">
        <v>253</v>
      </c>
      <c r="O16" s="722"/>
      <c r="P16" s="203">
        <v>4</v>
      </c>
      <c r="Q16" s="726"/>
      <c r="R16" s="727"/>
      <c r="S16" s="727"/>
      <c r="T16" s="727"/>
      <c r="U16" s="727"/>
      <c r="V16" s="727"/>
      <c r="W16" s="728"/>
    </row>
    <row r="17" spans="2:24" s="29" customFormat="1" ht="25.5" customHeight="1" x14ac:dyDescent="0.15">
      <c r="B17" s="722"/>
      <c r="C17" s="722" t="s">
        <v>254</v>
      </c>
      <c r="D17" s="722"/>
      <c r="E17" s="233">
        <v>13</v>
      </c>
      <c r="F17" s="726"/>
      <c r="G17" s="727"/>
      <c r="H17" s="727"/>
      <c r="I17" s="727"/>
      <c r="J17" s="727"/>
      <c r="K17" s="727"/>
      <c r="L17" s="728"/>
      <c r="M17" s="722"/>
      <c r="N17" s="722" t="s">
        <v>254</v>
      </c>
      <c r="O17" s="722"/>
      <c r="P17" s="233">
        <v>14</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553</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423</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596</v>
      </c>
      <c r="F24" s="717"/>
      <c r="G24" s="718"/>
      <c r="H24" s="703" t="s">
        <v>259</v>
      </c>
      <c r="I24" s="703"/>
      <c r="J24" s="716" t="s">
        <v>720</v>
      </c>
      <c r="K24" s="717"/>
      <c r="L24" s="718"/>
      <c r="M24" s="703" t="s">
        <v>258</v>
      </c>
      <c r="N24" s="703"/>
      <c r="O24" s="703"/>
      <c r="P24" s="716" t="s">
        <v>581</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692</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D98B2F26-0BD3-4999-8D42-B486C117C2D4}"/>
    <dataValidation type="list" allowBlank="1" showInputMessage="1" showErrorMessage="1" sqref="E8 E19 P8 P19" xr:uid="{099A8307-2BB1-4F1E-942B-3C152A65368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94763A-2CBD-4154-B53E-4439A7AFB69A}">
          <x14:formula1>
            <xm:f>'(参考)リスト'!$F$16:$F$21</xm:f>
          </x14:formula1>
          <xm:sqref>E11:E12 E22:E23 P11:P12 P22:P23</xm:sqref>
        </x14:dataValidation>
        <x14:dataValidation type="list" allowBlank="1" showInputMessage="1" showErrorMessage="1" xr:uid="{B1127CBA-561E-40C3-BF16-CDCC5CF5E508}">
          <x14:formula1>
            <xm:f>'(参考)リスト'!$D$16:$D$18</xm:f>
          </x14:formula1>
          <xm:sqref>E10 E21 P10 P21</xm:sqref>
        </x14:dataValidation>
        <x14:dataValidation type="list" allowBlank="1" showInputMessage="1" showErrorMessage="1" xr:uid="{4C96B76B-D365-4828-84FA-0A1202A2DFC5}">
          <x14:formula1>
            <xm:f>'(参考)リスト'!$E$16:$E$27</xm:f>
          </x14:formula1>
          <xm:sqref>E9 E20 P9 P20</xm:sqref>
        </x14:dataValidation>
        <x14:dataValidation type="list" allowBlank="1" showInputMessage="1" showErrorMessage="1" xr:uid="{FA191999-8CF5-4921-96F0-42444F257EDB}">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DAF4-0A8D-4187-8205-ADF0C7897DCD}">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4</v>
      </c>
      <c r="F5" s="723"/>
      <c r="G5" s="724"/>
      <c r="H5" s="724"/>
      <c r="I5" s="724"/>
      <c r="J5" s="724"/>
      <c r="K5" s="724"/>
      <c r="L5" s="725"/>
      <c r="M5" s="719" t="s">
        <v>252</v>
      </c>
      <c r="N5" s="732" t="s">
        <v>253</v>
      </c>
      <c r="O5" s="733"/>
      <c r="P5" s="203">
        <v>4</v>
      </c>
      <c r="Q5" s="726"/>
      <c r="R5" s="727"/>
      <c r="S5" s="727"/>
      <c r="T5" s="727"/>
      <c r="U5" s="727"/>
      <c r="V5" s="727"/>
      <c r="W5" s="728"/>
    </row>
    <row r="6" spans="2:23" s="29" customFormat="1" ht="25.5" customHeight="1" x14ac:dyDescent="0.15">
      <c r="B6" s="721"/>
      <c r="C6" s="732" t="s">
        <v>254</v>
      </c>
      <c r="D6" s="733"/>
      <c r="E6" s="233">
        <v>15</v>
      </c>
      <c r="F6" s="726"/>
      <c r="G6" s="727"/>
      <c r="H6" s="727"/>
      <c r="I6" s="727"/>
      <c r="J6" s="727"/>
      <c r="K6" s="727"/>
      <c r="L6" s="728"/>
      <c r="M6" s="721"/>
      <c r="N6" s="732" t="s">
        <v>254</v>
      </c>
      <c r="O6" s="733"/>
      <c r="P6" s="233">
        <v>16</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423</v>
      </c>
      <c r="F9" s="726"/>
      <c r="G9" s="727"/>
      <c r="H9" s="727"/>
      <c r="I9" s="727"/>
      <c r="J9" s="727"/>
      <c r="K9" s="727"/>
      <c r="L9" s="728"/>
      <c r="M9" s="734" t="s">
        <v>206</v>
      </c>
      <c r="N9" s="735"/>
      <c r="O9" s="736"/>
      <c r="P9" s="232" t="s">
        <v>423</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605</v>
      </c>
      <c r="F13" s="717"/>
      <c r="G13" s="718"/>
      <c r="H13" s="703" t="s">
        <v>259</v>
      </c>
      <c r="I13" s="703"/>
      <c r="J13" s="704" t="s">
        <v>737</v>
      </c>
      <c r="K13" s="704"/>
      <c r="L13" s="704"/>
      <c r="M13" s="703" t="s">
        <v>258</v>
      </c>
      <c r="N13" s="703"/>
      <c r="O13" s="703"/>
      <c r="P13" s="716" t="s">
        <v>558</v>
      </c>
      <c r="Q13" s="717"/>
      <c r="R13" s="718"/>
      <c r="S13" s="703" t="s">
        <v>259</v>
      </c>
      <c r="T13" s="703"/>
      <c r="U13" s="704" t="s">
        <v>691</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692</v>
      </c>
      <c r="F15" s="698"/>
      <c r="G15" s="698"/>
      <c r="H15" s="698"/>
      <c r="I15" s="698"/>
      <c r="J15" s="698"/>
      <c r="K15" s="698"/>
      <c r="L15" s="699"/>
      <c r="M15" s="696" t="s">
        <v>262</v>
      </c>
      <c r="N15" s="696"/>
      <c r="O15" s="696"/>
      <c r="P15" s="697" t="s">
        <v>692</v>
      </c>
      <c r="Q15" s="698"/>
      <c r="R15" s="698"/>
      <c r="S15" s="698"/>
      <c r="T15" s="698"/>
      <c r="U15" s="698"/>
      <c r="V15" s="698"/>
      <c r="W15" s="699"/>
    </row>
    <row r="16" spans="2:23" s="29" customFormat="1" ht="25.5" customHeight="1" x14ac:dyDescent="0.15">
      <c r="B16" s="722" t="s">
        <v>252</v>
      </c>
      <c r="C16" s="722" t="s">
        <v>253</v>
      </c>
      <c r="D16" s="722"/>
      <c r="E16" s="203">
        <v>4</v>
      </c>
      <c r="F16" s="723"/>
      <c r="G16" s="724"/>
      <c r="H16" s="724"/>
      <c r="I16" s="724"/>
      <c r="J16" s="724"/>
      <c r="K16" s="724"/>
      <c r="L16" s="725"/>
      <c r="M16" s="722" t="s">
        <v>252</v>
      </c>
      <c r="N16" s="722" t="s">
        <v>253</v>
      </c>
      <c r="O16" s="722"/>
      <c r="P16" s="203">
        <v>4</v>
      </c>
      <c r="Q16" s="726"/>
      <c r="R16" s="727"/>
      <c r="S16" s="727"/>
      <c r="T16" s="727"/>
      <c r="U16" s="727"/>
      <c r="V16" s="727"/>
      <c r="W16" s="728"/>
    </row>
    <row r="17" spans="2:24" s="29" customFormat="1" ht="25.5" customHeight="1" x14ac:dyDescent="0.15">
      <c r="B17" s="722"/>
      <c r="C17" s="722" t="s">
        <v>254</v>
      </c>
      <c r="D17" s="722"/>
      <c r="E17" s="233">
        <v>17</v>
      </c>
      <c r="F17" s="726"/>
      <c r="G17" s="727"/>
      <c r="H17" s="727"/>
      <c r="I17" s="727"/>
      <c r="J17" s="727"/>
      <c r="K17" s="727"/>
      <c r="L17" s="728"/>
      <c r="M17" s="722"/>
      <c r="N17" s="722" t="s">
        <v>254</v>
      </c>
      <c r="O17" s="722"/>
      <c r="P17" s="233">
        <v>18</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545</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423</v>
      </c>
      <c r="F20" s="726"/>
      <c r="G20" s="727"/>
      <c r="H20" s="727"/>
      <c r="I20" s="727"/>
      <c r="J20" s="727"/>
      <c r="K20" s="727"/>
      <c r="L20" s="728"/>
      <c r="M20" s="696" t="s">
        <v>206</v>
      </c>
      <c r="N20" s="696"/>
      <c r="O20" s="696"/>
      <c r="P20" s="232" t="s">
        <v>423</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613</v>
      </c>
      <c r="F24" s="717"/>
      <c r="G24" s="718"/>
      <c r="H24" s="703" t="s">
        <v>259</v>
      </c>
      <c r="I24" s="703"/>
      <c r="J24" s="716" t="s">
        <v>738</v>
      </c>
      <c r="K24" s="717"/>
      <c r="L24" s="718"/>
      <c r="M24" s="703" t="s">
        <v>258</v>
      </c>
      <c r="N24" s="703"/>
      <c r="O24" s="703"/>
      <c r="P24" s="716" t="s">
        <v>558</v>
      </c>
      <c r="Q24" s="717"/>
      <c r="R24" s="718"/>
      <c r="S24" s="703" t="s">
        <v>259</v>
      </c>
      <c r="T24" s="703"/>
      <c r="U24" s="704" t="s">
        <v>691</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692</v>
      </c>
      <c r="F26" s="698"/>
      <c r="G26" s="698"/>
      <c r="H26" s="698"/>
      <c r="I26" s="698"/>
      <c r="J26" s="698"/>
      <c r="K26" s="698"/>
      <c r="L26" s="699"/>
      <c r="M26" s="696" t="s">
        <v>262</v>
      </c>
      <c r="N26" s="696"/>
      <c r="O26" s="696"/>
      <c r="P26" s="697" t="s">
        <v>692</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3EF9D755-1B57-4E5D-929D-E76E534B6696}"/>
    <dataValidation type="list" allowBlank="1" showInputMessage="1" showErrorMessage="1" sqref="E8 E19 P8 P19" xr:uid="{10BD6F3E-4741-4473-A33B-6D65B90DBE9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254B79F-81CC-431E-878B-E6CB7F9CCEB2}">
          <x14:formula1>
            <xm:f>'(参考)リスト'!$F$16:$F$21</xm:f>
          </x14:formula1>
          <xm:sqref>E11:E12 E22:E23 P11:P12 P22:P23</xm:sqref>
        </x14:dataValidation>
        <x14:dataValidation type="list" allowBlank="1" showInputMessage="1" showErrorMessage="1" xr:uid="{12257C1D-4836-4105-9D80-2D0D6A822662}">
          <x14:formula1>
            <xm:f>'(参考)リスト'!$D$16:$D$18</xm:f>
          </x14:formula1>
          <xm:sqref>E10 E21 P10 P21</xm:sqref>
        </x14:dataValidation>
        <x14:dataValidation type="list" allowBlank="1" showInputMessage="1" showErrorMessage="1" xr:uid="{265F5856-8269-4C1C-85B4-003CA6906DA7}">
          <x14:formula1>
            <xm:f>'(参考)リスト'!$E$16:$E$27</xm:f>
          </x14:formula1>
          <xm:sqref>E9 E20 P9 P20</xm:sqref>
        </x14:dataValidation>
        <x14:dataValidation type="list" allowBlank="1" showInputMessage="1" showErrorMessage="1" xr:uid="{12272E91-3382-4D18-AE64-3ADB586A3402}">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5A09E-5DBF-452E-8B19-C8339908269B}">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4</v>
      </c>
      <c r="F5" s="723"/>
      <c r="G5" s="724"/>
      <c r="H5" s="724"/>
      <c r="I5" s="724"/>
      <c r="J5" s="724"/>
      <c r="K5" s="724"/>
      <c r="L5" s="725"/>
      <c r="M5" s="719" t="s">
        <v>252</v>
      </c>
      <c r="N5" s="732" t="s">
        <v>253</v>
      </c>
      <c r="O5" s="733"/>
      <c r="P5" s="203">
        <v>4</v>
      </c>
      <c r="Q5" s="726"/>
      <c r="R5" s="727"/>
      <c r="S5" s="727"/>
      <c r="T5" s="727"/>
      <c r="U5" s="727"/>
      <c r="V5" s="727"/>
      <c r="W5" s="728"/>
    </row>
    <row r="6" spans="2:23" s="29" customFormat="1" ht="25.5" customHeight="1" x14ac:dyDescent="0.15">
      <c r="B6" s="721"/>
      <c r="C6" s="732" t="s">
        <v>254</v>
      </c>
      <c r="D6" s="733"/>
      <c r="E6" s="233">
        <v>19</v>
      </c>
      <c r="F6" s="726"/>
      <c r="G6" s="727"/>
      <c r="H6" s="727"/>
      <c r="I6" s="727"/>
      <c r="J6" s="727"/>
      <c r="K6" s="727"/>
      <c r="L6" s="728"/>
      <c r="M6" s="721"/>
      <c r="N6" s="732" t="s">
        <v>254</v>
      </c>
      <c r="O6" s="733"/>
      <c r="P6" s="233">
        <v>20</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557</v>
      </c>
      <c r="Q8" s="726"/>
      <c r="R8" s="727"/>
      <c r="S8" s="727"/>
      <c r="T8" s="727"/>
      <c r="U8" s="727"/>
      <c r="V8" s="727"/>
      <c r="W8" s="728"/>
    </row>
    <row r="9" spans="2:23" s="29" customFormat="1" ht="25.5" customHeight="1" x14ac:dyDescent="0.15">
      <c r="B9" s="734" t="s">
        <v>206</v>
      </c>
      <c r="C9" s="735"/>
      <c r="D9" s="736"/>
      <c r="E9" s="232" t="s">
        <v>423</v>
      </c>
      <c r="F9" s="726"/>
      <c r="G9" s="727"/>
      <c r="H9" s="727"/>
      <c r="I9" s="727"/>
      <c r="J9" s="727"/>
      <c r="K9" s="727"/>
      <c r="L9" s="728"/>
      <c r="M9" s="734" t="s">
        <v>206</v>
      </c>
      <c r="N9" s="735"/>
      <c r="O9" s="736"/>
      <c r="P9" s="232" t="s">
        <v>423</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558</v>
      </c>
      <c r="F13" s="717"/>
      <c r="G13" s="718"/>
      <c r="H13" s="703" t="s">
        <v>259</v>
      </c>
      <c r="I13" s="703"/>
      <c r="J13" s="704" t="s">
        <v>691</v>
      </c>
      <c r="K13" s="704"/>
      <c r="L13" s="704"/>
      <c r="M13" s="703" t="s">
        <v>258</v>
      </c>
      <c r="N13" s="703"/>
      <c r="O13" s="703"/>
      <c r="P13" s="716" t="s">
        <v>614</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692</v>
      </c>
      <c r="F15" s="698"/>
      <c r="G15" s="698"/>
      <c r="H15" s="698"/>
      <c r="I15" s="698"/>
      <c r="J15" s="698"/>
      <c r="K15" s="698"/>
      <c r="L15" s="699"/>
      <c r="M15" s="696" t="s">
        <v>262</v>
      </c>
      <c r="N15" s="696"/>
      <c r="O15" s="696"/>
      <c r="P15" s="697" t="s">
        <v>692</v>
      </c>
      <c r="Q15" s="698"/>
      <c r="R15" s="698"/>
      <c r="S15" s="698"/>
      <c r="T15" s="698"/>
      <c r="U15" s="698"/>
      <c r="V15" s="698"/>
      <c r="W15" s="699"/>
    </row>
    <row r="16" spans="2:23" s="29" customFormat="1" ht="25.5" customHeight="1" x14ac:dyDescent="0.15">
      <c r="B16" s="722" t="s">
        <v>252</v>
      </c>
      <c r="C16" s="722" t="s">
        <v>253</v>
      </c>
      <c r="D16" s="722"/>
      <c r="E16" s="203">
        <v>5</v>
      </c>
      <c r="F16" s="723"/>
      <c r="G16" s="724"/>
      <c r="H16" s="724"/>
      <c r="I16" s="724"/>
      <c r="J16" s="724"/>
      <c r="K16" s="724"/>
      <c r="L16" s="725"/>
      <c r="M16" s="722" t="s">
        <v>252</v>
      </c>
      <c r="N16" s="722" t="s">
        <v>253</v>
      </c>
      <c r="O16" s="722"/>
      <c r="P16" s="203">
        <v>5</v>
      </c>
      <c r="Q16" s="726"/>
      <c r="R16" s="727"/>
      <c r="S16" s="727"/>
      <c r="T16" s="727"/>
      <c r="U16" s="727"/>
      <c r="V16" s="727"/>
      <c r="W16" s="728"/>
    </row>
    <row r="17" spans="2:24" s="29" customFormat="1" ht="25.5" customHeight="1" x14ac:dyDescent="0.15">
      <c r="B17" s="722"/>
      <c r="C17" s="722" t="s">
        <v>254</v>
      </c>
      <c r="D17" s="722"/>
      <c r="E17" s="233">
        <v>1</v>
      </c>
      <c r="F17" s="726"/>
      <c r="G17" s="727"/>
      <c r="H17" s="727"/>
      <c r="I17" s="727"/>
      <c r="J17" s="727"/>
      <c r="K17" s="727"/>
      <c r="L17" s="728"/>
      <c r="M17" s="722"/>
      <c r="N17" s="722" t="s">
        <v>254</v>
      </c>
      <c r="O17" s="722"/>
      <c r="P17" s="233">
        <v>2</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553</v>
      </c>
      <c r="F19" s="726"/>
      <c r="G19" s="727"/>
      <c r="H19" s="727"/>
      <c r="I19" s="727"/>
      <c r="J19" s="727"/>
      <c r="K19" s="727"/>
      <c r="L19" s="728"/>
      <c r="M19" s="722"/>
      <c r="N19" s="722" t="s">
        <v>204</v>
      </c>
      <c r="O19" s="722"/>
      <c r="P19" s="203" t="s">
        <v>616</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448</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577</v>
      </c>
      <c r="Q23" s="726"/>
      <c r="R23" s="727"/>
      <c r="S23" s="727"/>
      <c r="T23" s="727"/>
      <c r="U23" s="727"/>
      <c r="V23" s="727"/>
      <c r="W23" s="728"/>
    </row>
    <row r="24" spans="2:24" s="29" customFormat="1" ht="25.5" customHeight="1" x14ac:dyDescent="0.15">
      <c r="B24" s="703" t="s">
        <v>258</v>
      </c>
      <c r="C24" s="703"/>
      <c r="D24" s="703"/>
      <c r="E24" s="716" t="s">
        <v>615</v>
      </c>
      <c r="F24" s="717"/>
      <c r="G24" s="718"/>
      <c r="H24" s="703" t="s">
        <v>259</v>
      </c>
      <c r="I24" s="703"/>
      <c r="J24" s="716" t="s">
        <v>739</v>
      </c>
      <c r="K24" s="717"/>
      <c r="L24" s="718"/>
      <c r="M24" s="703" t="s">
        <v>258</v>
      </c>
      <c r="N24" s="703"/>
      <c r="O24" s="703"/>
      <c r="P24" s="716" t="s">
        <v>501</v>
      </c>
      <c r="Q24" s="717"/>
      <c r="R24" s="718"/>
      <c r="S24" s="703" t="s">
        <v>259</v>
      </c>
      <c r="T24" s="703"/>
      <c r="U24" s="704" t="s">
        <v>740</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741</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66210566-A671-4753-90EC-FE14A1A8432F}"/>
    <dataValidation type="list" allowBlank="1" showInputMessage="1" showErrorMessage="1" sqref="E8 E19 P8 P19" xr:uid="{C8680C9E-B597-41A0-B727-3FDB82FAABA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1CF0BE-ADCD-4F00-9D67-DB0C72F65E88}">
          <x14:formula1>
            <xm:f>'(参考)リスト'!$F$16:$F$21</xm:f>
          </x14:formula1>
          <xm:sqref>E11:E12 E22:E23 P11:P12 P22:P23</xm:sqref>
        </x14:dataValidation>
        <x14:dataValidation type="list" allowBlank="1" showInputMessage="1" showErrorMessage="1" xr:uid="{7D1E8BE9-E2C1-4175-9DDC-D1F961EABC33}">
          <x14:formula1>
            <xm:f>'(参考)リスト'!$D$16:$D$18</xm:f>
          </x14:formula1>
          <xm:sqref>E10 E21 P10 P21</xm:sqref>
        </x14:dataValidation>
        <x14:dataValidation type="list" allowBlank="1" showInputMessage="1" showErrorMessage="1" xr:uid="{E9B7E461-D534-43A6-88B9-70FBA0D10A18}">
          <x14:formula1>
            <xm:f>'(参考)リスト'!$E$16:$E$27</xm:f>
          </x14:formula1>
          <xm:sqref>E9 E20 P9 P20</xm:sqref>
        </x14:dataValidation>
        <x14:dataValidation type="list" allowBlank="1" showInputMessage="1" showErrorMessage="1" xr:uid="{86F1F243-A4C4-4D04-B01A-8C8D44786122}">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4B133-F586-4B2F-9DD7-DFD785FBB681}">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5</v>
      </c>
      <c r="F5" s="723"/>
      <c r="G5" s="724"/>
      <c r="H5" s="724"/>
      <c r="I5" s="724"/>
      <c r="J5" s="724"/>
      <c r="K5" s="724"/>
      <c r="L5" s="725"/>
      <c r="M5" s="719" t="s">
        <v>252</v>
      </c>
      <c r="N5" s="732" t="s">
        <v>253</v>
      </c>
      <c r="O5" s="733"/>
      <c r="P5" s="203">
        <v>5</v>
      </c>
      <c r="Q5" s="726"/>
      <c r="R5" s="727"/>
      <c r="S5" s="727"/>
      <c r="T5" s="727"/>
      <c r="U5" s="727"/>
      <c r="V5" s="727"/>
      <c r="W5" s="728"/>
    </row>
    <row r="6" spans="2:23" s="29" customFormat="1" ht="25.5" customHeight="1" x14ac:dyDescent="0.15">
      <c r="B6" s="721"/>
      <c r="C6" s="732" t="s">
        <v>254</v>
      </c>
      <c r="D6" s="733"/>
      <c r="E6" s="233">
        <v>3</v>
      </c>
      <c r="F6" s="726"/>
      <c r="G6" s="727"/>
      <c r="H6" s="727"/>
      <c r="I6" s="727"/>
      <c r="J6" s="727"/>
      <c r="K6" s="727"/>
      <c r="L6" s="728"/>
      <c r="M6" s="721"/>
      <c r="N6" s="732" t="s">
        <v>254</v>
      </c>
      <c r="O6" s="733"/>
      <c r="P6" s="233">
        <v>4</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442</v>
      </c>
      <c r="F9" s="726"/>
      <c r="G9" s="727"/>
      <c r="H9" s="727"/>
      <c r="I9" s="727"/>
      <c r="J9" s="727"/>
      <c r="K9" s="727"/>
      <c r="L9" s="728"/>
      <c r="M9" s="734" t="s">
        <v>206</v>
      </c>
      <c r="N9" s="735"/>
      <c r="O9" s="736"/>
      <c r="P9" s="232" t="s">
        <v>442</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798</v>
      </c>
      <c r="F12" s="729"/>
      <c r="G12" s="730"/>
      <c r="H12" s="730"/>
      <c r="I12" s="730"/>
      <c r="J12" s="730"/>
      <c r="K12" s="730"/>
      <c r="L12" s="731"/>
      <c r="M12" s="721"/>
      <c r="N12" s="696" t="s">
        <v>216</v>
      </c>
      <c r="O12" s="696"/>
      <c r="P12" s="209" t="s">
        <v>798</v>
      </c>
      <c r="Q12" s="726"/>
      <c r="R12" s="727"/>
      <c r="S12" s="727"/>
      <c r="T12" s="727"/>
      <c r="U12" s="727"/>
      <c r="V12" s="727"/>
      <c r="W12" s="728"/>
    </row>
    <row r="13" spans="2:23" s="29" customFormat="1" ht="25.5" customHeight="1" x14ac:dyDescent="0.15">
      <c r="B13" s="703" t="s">
        <v>258</v>
      </c>
      <c r="C13" s="703"/>
      <c r="D13" s="703"/>
      <c r="E13" s="716" t="s">
        <v>618</v>
      </c>
      <c r="F13" s="717"/>
      <c r="G13" s="718"/>
      <c r="H13" s="703" t="s">
        <v>259</v>
      </c>
      <c r="I13" s="703"/>
      <c r="J13" s="704" t="s">
        <v>742</v>
      </c>
      <c r="K13" s="704"/>
      <c r="L13" s="704"/>
      <c r="M13" s="703" t="s">
        <v>258</v>
      </c>
      <c r="N13" s="703"/>
      <c r="O13" s="703"/>
      <c r="P13" s="716" t="s">
        <v>620</v>
      </c>
      <c r="Q13" s="717"/>
      <c r="R13" s="718"/>
      <c r="S13" s="703" t="s">
        <v>259</v>
      </c>
      <c r="T13" s="703"/>
      <c r="U13" s="704" t="s">
        <v>743</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801</v>
      </c>
      <c r="F15" s="698"/>
      <c r="G15" s="698"/>
      <c r="H15" s="698"/>
      <c r="I15" s="698"/>
      <c r="J15" s="698"/>
      <c r="K15" s="698"/>
      <c r="L15" s="699"/>
      <c r="M15" s="696" t="s">
        <v>262</v>
      </c>
      <c r="N15" s="696"/>
      <c r="O15" s="696"/>
      <c r="P15" s="697" t="s">
        <v>801</v>
      </c>
      <c r="Q15" s="698"/>
      <c r="R15" s="698"/>
      <c r="S15" s="698"/>
      <c r="T15" s="698"/>
      <c r="U15" s="698"/>
      <c r="V15" s="698"/>
      <c r="W15" s="699"/>
    </row>
    <row r="16" spans="2:23" s="29" customFormat="1" ht="25.5" customHeight="1" x14ac:dyDescent="0.15">
      <c r="B16" s="722" t="s">
        <v>252</v>
      </c>
      <c r="C16" s="722" t="s">
        <v>253</v>
      </c>
      <c r="D16" s="722"/>
      <c r="E16" s="203">
        <v>5</v>
      </c>
      <c r="F16" s="723"/>
      <c r="G16" s="724"/>
      <c r="H16" s="724"/>
      <c r="I16" s="724"/>
      <c r="J16" s="724"/>
      <c r="K16" s="724"/>
      <c r="L16" s="725"/>
      <c r="M16" s="722" t="s">
        <v>252</v>
      </c>
      <c r="N16" s="722" t="s">
        <v>253</v>
      </c>
      <c r="O16" s="722"/>
      <c r="P16" s="203">
        <v>5</v>
      </c>
      <c r="Q16" s="726"/>
      <c r="R16" s="727"/>
      <c r="S16" s="727"/>
      <c r="T16" s="727"/>
      <c r="U16" s="727"/>
      <c r="V16" s="727"/>
      <c r="W16" s="728"/>
    </row>
    <row r="17" spans="2:24" s="29" customFormat="1" ht="25.5" customHeight="1" x14ac:dyDescent="0.15">
      <c r="B17" s="722"/>
      <c r="C17" s="722" t="s">
        <v>254</v>
      </c>
      <c r="D17" s="722"/>
      <c r="E17" s="233">
        <v>5</v>
      </c>
      <c r="F17" s="726"/>
      <c r="G17" s="727"/>
      <c r="H17" s="727"/>
      <c r="I17" s="727"/>
      <c r="J17" s="727"/>
      <c r="K17" s="727"/>
      <c r="L17" s="728"/>
      <c r="M17" s="722"/>
      <c r="N17" s="722" t="s">
        <v>254</v>
      </c>
      <c r="O17" s="722"/>
      <c r="P17" s="233">
        <v>6</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442</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798</v>
      </c>
      <c r="F23" s="729"/>
      <c r="G23" s="730"/>
      <c r="H23" s="730"/>
      <c r="I23" s="730"/>
      <c r="J23" s="730"/>
      <c r="K23" s="730"/>
      <c r="L23" s="731"/>
      <c r="M23" s="721"/>
      <c r="N23" s="696" t="s">
        <v>216</v>
      </c>
      <c r="O23" s="696"/>
      <c r="P23" s="209" t="s">
        <v>548</v>
      </c>
      <c r="Q23" s="726"/>
      <c r="R23" s="727"/>
      <c r="S23" s="727"/>
      <c r="T23" s="727"/>
      <c r="U23" s="727"/>
      <c r="V23" s="727"/>
      <c r="W23" s="728"/>
    </row>
    <row r="24" spans="2:24" s="29" customFormat="1" ht="25.5" customHeight="1" x14ac:dyDescent="0.15">
      <c r="B24" s="703" t="s">
        <v>258</v>
      </c>
      <c r="C24" s="703"/>
      <c r="D24" s="703"/>
      <c r="E24" s="716" t="s">
        <v>572</v>
      </c>
      <c r="F24" s="717"/>
      <c r="G24" s="718"/>
      <c r="H24" s="703" t="s">
        <v>259</v>
      </c>
      <c r="I24" s="703"/>
      <c r="J24" s="716" t="s">
        <v>699</v>
      </c>
      <c r="K24" s="717"/>
      <c r="L24" s="718"/>
      <c r="M24" s="703" t="s">
        <v>258</v>
      </c>
      <c r="N24" s="703"/>
      <c r="O24" s="703"/>
      <c r="P24" s="716" t="s">
        <v>622</v>
      </c>
      <c r="Q24" s="717"/>
      <c r="R24" s="718"/>
      <c r="S24" s="703" t="s">
        <v>259</v>
      </c>
      <c r="T24" s="703"/>
      <c r="U24" s="704" t="s">
        <v>744</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811</v>
      </c>
      <c r="F26" s="698"/>
      <c r="G26" s="698"/>
      <c r="H26" s="698"/>
      <c r="I26" s="698"/>
      <c r="J26" s="698"/>
      <c r="K26" s="698"/>
      <c r="L26" s="699"/>
      <c r="M26" s="696" t="s">
        <v>262</v>
      </c>
      <c r="N26" s="696"/>
      <c r="O26" s="696"/>
      <c r="P26" s="697" t="s">
        <v>745</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BE99CB18-3143-4E96-9F8B-692DFBA5D4A8}"/>
    <dataValidation type="list" allowBlank="1" showInputMessage="1" showErrorMessage="1" sqref="E8 E19 P8 P19" xr:uid="{59F30E8B-1E19-4DED-BFFB-A525AA22674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9358976-5742-497D-9FD5-F170910B181D}">
          <x14:formula1>
            <xm:f>'(参考)リスト'!$F$16:$F$21</xm:f>
          </x14:formula1>
          <xm:sqref>E11:E12 E22:E23 P11:P12 P22:P23</xm:sqref>
        </x14:dataValidation>
        <x14:dataValidation type="list" allowBlank="1" showInputMessage="1" showErrorMessage="1" xr:uid="{ADF31326-6076-4255-BF37-751D1BEBE2FC}">
          <x14:formula1>
            <xm:f>'(参考)リスト'!$D$16:$D$18</xm:f>
          </x14:formula1>
          <xm:sqref>E10 E21 P10 P21</xm:sqref>
        </x14:dataValidation>
        <x14:dataValidation type="list" allowBlank="1" showInputMessage="1" showErrorMessage="1" xr:uid="{5819A847-4D6D-4414-9498-E2EAFA02AEA8}">
          <x14:formula1>
            <xm:f>'(参考)リスト'!$E$16:$E$27</xm:f>
          </x14:formula1>
          <xm:sqref>E9 E20 P9 P20</xm:sqref>
        </x14:dataValidation>
        <x14:dataValidation type="list" allowBlank="1" showInputMessage="1" showErrorMessage="1" xr:uid="{87979321-7FA7-4711-8CA9-61312CECBA5D}">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0259E-9022-49D9-9F60-12D2799ADEFA}">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5</v>
      </c>
      <c r="F5" s="723"/>
      <c r="G5" s="724"/>
      <c r="H5" s="724"/>
      <c r="I5" s="724"/>
      <c r="J5" s="724"/>
      <c r="K5" s="724"/>
      <c r="L5" s="725"/>
      <c r="M5" s="719" t="s">
        <v>252</v>
      </c>
      <c r="N5" s="732" t="s">
        <v>253</v>
      </c>
      <c r="O5" s="733"/>
      <c r="P5" s="203">
        <v>5</v>
      </c>
      <c r="Q5" s="726"/>
      <c r="R5" s="727"/>
      <c r="S5" s="727"/>
      <c r="T5" s="727"/>
      <c r="U5" s="727"/>
      <c r="V5" s="727"/>
      <c r="W5" s="728"/>
    </row>
    <row r="6" spans="2:23" s="29" customFormat="1" ht="25.5" customHeight="1" x14ac:dyDescent="0.15">
      <c r="B6" s="721"/>
      <c r="C6" s="732" t="s">
        <v>254</v>
      </c>
      <c r="D6" s="733"/>
      <c r="E6" s="233">
        <v>7</v>
      </c>
      <c r="F6" s="726"/>
      <c r="G6" s="727"/>
      <c r="H6" s="727"/>
      <c r="I6" s="727"/>
      <c r="J6" s="727"/>
      <c r="K6" s="727"/>
      <c r="L6" s="728"/>
      <c r="M6" s="721"/>
      <c r="N6" s="732" t="s">
        <v>254</v>
      </c>
      <c r="O6" s="733"/>
      <c r="P6" s="233">
        <v>8</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563</v>
      </c>
      <c r="F8" s="726"/>
      <c r="G8" s="727"/>
      <c r="H8" s="727"/>
      <c r="I8" s="727"/>
      <c r="J8" s="727"/>
      <c r="K8" s="727"/>
      <c r="L8" s="728"/>
      <c r="M8" s="720"/>
      <c r="N8" s="732" t="s">
        <v>204</v>
      </c>
      <c r="O8" s="733"/>
      <c r="P8" s="203" t="s">
        <v>559</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571</v>
      </c>
      <c r="F13" s="717"/>
      <c r="G13" s="718"/>
      <c r="H13" s="703" t="s">
        <v>259</v>
      </c>
      <c r="I13" s="703"/>
      <c r="J13" s="704" t="s">
        <v>698</v>
      </c>
      <c r="K13" s="704"/>
      <c r="L13" s="704"/>
      <c r="M13" s="703" t="s">
        <v>258</v>
      </c>
      <c r="N13" s="703"/>
      <c r="O13" s="703"/>
      <c r="P13" s="716" t="s">
        <v>568</v>
      </c>
      <c r="Q13" s="717"/>
      <c r="R13" s="718"/>
      <c r="S13" s="703" t="s">
        <v>259</v>
      </c>
      <c r="T13" s="703"/>
      <c r="U13" s="704" t="s">
        <v>702</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808</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5</v>
      </c>
      <c r="F16" s="723"/>
      <c r="G16" s="724"/>
      <c r="H16" s="724"/>
      <c r="I16" s="724"/>
      <c r="J16" s="724"/>
      <c r="K16" s="724"/>
      <c r="L16" s="725"/>
      <c r="M16" s="722" t="s">
        <v>252</v>
      </c>
      <c r="N16" s="722" t="s">
        <v>253</v>
      </c>
      <c r="O16" s="722"/>
      <c r="P16" s="203">
        <v>5</v>
      </c>
      <c r="Q16" s="726"/>
      <c r="R16" s="727"/>
      <c r="S16" s="727"/>
      <c r="T16" s="727"/>
      <c r="U16" s="727"/>
      <c r="V16" s="727"/>
      <c r="W16" s="728"/>
    </row>
    <row r="17" spans="2:24" s="29" customFormat="1" ht="25.5" customHeight="1" x14ac:dyDescent="0.15">
      <c r="B17" s="722"/>
      <c r="C17" s="722" t="s">
        <v>254</v>
      </c>
      <c r="D17" s="722"/>
      <c r="E17" s="233">
        <v>9</v>
      </c>
      <c r="F17" s="726"/>
      <c r="G17" s="727"/>
      <c r="H17" s="727"/>
      <c r="I17" s="727"/>
      <c r="J17" s="727"/>
      <c r="K17" s="727"/>
      <c r="L17" s="728"/>
      <c r="M17" s="722"/>
      <c r="N17" s="722" t="s">
        <v>254</v>
      </c>
      <c r="O17" s="722"/>
      <c r="P17" s="233">
        <v>10</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578</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579</v>
      </c>
      <c r="Q19" s="726"/>
      <c r="R19" s="727"/>
      <c r="S19" s="727"/>
      <c r="T19" s="727"/>
      <c r="U19" s="727"/>
      <c r="V19" s="727"/>
      <c r="W19" s="728"/>
    </row>
    <row r="20" spans="2:24" s="29" customFormat="1" ht="25.5" customHeight="1" x14ac:dyDescent="0.15">
      <c r="B20" s="696" t="s">
        <v>206</v>
      </c>
      <c r="C20" s="696"/>
      <c r="D20" s="696"/>
      <c r="E20" s="232" t="s">
        <v>448</v>
      </c>
      <c r="F20" s="726"/>
      <c r="G20" s="727"/>
      <c r="H20" s="727"/>
      <c r="I20" s="727"/>
      <c r="J20" s="727"/>
      <c r="K20" s="727"/>
      <c r="L20" s="728"/>
      <c r="M20" s="696" t="s">
        <v>206</v>
      </c>
      <c r="N20" s="696"/>
      <c r="O20" s="696"/>
      <c r="P20" s="232" t="s">
        <v>448</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c r="Q22" s="726"/>
      <c r="R22" s="727"/>
      <c r="S22" s="727"/>
      <c r="T22" s="727"/>
      <c r="U22" s="727"/>
      <c r="V22" s="727"/>
      <c r="W22" s="728"/>
    </row>
    <row r="23" spans="2:24" s="29" customFormat="1" ht="25.5" customHeight="1" x14ac:dyDescent="0.15">
      <c r="B23" s="721"/>
      <c r="C23" s="696" t="s">
        <v>216</v>
      </c>
      <c r="D23" s="696"/>
      <c r="E23" s="209" t="s">
        <v>577</v>
      </c>
      <c r="F23" s="729"/>
      <c r="G23" s="730"/>
      <c r="H23" s="730"/>
      <c r="I23" s="730"/>
      <c r="J23" s="730"/>
      <c r="K23" s="730"/>
      <c r="L23" s="731"/>
      <c r="M23" s="721"/>
      <c r="N23" s="696" t="s">
        <v>216</v>
      </c>
      <c r="O23" s="696"/>
      <c r="P23" s="209"/>
      <c r="Q23" s="726"/>
      <c r="R23" s="727"/>
      <c r="S23" s="727"/>
      <c r="T23" s="727"/>
      <c r="U23" s="727"/>
      <c r="V23" s="727"/>
      <c r="W23" s="728"/>
    </row>
    <row r="24" spans="2:24" s="29" customFormat="1" ht="25.5" customHeight="1" x14ac:dyDescent="0.15">
      <c r="B24" s="703" t="s">
        <v>258</v>
      </c>
      <c r="C24" s="703"/>
      <c r="D24" s="703"/>
      <c r="E24" s="716" t="s">
        <v>624</v>
      </c>
      <c r="F24" s="717"/>
      <c r="G24" s="718"/>
      <c r="H24" s="703" t="s">
        <v>259</v>
      </c>
      <c r="I24" s="703"/>
      <c r="J24" s="716" t="s">
        <v>746</v>
      </c>
      <c r="K24" s="717"/>
      <c r="L24" s="718"/>
      <c r="M24" s="703" t="s">
        <v>258</v>
      </c>
      <c r="N24" s="703"/>
      <c r="O24" s="703"/>
      <c r="P24" s="716" t="s">
        <v>564</v>
      </c>
      <c r="Q24" s="717"/>
      <c r="R24" s="718"/>
      <c r="S24" s="703" t="s">
        <v>259</v>
      </c>
      <c r="T24" s="703"/>
      <c r="U24" s="704" t="s">
        <v>694</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747</v>
      </c>
      <c r="F26" s="698"/>
      <c r="G26" s="698"/>
      <c r="H26" s="698"/>
      <c r="I26" s="698"/>
      <c r="J26" s="698"/>
      <c r="K26" s="698"/>
      <c r="L26" s="699"/>
      <c r="M26" s="696" t="s">
        <v>262</v>
      </c>
      <c r="N26" s="696"/>
      <c r="O26" s="696"/>
      <c r="P26" s="697" t="s">
        <v>748</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8610035F-8EF7-4C94-84C7-6EBC7590F66A}"/>
    <dataValidation type="list" allowBlank="1" showInputMessage="1" showErrorMessage="1" sqref="E8 E19 P8 P19" xr:uid="{9A2A7684-6A51-4F2E-8FB2-0DE238AEF00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33E946-C97D-47B4-9655-5BA4D30FA419}">
          <x14:formula1>
            <xm:f>'(参考)リスト'!$F$16:$F$21</xm:f>
          </x14:formula1>
          <xm:sqref>E11:E12 E22:E23 P11:P12 P22:P23</xm:sqref>
        </x14:dataValidation>
        <x14:dataValidation type="list" allowBlank="1" showInputMessage="1" showErrorMessage="1" xr:uid="{3D3F8EFA-E8ED-4D1E-B364-6BE7110986FA}">
          <x14:formula1>
            <xm:f>'(参考)リスト'!$D$16:$D$18</xm:f>
          </x14:formula1>
          <xm:sqref>E10 E21 P10 P21</xm:sqref>
        </x14:dataValidation>
        <x14:dataValidation type="list" allowBlank="1" showInputMessage="1" showErrorMessage="1" xr:uid="{9669E63E-905B-4C50-ADB2-74BC448ADBD4}">
          <x14:formula1>
            <xm:f>'(参考)リスト'!$E$16:$E$27</xm:f>
          </x14:formula1>
          <xm:sqref>E9 E20 P9 P20</xm:sqref>
        </x14:dataValidation>
        <x14:dataValidation type="list" allowBlank="1" showInputMessage="1" showErrorMessage="1" xr:uid="{178D1058-A1F7-41CA-B2FD-02D44900F428}">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EF2C-A8BC-45B8-963F-8B4165C1707D}">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5</v>
      </c>
      <c r="F5" s="723"/>
      <c r="G5" s="724"/>
      <c r="H5" s="724"/>
      <c r="I5" s="724"/>
      <c r="J5" s="724"/>
      <c r="K5" s="724"/>
      <c r="L5" s="725"/>
      <c r="M5" s="719" t="s">
        <v>252</v>
      </c>
      <c r="N5" s="732" t="s">
        <v>253</v>
      </c>
      <c r="O5" s="733"/>
      <c r="P5" s="203">
        <v>5</v>
      </c>
      <c r="Q5" s="726"/>
      <c r="R5" s="727"/>
      <c r="S5" s="727"/>
      <c r="T5" s="727"/>
      <c r="U5" s="727"/>
      <c r="V5" s="727"/>
      <c r="W5" s="728"/>
    </row>
    <row r="6" spans="2:23" s="29" customFormat="1" ht="25.5" customHeight="1" x14ac:dyDescent="0.15">
      <c r="B6" s="721"/>
      <c r="C6" s="732" t="s">
        <v>254</v>
      </c>
      <c r="D6" s="733"/>
      <c r="E6" s="233">
        <v>11</v>
      </c>
      <c r="F6" s="726"/>
      <c r="G6" s="727"/>
      <c r="H6" s="727"/>
      <c r="I6" s="727"/>
      <c r="J6" s="727"/>
      <c r="K6" s="727"/>
      <c r="L6" s="728"/>
      <c r="M6" s="721"/>
      <c r="N6" s="732" t="s">
        <v>254</v>
      </c>
      <c r="O6" s="733"/>
      <c r="P6" s="233">
        <v>12</v>
      </c>
      <c r="Q6" s="726"/>
      <c r="R6" s="727"/>
      <c r="S6" s="727"/>
      <c r="T6" s="727"/>
      <c r="U6" s="727"/>
      <c r="V6" s="727"/>
      <c r="W6" s="728"/>
    </row>
    <row r="7" spans="2:23" s="29" customFormat="1" ht="25.5" customHeight="1" x14ac:dyDescent="0.15">
      <c r="B7" s="719" t="s">
        <v>255</v>
      </c>
      <c r="C7" s="732" t="s">
        <v>203</v>
      </c>
      <c r="D7" s="733"/>
      <c r="E7" s="204" t="s">
        <v>578</v>
      </c>
      <c r="F7" s="726"/>
      <c r="G7" s="727"/>
      <c r="H7" s="727"/>
      <c r="I7" s="727"/>
      <c r="J7" s="727"/>
      <c r="K7" s="727"/>
      <c r="L7" s="728"/>
      <c r="M7" s="719" t="s">
        <v>255</v>
      </c>
      <c r="N7" s="732" t="s">
        <v>203</v>
      </c>
      <c r="O7" s="733"/>
      <c r="P7" s="204" t="s">
        <v>578</v>
      </c>
      <c r="Q7" s="726"/>
      <c r="R7" s="727"/>
      <c r="S7" s="727"/>
      <c r="T7" s="727"/>
      <c r="U7" s="727"/>
      <c r="V7" s="727"/>
      <c r="W7" s="728"/>
    </row>
    <row r="8" spans="2:23" s="29" customFormat="1" ht="25.5" customHeight="1" x14ac:dyDescent="0.15">
      <c r="B8" s="720"/>
      <c r="C8" s="732" t="s">
        <v>204</v>
      </c>
      <c r="D8" s="733"/>
      <c r="E8" s="203" t="s">
        <v>579</v>
      </c>
      <c r="F8" s="726"/>
      <c r="G8" s="727"/>
      <c r="H8" s="727"/>
      <c r="I8" s="727"/>
      <c r="J8" s="727"/>
      <c r="K8" s="727"/>
      <c r="L8" s="728"/>
      <c r="M8" s="720"/>
      <c r="N8" s="732" t="s">
        <v>204</v>
      </c>
      <c r="O8" s="733"/>
      <c r="P8" s="203" t="s">
        <v>579</v>
      </c>
      <c r="Q8" s="726"/>
      <c r="R8" s="727"/>
      <c r="S8" s="727"/>
      <c r="T8" s="727"/>
      <c r="U8" s="727"/>
      <c r="V8" s="727"/>
      <c r="W8" s="728"/>
    </row>
    <row r="9" spans="2:23" s="29" customFormat="1" ht="25.5" customHeight="1" x14ac:dyDescent="0.15">
      <c r="B9" s="734" t="s">
        <v>206</v>
      </c>
      <c r="C9" s="735"/>
      <c r="D9" s="736"/>
      <c r="E9" s="232" t="s">
        <v>444</v>
      </c>
      <c r="F9" s="726"/>
      <c r="G9" s="727"/>
      <c r="H9" s="727"/>
      <c r="I9" s="727"/>
      <c r="J9" s="727"/>
      <c r="K9" s="727"/>
      <c r="L9" s="728"/>
      <c r="M9" s="734" t="s">
        <v>206</v>
      </c>
      <c r="N9" s="735"/>
      <c r="O9" s="736"/>
      <c r="P9" s="232" t="s">
        <v>444</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501</v>
      </c>
      <c r="F12" s="729"/>
      <c r="G12" s="730"/>
      <c r="H12" s="730"/>
      <c r="I12" s="730"/>
      <c r="J12" s="730"/>
      <c r="K12" s="730"/>
      <c r="L12" s="731"/>
      <c r="M12" s="721"/>
      <c r="N12" s="696" t="s">
        <v>216</v>
      </c>
      <c r="O12" s="696"/>
      <c r="P12" s="209" t="s">
        <v>501</v>
      </c>
      <c r="Q12" s="726"/>
      <c r="R12" s="727"/>
      <c r="S12" s="727"/>
      <c r="T12" s="727"/>
      <c r="U12" s="727"/>
      <c r="V12" s="727"/>
      <c r="W12" s="728"/>
    </row>
    <row r="13" spans="2:23" s="29" customFormat="1" ht="25.5" customHeight="1" x14ac:dyDescent="0.15">
      <c r="B13" s="703" t="s">
        <v>258</v>
      </c>
      <c r="C13" s="703"/>
      <c r="D13" s="703"/>
      <c r="E13" s="716" t="s">
        <v>501</v>
      </c>
      <c r="F13" s="717"/>
      <c r="G13" s="718"/>
      <c r="H13" s="703" t="s">
        <v>259</v>
      </c>
      <c r="I13" s="703"/>
      <c r="J13" s="704" t="s">
        <v>749</v>
      </c>
      <c r="K13" s="704"/>
      <c r="L13" s="704"/>
      <c r="M13" s="703" t="s">
        <v>258</v>
      </c>
      <c r="N13" s="703"/>
      <c r="O13" s="703"/>
      <c r="P13" s="716" t="s">
        <v>501</v>
      </c>
      <c r="Q13" s="717"/>
      <c r="R13" s="718"/>
      <c r="S13" s="703" t="s">
        <v>259</v>
      </c>
      <c r="T13" s="703"/>
      <c r="U13" s="704" t="s">
        <v>751</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750</v>
      </c>
      <c r="F15" s="698"/>
      <c r="G15" s="698"/>
      <c r="H15" s="698"/>
      <c r="I15" s="698"/>
      <c r="J15" s="698"/>
      <c r="K15" s="698"/>
      <c r="L15" s="699"/>
      <c r="M15" s="696" t="s">
        <v>262</v>
      </c>
      <c r="N15" s="696"/>
      <c r="O15" s="696"/>
      <c r="P15" s="697" t="s">
        <v>752</v>
      </c>
      <c r="Q15" s="698"/>
      <c r="R15" s="698"/>
      <c r="S15" s="698"/>
      <c r="T15" s="698"/>
      <c r="U15" s="698"/>
      <c r="V15" s="698"/>
      <c r="W15" s="699"/>
    </row>
    <row r="16" spans="2:23" s="29" customFormat="1" ht="25.5" customHeight="1" x14ac:dyDescent="0.15">
      <c r="B16" s="722" t="s">
        <v>252</v>
      </c>
      <c r="C16" s="722" t="s">
        <v>253</v>
      </c>
      <c r="D16" s="722"/>
      <c r="E16" s="203">
        <v>5</v>
      </c>
      <c r="F16" s="723"/>
      <c r="G16" s="724"/>
      <c r="H16" s="724"/>
      <c r="I16" s="724"/>
      <c r="J16" s="724"/>
      <c r="K16" s="724"/>
      <c r="L16" s="725"/>
      <c r="M16" s="722" t="s">
        <v>252</v>
      </c>
      <c r="N16" s="722" t="s">
        <v>253</v>
      </c>
      <c r="O16" s="722"/>
      <c r="P16" s="203">
        <v>5</v>
      </c>
      <c r="Q16" s="726"/>
      <c r="R16" s="727"/>
      <c r="S16" s="727"/>
      <c r="T16" s="727"/>
      <c r="U16" s="727"/>
      <c r="V16" s="727"/>
      <c r="W16" s="728"/>
    </row>
    <row r="17" spans="2:24" s="29" customFormat="1" ht="25.5" customHeight="1" x14ac:dyDescent="0.15">
      <c r="B17" s="722"/>
      <c r="C17" s="722" t="s">
        <v>254</v>
      </c>
      <c r="D17" s="722"/>
      <c r="E17" s="233">
        <v>13</v>
      </c>
      <c r="F17" s="726"/>
      <c r="G17" s="727"/>
      <c r="H17" s="727"/>
      <c r="I17" s="727"/>
      <c r="J17" s="727"/>
      <c r="K17" s="727"/>
      <c r="L17" s="728"/>
      <c r="M17" s="722"/>
      <c r="N17" s="722" t="s">
        <v>254</v>
      </c>
      <c r="O17" s="722"/>
      <c r="P17" s="233">
        <v>14</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553</v>
      </c>
      <c r="F19" s="726"/>
      <c r="G19" s="727"/>
      <c r="H19" s="727"/>
      <c r="I19" s="727"/>
      <c r="J19" s="727"/>
      <c r="K19" s="727"/>
      <c r="L19" s="728"/>
      <c r="M19" s="722"/>
      <c r="N19" s="722" t="s">
        <v>204</v>
      </c>
      <c r="O19" s="722"/>
      <c r="P19" s="203" t="s">
        <v>553</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596</v>
      </c>
      <c r="F24" s="717"/>
      <c r="G24" s="718"/>
      <c r="H24" s="703" t="s">
        <v>259</v>
      </c>
      <c r="I24" s="703"/>
      <c r="J24" s="716" t="s">
        <v>720</v>
      </c>
      <c r="K24" s="717"/>
      <c r="L24" s="718"/>
      <c r="M24" s="703" t="s">
        <v>258</v>
      </c>
      <c r="N24" s="703"/>
      <c r="O24" s="703"/>
      <c r="P24" s="716" t="s">
        <v>627</v>
      </c>
      <c r="Q24" s="717"/>
      <c r="R24" s="718"/>
      <c r="S24" s="703" t="s">
        <v>259</v>
      </c>
      <c r="T24" s="703"/>
      <c r="U24" s="704" t="s">
        <v>753</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690</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2E5D2EB2-D4B7-426E-A2A2-2F3264A41155}"/>
    <dataValidation type="list" allowBlank="1" showInputMessage="1" showErrorMessage="1" sqref="E8 E19 P8 P19" xr:uid="{C7005D90-5169-4034-8E4A-EF0A9318FF0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AE1B84-8D5B-4414-9A38-E9D20DBBFC94}">
          <x14:formula1>
            <xm:f>'(参考)リスト'!$F$16:$F$21</xm:f>
          </x14:formula1>
          <xm:sqref>E11:E12 E22:E23 P11:P12 P22:P23</xm:sqref>
        </x14:dataValidation>
        <x14:dataValidation type="list" allowBlank="1" showInputMessage="1" showErrorMessage="1" xr:uid="{FDCA5EF9-1A8D-44E4-8597-5478AA8E700B}">
          <x14:formula1>
            <xm:f>'(参考)リスト'!$D$16:$D$18</xm:f>
          </x14:formula1>
          <xm:sqref>E10 E21 P10 P21</xm:sqref>
        </x14:dataValidation>
        <x14:dataValidation type="list" allowBlank="1" showInputMessage="1" showErrorMessage="1" xr:uid="{F0C2F7C1-32D2-4064-9FA3-C9D8920466E6}">
          <x14:formula1>
            <xm:f>'(参考)リスト'!$E$16:$E$27</xm:f>
          </x14:formula1>
          <xm:sqref>E9 E20 P9 P20</xm:sqref>
        </x14:dataValidation>
        <x14:dataValidation type="list" allowBlank="1" showInputMessage="1" showErrorMessage="1" xr:uid="{FEBF9BAF-30FC-491F-907F-5B6DC390F78B}">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587C8-3076-4C1C-8178-425713F1739D}">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5</v>
      </c>
      <c r="F5" s="723"/>
      <c r="G5" s="724"/>
      <c r="H5" s="724"/>
      <c r="I5" s="724"/>
      <c r="J5" s="724"/>
      <c r="K5" s="724"/>
      <c r="L5" s="725"/>
      <c r="M5" s="719" t="s">
        <v>252</v>
      </c>
      <c r="N5" s="732" t="s">
        <v>253</v>
      </c>
      <c r="O5" s="733"/>
      <c r="P5" s="203">
        <v>5</v>
      </c>
      <c r="Q5" s="726"/>
      <c r="R5" s="727"/>
      <c r="S5" s="727"/>
      <c r="T5" s="727"/>
      <c r="U5" s="727"/>
      <c r="V5" s="727"/>
      <c r="W5" s="728"/>
    </row>
    <row r="6" spans="2:23" s="29" customFormat="1" ht="25.5" customHeight="1" x14ac:dyDescent="0.15">
      <c r="B6" s="721"/>
      <c r="C6" s="732" t="s">
        <v>254</v>
      </c>
      <c r="D6" s="733"/>
      <c r="E6" s="233">
        <v>15</v>
      </c>
      <c r="F6" s="726"/>
      <c r="G6" s="727"/>
      <c r="H6" s="727"/>
      <c r="I6" s="727"/>
      <c r="J6" s="727"/>
      <c r="K6" s="727"/>
      <c r="L6" s="728"/>
      <c r="M6" s="721"/>
      <c r="N6" s="732" t="s">
        <v>254</v>
      </c>
      <c r="O6" s="733"/>
      <c r="P6" s="233">
        <v>16</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553</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423</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591</v>
      </c>
      <c r="F13" s="717"/>
      <c r="G13" s="718"/>
      <c r="H13" s="703" t="s">
        <v>259</v>
      </c>
      <c r="I13" s="703"/>
      <c r="J13" s="704" t="s">
        <v>716</v>
      </c>
      <c r="K13" s="704"/>
      <c r="L13" s="704"/>
      <c r="M13" s="703" t="s">
        <v>258</v>
      </c>
      <c r="N13" s="703"/>
      <c r="O13" s="703"/>
      <c r="P13" s="716" t="s">
        <v>629</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690</v>
      </c>
      <c r="F15" s="698"/>
      <c r="G15" s="698"/>
      <c r="H15" s="698"/>
      <c r="I15" s="698"/>
      <c r="J15" s="698"/>
      <c r="K15" s="698"/>
      <c r="L15" s="699"/>
      <c r="M15" s="696" t="s">
        <v>262</v>
      </c>
      <c r="N15" s="696"/>
      <c r="O15" s="696"/>
      <c r="P15" s="697" t="s">
        <v>692</v>
      </c>
      <c r="Q15" s="698"/>
      <c r="R15" s="698"/>
      <c r="S15" s="698"/>
      <c r="T15" s="698"/>
      <c r="U15" s="698"/>
      <c r="V15" s="698"/>
      <c r="W15" s="699"/>
    </row>
    <row r="16" spans="2:23" s="29" customFormat="1" ht="25.5" customHeight="1" x14ac:dyDescent="0.15">
      <c r="B16" s="722" t="s">
        <v>252</v>
      </c>
      <c r="C16" s="722" t="s">
        <v>253</v>
      </c>
      <c r="D16" s="722"/>
      <c r="E16" s="203">
        <v>5</v>
      </c>
      <c r="F16" s="723"/>
      <c r="G16" s="724"/>
      <c r="H16" s="724"/>
      <c r="I16" s="724"/>
      <c r="J16" s="724"/>
      <c r="K16" s="724"/>
      <c r="L16" s="725"/>
      <c r="M16" s="722" t="s">
        <v>252</v>
      </c>
      <c r="N16" s="722" t="s">
        <v>253</v>
      </c>
      <c r="O16" s="722"/>
      <c r="P16" s="203">
        <v>5</v>
      </c>
      <c r="Q16" s="726"/>
      <c r="R16" s="727"/>
      <c r="S16" s="727"/>
      <c r="T16" s="727"/>
      <c r="U16" s="727"/>
      <c r="V16" s="727"/>
      <c r="W16" s="728"/>
    </row>
    <row r="17" spans="2:24" s="29" customFormat="1" ht="25.5" customHeight="1" x14ac:dyDescent="0.15">
      <c r="B17" s="722"/>
      <c r="C17" s="722" t="s">
        <v>254</v>
      </c>
      <c r="D17" s="722"/>
      <c r="E17" s="233">
        <v>17</v>
      </c>
      <c r="F17" s="726"/>
      <c r="G17" s="727"/>
      <c r="H17" s="727"/>
      <c r="I17" s="727"/>
      <c r="J17" s="727"/>
      <c r="K17" s="727"/>
      <c r="L17" s="728"/>
      <c r="M17" s="722"/>
      <c r="N17" s="722" t="s">
        <v>254</v>
      </c>
      <c r="O17" s="722"/>
      <c r="P17" s="233">
        <v>18</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570</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423</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630</v>
      </c>
      <c r="F24" s="717"/>
      <c r="G24" s="718"/>
      <c r="H24" s="703" t="s">
        <v>259</v>
      </c>
      <c r="I24" s="703"/>
      <c r="J24" s="716" t="s">
        <v>695</v>
      </c>
      <c r="K24" s="717"/>
      <c r="L24" s="718"/>
      <c r="M24" s="703" t="s">
        <v>258</v>
      </c>
      <c r="N24" s="703"/>
      <c r="O24" s="703"/>
      <c r="P24" s="716" t="s">
        <v>631</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808</v>
      </c>
      <c r="F26" s="698"/>
      <c r="G26" s="698"/>
      <c r="H26" s="698"/>
      <c r="I26" s="698"/>
      <c r="J26" s="698"/>
      <c r="K26" s="698"/>
      <c r="L26" s="699"/>
      <c r="M26" s="696" t="s">
        <v>262</v>
      </c>
      <c r="N26" s="696"/>
      <c r="O26" s="696"/>
      <c r="P26" s="697" t="s">
        <v>692</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94A2D3F2-2884-47E0-B6A6-EE83EE0B19CE}"/>
    <dataValidation type="list" allowBlank="1" showInputMessage="1" showErrorMessage="1" sqref="E8 E19 P8 P19" xr:uid="{631838D5-DB09-449A-9D04-A2F90509A66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E6BC07-2FA6-4735-A527-DAC1FA09865E}">
          <x14:formula1>
            <xm:f>'(参考)リスト'!$F$16:$F$21</xm:f>
          </x14:formula1>
          <xm:sqref>E11:E12 E22:E23 P11:P12 P22:P23</xm:sqref>
        </x14:dataValidation>
        <x14:dataValidation type="list" allowBlank="1" showInputMessage="1" showErrorMessage="1" xr:uid="{FC1B32EB-EF4A-4A74-A73A-E75F7D2AD5AA}">
          <x14:formula1>
            <xm:f>'(参考)リスト'!$D$16:$D$18</xm:f>
          </x14:formula1>
          <xm:sqref>E10 E21 P10 P21</xm:sqref>
        </x14:dataValidation>
        <x14:dataValidation type="list" allowBlank="1" showInputMessage="1" showErrorMessage="1" xr:uid="{C6649610-B562-462E-8478-8FC4935BFAE7}">
          <x14:formula1>
            <xm:f>'(参考)リスト'!$E$16:$E$27</xm:f>
          </x14:formula1>
          <xm:sqref>E9 E20 P9 P20</xm:sqref>
        </x14:dataValidation>
        <x14:dataValidation type="list" allowBlank="1" showInputMessage="1" showErrorMessage="1" xr:uid="{F5994FC8-5031-4DEE-ACF7-AA6B7F1F451A}">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6FACB-6AD8-431E-AF50-A7578A128117}">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6</v>
      </c>
      <c r="F5" s="723"/>
      <c r="G5" s="724"/>
      <c r="H5" s="724"/>
      <c r="I5" s="724"/>
      <c r="J5" s="724"/>
      <c r="K5" s="724"/>
      <c r="L5" s="725"/>
      <c r="M5" s="719" t="s">
        <v>252</v>
      </c>
      <c r="N5" s="732" t="s">
        <v>253</v>
      </c>
      <c r="O5" s="733"/>
      <c r="P5" s="203">
        <v>6</v>
      </c>
      <c r="Q5" s="726"/>
      <c r="R5" s="727"/>
      <c r="S5" s="727"/>
      <c r="T5" s="727"/>
      <c r="U5" s="727"/>
      <c r="V5" s="727"/>
      <c r="W5" s="728"/>
    </row>
    <row r="6" spans="2:23" s="29" customFormat="1" ht="25.5" customHeight="1" x14ac:dyDescent="0.15">
      <c r="B6" s="721"/>
      <c r="C6" s="732" t="s">
        <v>254</v>
      </c>
      <c r="D6" s="733"/>
      <c r="E6" s="233">
        <v>1</v>
      </c>
      <c r="F6" s="726"/>
      <c r="G6" s="727"/>
      <c r="H6" s="727"/>
      <c r="I6" s="727"/>
      <c r="J6" s="727"/>
      <c r="K6" s="727"/>
      <c r="L6" s="728"/>
      <c r="M6" s="721"/>
      <c r="N6" s="732" t="s">
        <v>254</v>
      </c>
      <c r="O6" s="733"/>
      <c r="P6" s="233">
        <v>2</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553</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798</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632</v>
      </c>
      <c r="F13" s="717"/>
      <c r="G13" s="718"/>
      <c r="H13" s="703" t="s">
        <v>259</v>
      </c>
      <c r="I13" s="703"/>
      <c r="J13" s="704" t="s">
        <v>754</v>
      </c>
      <c r="K13" s="704"/>
      <c r="L13" s="704"/>
      <c r="M13" s="703" t="s">
        <v>258</v>
      </c>
      <c r="N13" s="703"/>
      <c r="O13" s="703"/>
      <c r="P13" s="716" t="s">
        <v>588</v>
      </c>
      <c r="Q13" s="717"/>
      <c r="R13" s="718"/>
      <c r="S13" s="703" t="s">
        <v>259</v>
      </c>
      <c r="T13" s="703"/>
      <c r="U13" s="704" t="s">
        <v>711</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812</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6</v>
      </c>
      <c r="F16" s="723"/>
      <c r="G16" s="724"/>
      <c r="H16" s="724"/>
      <c r="I16" s="724"/>
      <c r="J16" s="724"/>
      <c r="K16" s="724"/>
      <c r="L16" s="725"/>
      <c r="M16" s="722" t="s">
        <v>252</v>
      </c>
      <c r="N16" s="722" t="s">
        <v>253</v>
      </c>
      <c r="O16" s="722"/>
      <c r="P16" s="203">
        <v>6</v>
      </c>
      <c r="Q16" s="726"/>
      <c r="R16" s="727"/>
      <c r="S16" s="727"/>
      <c r="T16" s="727"/>
      <c r="U16" s="727"/>
      <c r="V16" s="727"/>
      <c r="W16" s="728"/>
    </row>
    <row r="17" spans="2:24" s="29" customFormat="1" ht="25.5" customHeight="1" x14ac:dyDescent="0.15">
      <c r="B17" s="722"/>
      <c r="C17" s="722" t="s">
        <v>254</v>
      </c>
      <c r="D17" s="722"/>
      <c r="E17" s="233">
        <v>3</v>
      </c>
      <c r="F17" s="726"/>
      <c r="G17" s="727"/>
      <c r="H17" s="727"/>
      <c r="I17" s="727"/>
      <c r="J17" s="727"/>
      <c r="K17" s="727"/>
      <c r="L17" s="728"/>
      <c r="M17" s="722"/>
      <c r="N17" s="722" t="s">
        <v>254</v>
      </c>
      <c r="O17" s="722"/>
      <c r="P17" s="233">
        <v>4</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570</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442</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548</v>
      </c>
      <c r="Q23" s="726"/>
      <c r="R23" s="727"/>
      <c r="S23" s="727"/>
      <c r="T23" s="727"/>
      <c r="U23" s="727"/>
      <c r="V23" s="727"/>
      <c r="W23" s="728"/>
    </row>
    <row r="24" spans="2:24" s="29" customFormat="1" ht="25.5" customHeight="1" x14ac:dyDescent="0.15">
      <c r="B24" s="703" t="s">
        <v>258</v>
      </c>
      <c r="C24" s="703"/>
      <c r="D24" s="703"/>
      <c r="E24" s="716" t="s">
        <v>634</v>
      </c>
      <c r="F24" s="717"/>
      <c r="G24" s="718"/>
      <c r="H24" s="703" t="s">
        <v>259</v>
      </c>
      <c r="I24" s="703"/>
      <c r="J24" s="716" t="s">
        <v>755</v>
      </c>
      <c r="K24" s="717"/>
      <c r="L24" s="718"/>
      <c r="M24" s="703" t="s">
        <v>258</v>
      </c>
      <c r="N24" s="703"/>
      <c r="O24" s="703"/>
      <c r="P24" s="716" t="s">
        <v>635</v>
      </c>
      <c r="Q24" s="717"/>
      <c r="R24" s="718"/>
      <c r="S24" s="703" t="s">
        <v>259</v>
      </c>
      <c r="T24" s="703"/>
      <c r="U24" s="704" t="s">
        <v>756</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808</v>
      </c>
      <c r="F26" s="698"/>
      <c r="G26" s="698"/>
      <c r="H26" s="698"/>
      <c r="I26" s="698"/>
      <c r="J26" s="698"/>
      <c r="K26" s="698"/>
      <c r="L26" s="699"/>
      <c r="M26" s="696" t="s">
        <v>262</v>
      </c>
      <c r="N26" s="696"/>
      <c r="O26" s="696"/>
      <c r="P26" s="697" t="s">
        <v>757</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E8DC51D9-0A8C-42CE-A5B6-550902B1B116}"/>
    <dataValidation type="list" allowBlank="1" showInputMessage="1" showErrorMessage="1" sqref="E8 E19 P8 P19" xr:uid="{4DA47FF3-0144-4FCD-BBD6-0BB665FA470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CE3632-880E-4141-BE7F-1FD611ECB297}">
          <x14:formula1>
            <xm:f>'(参考)リスト'!$F$16:$F$21</xm:f>
          </x14:formula1>
          <xm:sqref>E11:E12 E22:E23 P11:P12 P22:P23</xm:sqref>
        </x14:dataValidation>
        <x14:dataValidation type="list" allowBlank="1" showInputMessage="1" showErrorMessage="1" xr:uid="{7A57C5B8-FB6C-4592-8954-B41F976F6517}">
          <x14:formula1>
            <xm:f>'(参考)リスト'!$D$16:$D$18</xm:f>
          </x14:formula1>
          <xm:sqref>E10 E21 P10 P21</xm:sqref>
        </x14:dataValidation>
        <x14:dataValidation type="list" allowBlank="1" showInputMessage="1" showErrorMessage="1" xr:uid="{B6D1F56F-2B7A-4A8C-8B70-D696DCFAA32D}">
          <x14:formula1>
            <xm:f>'(参考)リスト'!$E$16:$E$27</xm:f>
          </x14:formula1>
          <xm:sqref>E9 E20 P9 P20</xm:sqref>
        </x14:dataValidation>
        <x14:dataValidation type="list" allowBlank="1" showInputMessage="1" showErrorMessage="1" xr:uid="{11A75B8F-7664-4216-A6A6-227ACE6FB6DD}">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7DF3B-BC8A-4831-A647-98FB47218BDD}">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6</v>
      </c>
      <c r="F5" s="723"/>
      <c r="G5" s="724"/>
      <c r="H5" s="724"/>
      <c r="I5" s="724"/>
      <c r="J5" s="724"/>
      <c r="K5" s="724"/>
      <c r="L5" s="725"/>
      <c r="M5" s="719" t="s">
        <v>252</v>
      </c>
      <c r="N5" s="732" t="s">
        <v>253</v>
      </c>
      <c r="O5" s="733"/>
      <c r="P5" s="203">
        <v>6</v>
      </c>
      <c r="Q5" s="726"/>
      <c r="R5" s="727"/>
      <c r="S5" s="727"/>
      <c r="T5" s="727"/>
      <c r="U5" s="727"/>
      <c r="V5" s="727"/>
      <c r="W5" s="728"/>
    </row>
    <row r="6" spans="2:23" s="29" customFormat="1" ht="25.5" customHeight="1" x14ac:dyDescent="0.15">
      <c r="B6" s="721"/>
      <c r="C6" s="732" t="s">
        <v>254</v>
      </c>
      <c r="D6" s="733"/>
      <c r="E6" s="233">
        <v>5</v>
      </c>
      <c r="F6" s="726"/>
      <c r="G6" s="727"/>
      <c r="H6" s="727"/>
      <c r="I6" s="727"/>
      <c r="J6" s="727"/>
      <c r="K6" s="727"/>
      <c r="L6" s="728"/>
      <c r="M6" s="721"/>
      <c r="N6" s="732" t="s">
        <v>254</v>
      </c>
      <c r="O6" s="733"/>
      <c r="P6" s="233">
        <v>6</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570</v>
      </c>
      <c r="F8" s="726"/>
      <c r="G8" s="727"/>
      <c r="H8" s="727"/>
      <c r="I8" s="727"/>
      <c r="J8" s="727"/>
      <c r="K8" s="727"/>
      <c r="L8" s="728"/>
      <c r="M8" s="720"/>
      <c r="N8" s="732" t="s">
        <v>204</v>
      </c>
      <c r="O8" s="733"/>
      <c r="P8" s="203" t="s">
        <v>557</v>
      </c>
      <c r="Q8" s="726"/>
      <c r="R8" s="727"/>
      <c r="S8" s="727"/>
      <c r="T8" s="727"/>
      <c r="U8" s="727"/>
      <c r="V8" s="727"/>
      <c r="W8" s="728"/>
    </row>
    <row r="9" spans="2:23" s="29" customFormat="1" ht="25.5" customHeight="1" x14ac:dyDescent="0.15">
      <c r="B9" s="734" t="s">
        <v>206</v>
      </c>
      <c r="C9" s="735"/>
      <c r="D9" s="736"/>
      <c r="E9" s="232" t="s">
        <v>448</v>
      </c>
      <c r="F9" s="726"/>
      <c r="G9" s="727"/>
      <c r="H9" s="727"/>
      <c r="I9" s="727"/>
      <c r="J9" s="727"/>
      <c r="K9" s="727"/>
      <c r="L9" s="728"/>
      <c r="M9" s="734" t="s">
        <v>206</v>
      </c>
      <c r="N9" s="735"/>
      <c r="O9" s="736"/>
      <c r="P9" s="232" t="s">
        <v>448</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577</v>
      </c>
      <c r="F12" s="729"/>
      <c r="G12" s="730"/>
      <c r="H12" s="730"/>
      <c r="I12" s="730"/>
      <c r="J12" s="730"/>
      <c r="K12" s="730"/>
      <c r="L12" s="731"/>
      <c r="M12" s="721"/>
      <c r="N12" s="696" t="s">
        <v>216</v>
      </c>
      <c r="O12" s="696"/>
      <c r="P12" s="209" t="s">
        <v>577</v>
      </c>
      <c r="Q12" s="726"/>
      <c r="R12" s="727"/>
      <c r="S12" s="727"/>
      <c r="T12" s="727"/>
      <c r="U12" s="727"/>
      <c r="V12" s="727"/>
      <c r="W12" s="728"/>
    </row>
    <row r="13" spans="2:23" s="29" customFormat="1" ht="25.5" customHeight="1" x14ac:dyDescent="0.15">
      <c r="B13" s="703" t="s">
        <v>258</v>
      </c>
      <c r="C13" s="703"/>
      <c r="D13" s="703"/>
      <c r="E13" s="716" t="s">
        <v>637</v>
      </c>
      <c r="F13" s="717"/>
      <c r="G13" s="718"/>
      <c r="H13" s="703" t="s">
        <v>259</v>
      </c>
      <c r="I13" s="703"/>
      <c r="J13" s="704" t="s">
        <v>758</v>
      </c>
      <c r="K13" s="704"/>
      <c r="L13" s="704"/>
      <c r="M13" s="703" t="s">
        <v>258</v>
      </c>
      <c r="N13" s="703"/>
      <c r="O13" s="703"/>
      <c r="P13" s="716" t="s">
        <v>501</v>
      </c>
      <c r="Q13" s="717"/>
      <c r="R13" s="718"/>
      <c r="S13" s="703" t="s">
        <v>259</v>
      </c>
      <c r="T13" s="703"/>
      <c r="U13" s="704" t="s">
        <v>759</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715</v>
      </c>
      <c r="F15" s="698"/>
      <c r="G15" s="698"/>
      <c r="H15" s="698"/>
      <c r="I15" s="698"/>
      <c r="J15" s="698"/>
      <c r="K15" s="698"/>
      <c r="L15" s="699"/>
      <c r="M15" s="696" t="s">
        <v>262</v>
      </c>
      <c r="N15" s="696"/>
      <c r="O15" s="696"/>
      <c r="P15" s="697" t="s">
        <v>705</v>
      </c>
      <c r="Q15" s="698"/>
      <c r="R15" s="698"/>
      <c r="S15" s="698"/>
      <c r="T15" s="698"/>
      <c r="U15" s="698"/>
      <c r="V15" s="698"/>
      <c r="W15" s="699"/>
    </row>
    <row r="16" spans="2:23" s="29" customFormat="1" ht="25.5" customHeight="1" x14ac:dyDescent="0.15">
      <c r="B16" s="722" t="s">
        <v>252</v>
      </c>
      <c r="C16" s="722" t="s">
        <v>253</v>
      </c>
      <c r="D16" s="722"/>
      <c r="E16" s="203">
        <v>6</v>
      </c>
      <c r="F16" s="723"/>
      <c r="G16" s="724"/>
      <c r="H16" s="724"/>
      <c r="I16" s="724"/>
      <c r="J16" s="724"/>
      <c r="K16" s="724"/>
      <c r="L16" s="725"/>
      <c r="M16" s="722" t="s">
        <v>252</v>
      </c>
      <c r="N16" s="722" t="s">
        <v>253</v>
      </c>
      <c r="O16" s="722"/>
      <c r="P16" s="203">
        <v>6</v>
      </c>
      <c r="Q16" s="726"/>
      <c r="R16" s="727"/>
      <c r="S16" s="727"/>
      <c r="T16" s="727"/>
      <c r="U16" s="727"/>
      <c r="V16" s="727"/>
      <c r="W16" s="728"/>
    </row>
    <row r="17" spans="2:24" s="29" customFormat="1" ht="25.5" customHeight="1" x14ac:dyDescent="0.15">
      <c r="B17" s="722"/>
      <c r="C17" s="722" t="s">
        <v>254</v>
      </c>
      <c r="D17" s="722"/>
      <c r="E17" s="233">
        <v>7</v>
      </c>
      <c r="F17" s="726"/>
      <c r="G17" s="727"/>
      <c r="H17" s="727"/>
      <c r="I17" s="727"/>
      <c r="J17" s="727"/>
      <c r="K17" s="727"/>
      <c r="L17" s="728"/>
      <c r="M17" s="722"/>
      <c r="N17" s="722" t="s">
        <v>254</v>
      </c>
      <c r="O17" s="722"/>
      <c r="P17" s="233">
        <v>8</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423</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798</v>
      </c>
      <c r="Q23" s="726"/>
      <c r="R23" s="727"/>
      <c r="S23" s="727"/>
      <c r="T23" s="727"/>
      <c r="U23" s="727"/>
      <c r="V23" s="727"/>
      <c r="W23" s="728"/>
    </row>
    <row r="24" spans="2:24" s="29" customFormat="1" ht="25.5" customHeight="1" x14ac:dyDescent="0.15">
      <c r="B24" s="703" t="s">
        <v>258</v>
      </c>
      <c r="C24" s="703"/>
      <c r="D24" s="703"/>
      <c r="E24" s="716" t="s">
        <v>639</v>
      </c>
      <c r="F24" s="717"/>
      <c r="G24" s="718"/>
      <c r="H24" s="703" t="s">
        <v>259</v>
      </c>
      <c r="I24" s="703"/>
      <c r="J24" s="716" t="s">
        <v>760</v>
      </c>
      <c r="K24" s="717"/>
      <c r="L24" s="718"/>
      <c r="M24" s="703" t="s">
        <v>258</v>
      </c>
      <c r="N24" s="703"/>
      <c r="O24" s="703"/>
      <c r="P24" s="716" t="s">
        <v>588</v>
      </c>
      <c r="Q24" s="717"/>
      <c r="R24" s="718"/>
      <c r="S24" s="703" t="s">
        <v>259</v>
      </c>
      <c r="T24" s="703"/>
      <c r="U24" s="704" t="s">
        <v>711</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692</v>
      </c>
      <c r="F26" s="698"/>
      <c r="G26" s="698"/>
      <c r="H26" s="698"/>
      <c r="I26" s="698"/>
      <c r="J26" s="698"/>
      <c r="K26" s="698"/>
      <c r="L26" s="699"/>
      <c r="M26" s="696" t="s">
        <v>262</v>
      </c>
      <c r="N26" s="696"/>
      <c r="O26" s="696"/>
      <c r="P26" s="697" t="s">
        <v>811</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EB983294-65E4-45BF-8A74-1B0A129AC95D}"/>
    <dataValidation type="list" allowBlank="1" showInputMessage="1" showErrorMessage="1" sqref="E8 E19 P8 P19" xr:uid="{8ED61272-18AA-45F4-976D-343BBA3CBD5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71DDA71-5083-4799-97EE-56A348B9CD5F}">
          <x14:formula1>
            <xm:f>'(参考)リスト'!$F$16:$F$21</xm:f>
          </x14:formula1>
          <xm:sqref>E11:E12 E22:E23 P11:P12 P22:P23</xm:sqref>
        </x14:dataValidation>
        <x14:dataValidation type="list" allowBlank="1" showInputMessage="1" showErrorMessage="1" xr:uid="{D65CE1DF-9335-4246-BE60-54FD44105C29}">
          <x14:formula1>
            <xm:f>'(参考)リスト'!$D$16:$D$18</xm:f>
          </x14:formula1>
          <xm:sqref>E10 E21 P10 P21</xm:sqref>
        </x14:dataValidation>
        <x14:dataValidation type="list" allowBlank="1" showInputMessage="1" showErrorMessage="1" xr:uid="{84714A5E-B2F8-47C4-850A-ECDD8A7D7A75}">
          <x14:formula1>
            <xm:f>'(参考)リスト'!$E$16:$E$27</xm:f>
          </x14:formula1>
          <xm:sqref>E9 E20 P9 P20</xm:sqref>
        </x14:dataValidation>
        <x14:dataValidation type="list" allowBlank="1" showInputMessage="1" showErrorMessage="1" xr:uid="{41E6FFE0-0613-43A1-AEE7-6CE4FA847604}">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E3EDF-A195-4113-BB93-6BACBA301F44}">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6</v>
      </c>
      <c r="F5" s="723"/>
      <c r="G5" s="724"/>
      <c r="H5" s="724"/>
      <c r="I5" s="724"/>
      <c r="J5" s="724"/>
      <c r="K5" s="724"/>
      <c r="L5" s="725"/>
      <c r="M5" s="719" t="s">
        <v>252</v>
      </c>
      <c r="N5" s="732" t="s">
        <v>253</v>
      </c>
      <c r="O5" s="733"/>
      <c r="P5" s="203">
        <v>6</v>
      </c>
      <c r="Q5" s="726"/>
      <c r="R5" s="727"/>
      <c r="S5" s="727"/>
      <c r="T5" s="727"/>
      <c r="U5" s="727"/>
      <c r="V5" s="727"/>
      <c r="W5" s="728"/>
    </row>
    <row r="6" spans="2:23" s="29" customFormat="1" ht="25.5" customHeight="1" x14ac:dyDescent="0.15">
      <c r="B6" s="721"/>
      <c r="C6" s="732" t="s">
        <v>254</v>
      </c>
      <c r="D6" s="733"/>
      <c r="E6" s="233">
        <v>9</v>
      </c>
      <c r="F6" s="726"/>
      <c r="G6" s="727"/>
      <c r="H6" s="727"/>
      <c r="I6" s="727"/>
      <c r="J6" s="727"/>
      <c r="K6" s="727"/>
      <c r="L6" s="728"/>
      <c r="M6" s="721"/>
      <c r="N6" s="732" t="s">
        <v>254</v>
      </c>
      <c r="O6" s="733"/>
      <c r="P6" s="233">
        <v>10</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570</v>
      </c>
      <c r="Q8" s="726"/>
      <c r="R8" s="727"/>
      <c r="S8" s="727"/>
      <c r="T8" s="727"/>
      <c r="U8" s="727"/>
      <c r="V8" s="727"/>
      <c r="W8" s="728"/>
    </row>
    <row r="9" spans="2:23" s="29" customFormat="1" ht="25.5" customHeight="1" x14ac:dyDescent="0.15">
      <c r="B9" s="734" t="s">
        <v>206</v>
      </c>
      <c r="C9" s="735"/>
      <c r="D9" s="736"/>
      <c r="E9" s="232" t="s">
        <v>442</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548</v>
      </c>
      <c r="F12" s="729"/>
      <c r="G12" s="730"/>
      <c r="H12" s="730"/>
      <c r="I12" s="730"/>
      <c r="J12" s="730"/>
      <c r="K12" s="730"/>
      <c r="L12" s="731"/>
      <c r="M12" s="721"/>
      <c r="N12" s="696" t="s">
        <v>216</v>
      </c>
      <c r="O12" s="696"/>
      <c r="P12" s="209" t="s">
        <v>798</v>
      </c>
      <c r="Q12" s="726"/>
      <c r="R12" s="727"/>
      <c r="S12" s="727"/>
      <c r="T12" s="727"/>
      <c r="U12" s="727"/>
      <c r="V12" s="727"/>
      <c r="W12" s="728"/>
    </row>
    <row r="13" spans="2:23" s="29" customFormat="1" ht="25.5" customHeight="1" x14ac:dyDescent="0.15">
      <c r="B13" s="703" t="s">
        <v>258</v>
      </c>
      <c r="C13" s="703"/>
      <c r="D13" s="703"/>
      <c r="E13" s="716" t="s">
        <v>576</v>
      </c>
      <c r="F13" s="717"/>
      <c r="G13" s="718"/>
      <c r="H13" s="703" t="s">
        <v>259</v>
      </c>
      <c r="I13" s="703"/>
      <c r="J13" s="704" t="s">
        <v>761</v>
      </c>
      <c r="K13" s="704"/>
      <c r="L13" s="704"/>
      <c r="M13" s="703" t="s">
        <v>258</v>
      </c>
      <c r="N13" s="703"/>
      <c r="O13" s="703"/>
      <c r="P13" s="716" t="s">
        <v>641</v>
      </c>
      <c r="Q13" s="717"/>
      <c r="R13" s="718"/>
      <c r="S13" s="703" t="s">
        <v>259</v>
      </c>
      <c r="T13" s="703"/>
      <c r="U13" s="704" t="s">
        <v>762</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713</v>
      </c>
      <c r="F15" s="698"/>
      <c r="G15" s="698"/>
      <c r="H15" s="698"/>
      <c r="I15" s="698"/>
      <c r="J15" s="698"/>
      <c r="K15" s="698"/>
      <c r="L15" s="699"/>
      <c r="M15" s="696" t="s">
        <v>262</v>
      </c>
      <c r="N15" s="696"/>
      <c r="O15" s="696"/>
      <c r="P15" s="697" t="s">
        <v>809</v>
      </c>
      <c r="Q15" s="698"/>
      <c r="R15" s="698"/>
      <c r="S15" s="698"/>
      <c r="T15" s="698"/>
      <c r="U15" s="698"/>
      <c r="V15" s="698"/>
      <c r="W15" s="699"/>
    </row>
    <row r="16" spans="2:23" s="29" customFormat="1" ht="25.5" customHeight="1" x14ac:dyDescent="0.15">
      <c r="B16" s="722" t="s">
        <v>252</v>
      </c>
      <c r="C16" s="722" t="s">
        <v>253</v>
      </c>
      <c r="D16" s="722"/>
      <c r="E16" s="203">
        <v>6</v>
      </c>
      <c r="F16" s="723"/>
      <c r="G16" s="724"/>
      <c r="H16" s="724"/>
      <c r="I16" s="724"/>
      <c r="J16" s="724"/>
      <c r="K16" s="724"/>
      <c r="L16" s="725"/>
      <c r="M16" s="722" t="s">
        <v>252</v>
      </c>
      <c r="N16" s="722" t="s">
        <v>253</v>
      </c>
      <c r="O16" s="722"/>
      <c r="P16" s="203">
        <v>6</v>
      </c>
      <c r="Q16" s="726"/>
      <c r="R16" s="727"/>
      <c r="S16" s="727"/>
      <c r="T16" s="727"/>
      <c r="U16" s="727"/>
      <c r="V16" s="727"/>
      <c r="W16" s="728"/>
    </row>
    <row r="17" spans="2:24" s="29" customFormat="1" ht="25.5" customHeight="1" x14ac:dyDescent="0.15">
      <c r="B17" s="722"/>
      <c r="C17" s="722" t="s">
        <v>254</v>
      </c>
      <c r="D17" s="722"/>
      <c r="E17" s="233">
        <v>11</v>
      </c>
      <c r="F17" s="726"/>
      <c r="G17" s="727"/>
      <c r="H17" s="727"/>
      <c r="I17" s="727"/>
      <c r="J17" s="727"/>
      <c r="K17" s="727"/>
      <c r="L17" s="728"/>
      <c r="M17" s="722"/>
      <c r="N17" s="722" t="s">
        <v>254</v>
      </c>
      <c r="O17" s="722"/>
      <c r="P17" s="233">
        <v>12</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559</v>
      </c>
      <c r="F19" s="726"/>
      <c r="G19" s="727"/>
      <c r="H19" s="727"/>
      <c r="I19" s="727"/>
      <c r="J19" s="727"/>
      <c r="K19" s="727"/>
      <c r="L19" s="728"/>
      <c r="M19" s="722"/>
      <c r="N19" s="722" t="s">
        <v>204</v>
      </c>
      <c r="O19" s="722"/>
      <c r="P19" s="203" t="s">
        <v>563</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568</v>
      </c>
      <c r="F24" s="717"/>
      <c r="G24" s="718"/>
      <c r="H24" s="703" t="s">
        <v>259</v>
      </c>
      <c r="I24" s="703"/>
      <c r="J24" s="716" t="s">
        <v>702</v>
      </c>
      <c r="K24" s="717"/>
      <c r="L24" s="718"/>
      <c r="M24" s="703" t="s">
        <v>258</v>
      </c>
      <c r="N24" s="703"/>
      <c r="O24" s="703"/>
      <c r="P24" s="716" t="s">
        <v>642</v>
      </c>
      <c r="Q24" s="717"/>
      <c r="R24" s="718"/>
      <c r="S24" s="703" t="s">
        <v>259</v>
      </c>
      <c r="T24" s="703"/>
      <c r="U24" s="704" t="s">
        <v>763</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808</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4F8EADBA-D936-4816-A623-54127238B013}"/>
    <dataValidation type="list" allowBlank="1" showInputMessage="1" showErrorMessage="1" sqref="E8 E19 P8 P19" xr:uid="{185EECCD-5F93-4CEE-8836-48E57859EF9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465B72-40F9-4CA7-A3E5-040DD65E90BE}">
          <x14:formula1>
            <xm:f>'(参考)リスト'!$F$16:$F$21</xm:f>
          </x14:formula1>
          <xm:sqref>E11:E12 E22:E23 P11:P12 P22:P23</xm:sqref>
        </x14:dataValidation>
        <x14:dataValidation type="list" allowBlank="1" showInputMessage="1" showErrorMessage="1" xr:uid="{6DC1B427-6B37-4F53-A4C3-0242C28FA194}">
          <x14:formula1>
            <xm:f>'(参考)リスト'!$D$16:$D$18</xm:f>
          </x14:formula1>
          <xm:sqref>E10 E21 P10 P21</xm:sqref>
        </x14:dataValidation>
        <x14:dataValidation type="list" allowBlank="1" showInputMessage="1" showErrorMessage="1" xr:uid="{0C0CCEB9-7A45-44D1-901C-A4FF009AECC3}">
          <x14:formula1>
            <xm:f>'(参考)リスト'!$E$16:$E$27</xm:f>
          </x14:formula1>
          <xm:sqref>E9 E20 P9 P20</xm:sqref>
        </x14:dataValidation>
        <x14:dataValidation type="list" allowBlank="1" showInputMessage="1" showErrorMessage="1" xr:uid="{F7E9A72A-B4CA-4847-BCB6-C9F9DAF93BCD}">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60672-6415-4638-A5B0-C6C34BBA8990}">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6</v>
      </c>
      <c r="F5" s="723"/>
      <c r="G5" s="724"/>
      <c r="H5" s="724"/>
      <c r="I5" s="724"/>
      <c r="J5" s="724"/>
      <c r="K5" s="724"/>
      <c r="L5" s="725"/>
      <c r="M5" s="719" t="s">
        <v>252</v>
      </c>
      <c r="N5" s="732" t="s">
        <v>253</v>
      </c>
      <c r="O5" s="733"/>
      <c r="P5" s="203">
        <v>6</v>
      </c>
      <c r="Q5" s="726"/>
      <c r="R5" s="727"/>
      <c r="S5" s="727"/>
      <c r="T5" s="727"/>
      <c r="U5" s="727"/>
      <c r="V5" s="727"/>
      <c r="W5" s="728"/>
    </row>
    <row r="6" spans="2:23" s="29" customFormat="1" ht="25.5" customHeight="1" x14ac:dyDescent="0.15">
      <c r="B6" s="721"/>
      <c r="C6" s="732" t="s">
        <v>254</v>
      </c>
      <c r="D6" s="733"/>
      <c r="E6" s="233">
        <v>13</v>
      </c>
      <c r="F6" s="726"/>
      <c r="G6" s="727"/>
      <c r="H6" s="727"/>
      <c r="I6" s="727"/>
      <c r="J6" s="727"/>
      <c r="K6" s="727"/>
      <c r="L6" s="728"/>
      <c r="M6" s="721"/>
      <c r="N6" s="732" t="s">
        <v>254</v>
      </c>
      <c r="O6" s="733"/>
      <c r="P6" s="233">
        <v>14</v>
      </c>
      <c r="Q6" s="726"/>
      <c r="R6" s="727"/>
      <c r="S6" s="727"/>
      <c r="T6" s="727"/>
      <c r="U6" s="727"/>
      <c r="V6" s="727"/>
      <c r="W6" s="728"/>
    </row>
    <row r="7" spans="2:23" s="29" customFormat="1" ht="25.5" customHeight="1" x14ac:dyDescent="0.15">
      <c r="B7" s="719" t="s">
        <v>255</v>
      </c>
      <c r="C7" s="732" t="s">
        <v>203</v>
      </c>
      <c r="D7" s="733"/>
      <c r="E7" s="204" t="s">
        <v>578</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579</v>
      </c>
      <c r="F8" s="726"/>
      <c r="G8" s="727"/>
      <c r="H8" s="727"/>
      <c r="I8" s="727"/>
      <c r="J8" s="727"/>
      <c r="K8" s="727"/>
      <c r="L8" s="728"/>
      <c r="M8" s="720"/>
      <c r="N8" s="732" t="s">
        <v>204</v>
      </c>
      <c r="O8" s="733"/>
      <c r="P8" s="203" t="s">
        <v>553</v>
      </c>
      <c r="Q8" s="726"/>
      <c r="R8" s="727"/>
      <c r="S8" s="727"/>
      <c r="T8" s="727"/>
      <c r="U8" s="727"/>
      <c r="V8" s="727"/>
      <c r="W8" s="728"/>
    </row>
    <row r="9" spans="2:23" s="29" customFormat="1" ht="25.5" customHeight="1" x14ac:dyDescent="0.15">
      <c r="B9" s="734" t="s">
        <v>206</v>
      </c>
      <c r="C9" s="735"/>
      <c r="D9" s="736"/>
      <c r="E9" s="232" t="s">
        <v>444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501</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501</v>
      </c>
      <c r="F13" s="717"/>
      <c r="G13" s="718"/>
      <c r="H13" s="703" t="s">
        <v>259</v>
      </c>
      <c r="I13" s="703"/>
      <c r="J13" s="704" t="s">
        <v>749</v>
      </c>
      <c r="K13" s="704"/>
      <c r="L13" s="704"/>
      <c r="M13" s="703" t="s">
        <v>258</v>
      </c>
      <c r="N13" s="703"/>
      <c r="O13" s="703"/>
      <c r="P13" s="716" t="s">
        <v>643</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764</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6</v>
      </c>
      <c r="F16" s="723"/>
      <c r="G16" s="724"/>
      <c r="H16" s="724"/>
      <c r="I16" s="724"/>
      <c r="J16" s="724"/>
      <c r="K16" s="724"/>
      <c r="L16" s="725"/>
      <c r="M16" s="722" t="s">
        <v>252</v>
      </c>
      <c r="N16" s="722" t="s">
        <v>253</v>
      </c>
      <c r="O16" s="722"/>
      <c r="P16" s="203">
        <v>6</v>
      </c>
      <c r="Q16" s="726"/>
      <c r="R16" s="727"/>
      <c r="S16" s="727"/>
      <c r="T16" s="727"/>
      <c r="U16" s="727"/>
      <c r="V16" s="727"/>
      <c r="W16" s="728"/>
    </row>
    <row r="17" spans="2:24" s="29" customFormat="1" ht="25.5" customHeight="1" x14ac:dyDescent="0.15">
      <c r="B17" s="722"/>
      <c r="C17" s="722" t="s">
        <v>254</v>
      </c>
      <c r="D17" s="722"/>
      <c r="E17" s="233">
        <v>15</v>
      </c>
      <c r="F17" s="726"/>
      <c r="G17" s="727"/>
      <c r="H17" s="727"/>
      <c r="I17" s="727"/>
      <c r="J17" s="727"/>
      <c r="K17" s="727"/>
      <c r="L17" s="728"/>
      <c r="M17" s="722"/>
      <c r="N17" s="722" t="s">
        <v>254</v>
      </c>
      <c r="O17" s="722"/>
      <c r="P17" s="233">
        <v>16</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553</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442</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628</v>
      </c>
      <c r="F24" s="717"/>
      <c r="G24" s="718"/>
      <c r="H24" s="703" t="s">
        <v>259</v>
      </c>
      <c r="I24" s="703"/>
      <c r="J24" s="716" t="s">
        <v>695</v>
      </c>
      <c r="K24" s="717"/>
      <c r="L24" s="718"/>
      <c r="M24" s="703" t="s">
        <v>258</v>
      </c>
      <c r="N24" s="703"/>
      <c r="O24" s="703"/>
      <c r="P24" s="716" t="s">
        <v>644</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701</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1EB27642-7461-4DFC-8294-14F12814E985}"/>
    <dataValidation type="list" allowBlank="1" showInputMessage="1" showErrorMessage="1" sqref="E8 E19 P8 P19" xr:uid="{1BEDA963-3833-4FB2-B484-50A2CA00755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C387FE-EE86-42F7-967D-AF41AB56B948}">
          <x14:formula1>
            <xm:f>'(参考)リスト'!$F$16:$F$21</xm:f>
          </x14:formula1>
          <xm:sqref>E11:E12 E22:E23 P11:P12 P22:P23</xm:sqref>
        </x14:dataValidation>
        <x14:dataValidation type="list" allowBlank="1" showInputMessage="1" showErrorMessage="1" xr:uid="{C896E611-A985-447D-B362-033CB0F17F3C}">
          <x14:formula1>
            <xm:f>'(参考)リスト'!$D$16:$D$18</xm:f>
          </x14:formula1>
          <xm:sqref>E10 E21 P10 P21</xm:sqref>
        </x14:dataValidation>
        <x14:dataValidation type="list" allowBlank="1" showInputMessage="1" showErrorMessage="1" xr:uid="{525BE8B9-0835-4190-AAC2-4491BF320F7A}">
          <x14:formula1>
            <xm:f>'(参考)リスト'!$E$16:$E$27</xm:f>
          </x14:formula1>
          <xm:sqref>E9 E20 P9 P20</xm:sqref>
        </x14:dataValidation>
        <x14:dataValidation type="list" allowBlank="1" showInputMessage="1" showErrorMessage="1" xr:uid="{84EDE424-8311-4EC6-BAF9-3EE298CDCB81}">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6B917-F78E-4FF2-8167-F72AF76AEB6A}">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6</v>
      </c>
      <c r="F5" s="723"/>
      <c r="G5" s="724"/>
      <c r="H5" s="724"/>
      <c r="I5" s="724"/>
      <c r="J5" s="724"/>
      <c r="K5" s="724"/>
      <c r="L5" s="725"/>
      <c r="M5" s="719" t="s">
        <v>252</v>
      </c>
      <c r="N5" s="732" t="s">
        <v>253</v>
      </c>
      <c r="O5" s="733"/>
      <c r="P5" s="203">
        <v>6</v>
      </c>
      <c r="Q5" s="726"/>
      <c r="R5" s="727"/>
      <c r="S5" s="727"/>
      <c r="T5" s="727"/>
      <c r="U5" s="727"/>
      <c r="V5" s="727"/>
      <c r="W5" s="728"/>
    </row>
    <row r="6" spans="2:23" s="29" customFormat="1" ht="25.5" customHeight="1" x14ac:dyDescent="0.15">
      <c r="B6" s="721"/>
      <c r="C6" s="732" t="s">
        <v>254</v>
      </c>
      <c r="D6" s="733"/>
      <c r="E6" s="233">
        <v>17</v>
      </c>
      <c r="F6" s="726"/>
      <c r="G6" s="727"/>
      <c r="H6" s="727"/>
      <c r="I6" s="727"/>
      <c r="J6" s="727"/>
      <c r="K6" s="727"/>
      <c r="L6" s="728"/>
      <c r="M6" s="721"/>
      <c r="N6" s="732" t="s">
        <v>254</v>
      </c>
      <c r="O6" s="733"/>
      <c r="P6" s="233">
        <v>18</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442</v>
      </c>
      <c r="F9" s="726"/>
      <c r="G9" s="727"/>
      <c r="H9" s="727"/>
      <c r="I9" s="727"/>
      <c r="J9" s="727"/>
      <c r="K9" s="727"/>
      <c r="L9" s="728"/>
      <c r="M9" s="734" t="s">
        <v>206</v>
      </c>
      <c r="N9" s="735"/>
      <c r="O9" s="736"/>
      <c r="P9" s="232" t="s">
        <v>442</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798</v>
      </c>
      <c r="F12" s="729"/>
      <c r="G12" s="730"/>
      <c r="H12" s="730"/>
      <c r="I12" s="730"/>
      <c r="J12" s="730"/>
      <c r="K12" s="730"/>
      <c r="L12" s="731"/>
      <c r="M12" s="721"/>
      <c r="N12" s="696" t="s">
        <v>216</v>
      </c>
      <c r="O12" s="696"/>
      <c r="P12" s="209" t="s">
        <v>798</v>
      </c>
      <c r="Q12" s="726"/>
      <c r="R12" s="727"/>
      <c r="S12" s="727"/>
      <c r="T12" s="727"/>
      <c r="U12" s="727"/>
      <c r="V12" s="727"/>
      <c r="W12" s="728"/>
    </row>
    <row r="13" spans="2:23" s="29" customFormat="1" ht="25.5" customHeight="1" x14ac:dyDescent="0.15">
      <c r="B13" s="703" t="s">
        <v>258</v>
      </c>
      <c r="C13" s="703"/>
      <c r="D13" s="703"/>
      <c r="E13" s="716" t="s">
        <v>645</v>
      </c>
      <c r="F13" s="717"/>
      <c r="G13" s="718"/>
      <c r="H13" s="703" t="s">
        <v>259</v>
      </c>
      <c r="I13" s="703"/>
      <c r="J13" s="704" t="s">
        <v>695</v>
      </c>
      <c r="K13" s="704"/>
      <c r="L13" s="704"/>
      <c r="M13" s="703" t="s">
        <v>258</v>
      </c>
      <c r="N13" s="703"/>
      <c r="O13" s="703"/>
      <c r="P13" s="716" t="s">
        <v>646</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802</v>
      </c>
      <c r="F15" s="698"/>
      <c r="G15" s="698"/>
      <c r="H15" s="698"/>
      <c r="I15" s="698"/>
      <c r="J15" s="698"/>
      <c r="K15" s="698"/>
      <c r="L15" s="699"/>
      <c r="M15" s="696" t="s">
        <v>262</v>
      </c>
      <c r="N15" s="696"/>
      <c r="O15" s="696"/>
      <c r="P15" s="697" t="s">
        <v>803</v>
      </c>
      <c r="Q15" s="698"/>
      <c r="R15" s="698"/>
      <c r="S15" s="698"/>
      <c r="T15" s="698"/>
      <c r="U15" s="698"/>
      <c r="V15" s="698"/>
      <c r="W15" s="699"/>
    </row>
    <row r="16" spans="2:23" s="29" customFormat="1" ht="25.5" customHeight="1" x14ac:dyDescent="0.15">
      <c r="B16" s="722" t="s">
        <v>252</v>
      </c>
      <c r="C16" s="722" t="s">
        <v>253</v>
      </c>
      <c r="D16" s="722"/>
      <c r="E16" s="203">
        <v>6</v>
      </c>
      <c r="F16" s="723"/>
      <c r="G16" s="724"/>
      <c r="H16" s="724"/>
      <c r="I16" s="724"/>
      <c r="J16" s="724"/>
      <c r="K16" s="724"/>
      <c r="L16" s="725"/>
      <c r="M16" s="722" t="s">
        <v>252</v>
      </c>
      <c r="N16" s="722" t="s">
        <v>253</v>
      </c>
      <c r="O16" s="722"/>
      <c r="P16" s="203">
        <v>6</v>
      </c>
      <c r="Q16" s="726"/>
      <c r="R16" s="727"/>
      <c r="S16" s="727"/>
      <c r="T16" s="727"/>
      <c r="U16" s="727"/>
      <c r="V16" s="727"/>
      <c r="W16" s="728"/>
    </row>
    <row r="17" spans="2:24" s="29" customFormat="1" ht="25.5" customHeight="1" x14ac:dyDescent="0.15">
      <c r="B17" s="722"/>
      <c r="C17" s="722" t="s">
        <v>254</v>
      </c>
      <c r="D17" s="722"/>
      <c r="E17" s="233">
        <v>19</v>
      </c>
      <c r="F17" s="726"/>
      <c r="G17" s="727"/>
      <c r="H17" s="727"/>
      <c r="I17" s="727"/>
      <c r="J17" s="727"/>
      <c r="K17" s="727"/>
      <c r="L17" s="728"/>
      <c r="M17" s="722"/>
      <c r="N17" s="722" t="s">
        <v>254</v>
      </c>
      <c r="O17" s="722"/>
      <c r="P17" s="233">
        <v>20</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442</v>
      </c>
      <c r="F20" s="726"/>
      <c r="G20" s="727"/>
      <c r="H20" s="727"/>
      <c r="I20" s="727"/>
      <c r="J20" s="727"/>
      <c r="K20" s="727"/>
      <c r="L20" s="728"/>
      <c r="M20" s="696" t="s">
        <v>206</v>
      </c>
      <c r="N20" s="696"/>
      <c r="O20" s="696"/>
      <c r="P20" s="232" t="s">
        <v>442</v>
      </c>
      <c r="Q20" s="726"/>
      <c r="R20" s="727"/>
      <c r="S20" s="727"/>
      <c r="T20" s="727"/>
      <c r="U20" s="727"/>
      <c r="V20" s="727"/>
      <c r="W20" s="728"/>
    </row>
    <row r="21" spans="2:24" s="29" customFormat="1" ht="25.5" customHeight="1" x14ac:dyDescent="0.15">
      <c r="B21" s="719" t="s">
        <v>256</v>
      </c>
      <c r="C21" s="696" t="s">
        <v>257</v>
      </c>
      <c r="D21" s="696"/>
      <c r="E21" s="233" t="s">
        <v>442</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548</v>
      </c>
      <c r="F23" s="729"/>
      <c r="G23" s="730"/>
      <c r="H23" s="730"/>
      <c r="I23" s="730"/>
      <c r="J23" s="730"/>
      <c r="K23" s="730"/>
      <c r="L23" s="731"/>
      <c r="M23" s="721"/>
      <c r="N23" s="696" t="s">
        <v>216</v>
      </c>
      <c r="O23" s="696"/>
      <c r="P23" s="209" t="s">
        <v>548</v>
      </c>
      <c r="Q23" s="726"/>
      <c r="R23" s="727"/>
      <c r="S23" s="727"/>
      <c r="T23" s="727"/>
      <c r="U23" s="727"/>
      <c r="V23" s="727"/>
      <c r="W23" s="728"/>
    </row>
    <row r="24" spans="2:24" s="29" customFormat="1" ht="25.5" customHeight="1" x14ac:dyDescent="0.15">
      <c r="B24" s="703" t="s">
        <v>258</v>
      </c>
      <c r="C24" s="703"/>
      <c r="D24" s="703"/>
      <c r="E24" s="716" t="s">
        <v>590</v>
      </c>
      <c r="F24" s="717"/>
      <c r="G24" s="718"/>
      <c r="H24" s="703" t="s">
        <v>259</v>
      </c>
      <c r="I24" s="703"/>
      <c r="J24" s="716" t="s">
        <v>695</v>
      </c>
      <c r="K24" s="717"/>
      <c r="L24" s="718"/>
      <c r="M24" s="703" t="s">
        <v>258</v>
      </c>
      <c r="N24" s="703"/>
      <c r="O24" s="703"/>
      <c r="P24" s="716" t="s">
        <v>647</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757</v>
      </c>
      <c r="F26" s="698"/>
      <c r="G26" s="698"/>
      <c r="H26" s="698"/>
      <c r="I26" s="698"/>
      <c r="J26" s="698"/>
      <c r="K26" s="698"/>
      <c r="L26" s="699"/>
      <c r="M26" s="696" t="s">
        <v>262</v>
      </c>
      <c r="N26" s="696"/>
      <c r="O26" s="696"/>
      <c r="P26" s="697" t="s">
        <v>713</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68E5ADCE-D193-41A2-AC19-EF5A74788F31}"/>
    <dataValidation type="list" allowBlank="1" showInputMessage="1" showErrorMessage="1" sqref="E8 E19 P8 P19" xr:uid="{4D51750F-CCE4-47BF-B2C7-95154B2CFE7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D02563-912C-4FDF-B1D5-E28FC12B9C98}">
          <x14:formula1>
            <xm:f>'(参考)リスト'!$F$16:$F$21</xm:f>
          </x14:formula1>
          <xm:sqref>E11:E12 E22:E23 P11:P12 P22:P23</xm:sqref>
        </x14:dataValidation>
        <x14:dataValidation type="list" allowBlank="1" showInputMessage="1" showErrorMessage="1" xr:uid="{A43AD508-E622-4B95-98AE-807DF27E6FA3}">
          <x14:formula1>
            <xm:f>'(参考)リスト'!$D$16:$D$18</xm:f>
          </x14:formula1>
          <xm:sqref>E10 E21 P10 P21</xm:sqref>
        </x14:dataValidation>
        <x14:dataValidation type="list" allowBlank="1" showInputMessage="1" showErrorMessage="1" xr:uid="{A3779F69-3573-40AC-9D95-A97D377035B1}">
          <x14:formula1>
            <xm:f>'(参考)リスト'!$E$16:$E$27</xm:f>
          </x14:formula1>
          <xm:sqref>E9 E20 P9 P20</xm:sqref>
        </x14:dataValidation>
        <x14:dataValidation type="list" allowBlank="1" showInputMessage="1" showErrorMessage="1" xr:uid="{F27C7AD5-8E26-4C95-B04A-990130D4D4C7}">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01683-8FDB-442E-82D0-316F519C66A6}">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6</v>
      </c>
      <c r="F5" s="723"/>
      <c r="G5" s="724"/>
      <c r="H5" s="724"/>
      <c r="I5" s="724"/>
      <c r="J5" s="724"/>
      <c r="K5" s="724"/>
      <c r="L5" s="725"/>
      <c r="M5" s="719" t="s">
        <v>252</v>
      </c>
      <c r="N5" s="732" t="s">
        <v>253</v>
      </c>
      <c r="O5" s="733"/>
      <c r="P5" s="203">
        <v>7</v>
      </c>
      <c r="Q5" s="726"/>
      <c r="R5" s="727"/>
      <c r="S5" s="727"/>
      <c r="T5" s="727"/>
      <c r="U5" s="727"/>
      <c r="V5" s="727"/>
      <c r="W5" s="728"/>
    </row>
    <row r="6" spans="2:23" s="29" customFormat="1" ht="25.5" customHeight="1" x14ac:dyDescent="0.15">
      <c r="B6" s="721"/>
      <c r="C6" s="732" t="s">
        <v>254</v>
      </c>
      <c r="D6" s="733"/>
      <c r="E6" s="233">
        <v>21</v>
      </c>
      <c r="F6" s="726"/>
      <c r="G6" s="727"/>
      <c r="H6" s="727"/>
      <c r="I6" s="727"/>
      <c r="J6" s="727"/>
      <c r="K6" s="727"/>
      <c r="L6" s="728"/>
      <c r="M6" s="721"/>
      <c r="N6" s="732" t="s">
        <v>254</v>
      </c>
      <c r="O6" s="733"/>
      <c r="P6" s="233">
        <v>1</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553</v>
      </c>
      <c r="Q8" s="726"/>
      <c r="R8" s="727"/>
      <c r="S8" s="727"/>
      <c r="T8" s="727"/>
      <c r="U8" s="727"/>
      <c r="V8" s="727"/>
      <c r="W8" s="728"/>
    </row>
    <row r="9" spans="2:23" s="29" customFormat="1" ht="25.5" customHeight="1" x14ac:dyDescent="0.15">
      <c r="B9" s="734" t="s">
        <v>206</v>
      </c>
      <c r="C9" s="735"/>
      <c r="D9" s="736"/>
      <c r="E9" s="232" t="s">
        <v>423</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558</v>
      </c>
      <c r="F13" s="717"/>
      <c r="G13" s="718"/>
      <c r="H13" s="703" t="s">
        <v>259</v>
      </c>
      <c r="I13" s="703"/>
      <c r="J13" s="704" t="s">
        <v>695</v>
      </c>
      <c r="K13" s="704"/>
      <c r="L13" s="704"/>
      <c r="M13" s="703" t="s">
        <v>258</v>
      </c>
      <c r="N13" s="703"/>
      <c r="O13" s="703"/>
      <c r="P13" s="716" t="s">
        <v>648</v>
      </c>
      <c r="Q13" s="717"/>
      <c r="R13" s="718"/>
      <c r="S13" s="703" t="s">
        <v>259</v>
      </c>
      <c r="T13" s="703"/>
      <c r="U13" s="704" t="s">
        <v>765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692</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7</v>
      </c>
      <c r="F16" s="723"/>
      <c r="G16" s="724"/>
      <c r="H16" s="724"/>
      <c r="I16" s="724"/>
      <c r="J16" s="724"/>
      <c r="K16" s="724"/>
      <c r="L16" s="725"/>
      <c r="M16" s="722" t="s">
        <v>252</v>
      </c>
      <c r="N16" s="722" t="s">
        <v>253</v>
      </c>
      <c r="O16" s="722"/>
      <c r="P16" s="203">
        <v>7</v>
      </c>
      <c r="Q16" s="726"/>
      <c r="R16" s="727"/>
      <c r="S16" s="727"/>
      <c r="T16" s="727"/>
      <c r="U16" s="727"/>
      <c r="V16" s="727"/>
      <c r="W16" s="728"/>
    </row>
    <row r="17" spans="2:24" s="29" customFormat="1" ht="25.5" customHeight="1" x14ac:dyDescent="0.15">
      <c r="B17" s="722"/>
      <c r="C17" s="722" t="s">
        <v>254</v>
      </c>
      <c r="D17" s="722"/>
      <c r="E17" s="233">
        <v>2</v>
      </c>
      <c r="F17" s="726"/>
      <c r="G17" s="727"/>
      <c r="H17" s="727"/>
      <c r="I17" s="727"/>
      <c r="J17" s="727"/>
      <c r="K17" s="727"/>
      <c r="L17" s="728"/>
      <c r="M17" s="722"/>
      <c r="N17" s="722" t="s">
        <v>254</v>
      </c>
      <c r="O17" s="722"/>
      <c r="P17" s="233">
        <v>3</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545</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406</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548</v>
      </c>
      <c r="Q23" s="726"/>
      <c r="R23" s="727"/>
      <c r="S23" s="727"/>
      <c r="T23" s="727"/>
      <c r="U23" s="727"/>
      <c r="V23" s="727"/>
      <c r="W23" s="728"/>
    </row>
    <row r="24" spans="2:24" s="29" customFormat="1" ht="25.5" customHeight="1" x14ac:dyDescent="0.15">
      <c r="B24" s="703" t="s">
        <v>258</v>
      </c>
      <c r="C24" s="703"/>
      <c r="D24" s="703"/>
      <c r="E24" s="716" t="s">
        <v>650</v>
      </c>
      <c r="F24" s="717"/>
      <c r="G24" s="718"/>
      <c r="H24" s="703" t="s">
        <v>259</v>
      </c>
      <c r="I24" s="703"/>
      <c r="J24" s="716" t="s">
        <v>766</v>
      </c>
      <c r="K24" s="717"/>
      <c r="L24" s="718"/>
      <c r="M24" s="703" t="s">
        <v>258</v>
      </c>
      <c r="N24" s="703"/>
      <c r="O24" s="703"/>
      <c r="P24" s="716" t="s">
        <v>652</v>
      </c>
      <c r="Q24" s="717"/>
      <c r="R24" s="718"/>
      <c r="S24" s="703" t="s">
        <v>259</v>
      </c>
      <c r="T24" s="703"/>
      <c r="U24" s="704" t="s">
        <v>767</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806</v>
      </c>
      <c r="F26" s="698"/>
      <c r="G26" s="698"/>
      <c r="H26" s="698"/>
      <c r="I26" s="698"/>
      <c r="J26" s="698"/>
      <c r="K26" s="698"/>
      <c r="L26" s="699"/>
      <c r="M26" s="696" t="s">
        <v>262</v>
      </c>
      <c r="N26" s="696"/>
      <c r="O26" s="696"/>
      <c r="P26" s="697" t="s">
        <v>726</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1F32D3CE-2A78-4C23-8FCD-B51D046F7B70}"/>
    <dataValidation type="list" allowBlank="1" showInputMessage="1" showErrorMessage="1" sqref="E8 E19 P8 P19" xr:uid="{6E271787-90C3-4913-82FB-C731DFEA8F8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E23877-9D0A-4EA3-AF61-01BDB50A9EA5}">
          <x14:formula1>
            <xm:f>'(参考)リスト'!$F$16:$F$21</xm:f>
          </x14:formula1>
          <xm:sqref>E11:E12 E22:E23 P11:P12 P22:P23</xm:sqref>
        </x14:dataValidation>
        <x14:dataValidation type="list" allowBlank="1" showInputMessage="1" showErrorMessage="1" xr:uid="{AC570A17-922E-49AC-A004-CD6DF9D38745}">
          <x14:formula1>
            <xm:f>'(参考)リスト'!$D$16:$D$18</xm:f>
          </x14:formula1>
          <xm:sqref>E10 E21 P10 P21</xm:sqref>
        </x14:dataValidation>
        <x14:dataValidation type="list" allowBlank="1" showInputMessage="1" showErrorMessage="1" xr:uid="{E57D4D09-E903-4A3A-8C15-861C9A3CFCF2}">
          <x14:formula1>
            <xm:f>'(参考)リスト'!$E$16:$E$27</xm:f>
          </x14:formula1>
          <xm:sqref>E9 E20 P9 P20</xm:sqref>
        </x14:dataValidation>
        <x14:dataValidation type="list" allowBlank="1" showInputMessage="1" showErrorMessage="1" xr:uid="{9B961F95-33D5-4A0E-8F2D-B7DC835B2681}">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6C8C2-C9E6-4D7F-9FF6-430488E48F82}">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7</v>
      </c>
      <c r="F5" s="723"/>
      <c r="G5" s="724"/>
      <c r="H5" s="724"/>
      <c r="I5" s="724"/>
      <c r="J5" s="724"/>
      <c r="K5" s="724"/>
      <c r="L5" s="725"/>
      <c r="M5" s="719" t="s">
        <v>252</v>
      </c>
      <c r="N5" s="732" t="s">
        <v>253</v>
      </c>
      <c r="O5" s="733"/>
      <c r="P5" s="203">
        <v>7</v>
      </c>
      <c r="Q5" s="726"/>
      <c r="R5" s="727"/>
      <c r="S5" s="727"/>
      <c r="T5" s="727"/>
      <c r="U5" s="727"/>
      <c r="V5" s="727"/>
      <c r="W5" s="728"/>
    </row>
    <row r="6" spans="2:23" s="29" customFormat="1" ht="25.5" customHeight="1" x14ac:dyDescent="0.15">
      <c r="B6" s="721"/>
      <c r="C6" s="732" t="s">
        <v>254</v>
      </c>
      <c r="D6" s="733"/>
      <c r="E6" s="233">
        <v>4</v>
      </c>
      <c r="F6" s="726"/>
      <c r="G6" s="727"/>
      <c r="H6" s="727"/>
      <c r="I6" s="727"/>
      <c r="J6" s="727"/>
      <c r="K6" s="727"/>
      <c r="L6" s="728"/>
      <c r="M6" s="721"/>
      <c r="N6" s="732" t="s">
        <v>254</v>
      </c>
      <c r="O6" s="733"/>
      <c r="P6" s="233">
        <v>5</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570</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442</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548</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654</v>
      </c>
      <c r="F13" s="717"/>
      <c r="G13" s="718"/>
      <c r="H13" s="703" t="s">
        <v>259</v>
      </c>
      <c r="I13" s="703"/>
      <c r="J13" s="704" t="s">
        <v>768</v>
      </c>
      <c r="K13" s="704"/>
      <c r="L13" s="704"/>
      <c r="M13" s="703" t="s">
        <v>258</v>
      </c>
      <c r="N13" s="703"/>
      <c r="O13" s="703"/>
      <c r="P13" s="716" t="s">
        <v>628</v>
      </c>
      <c r="Q13" s="717"/>
      <c r="R13" s="718"/>
      <c r="S13" s="703" t="s">
        <v>259</v>
      </c>
      <c r="T13" s="703"/>
      <c r="U13" s="704" t="s">
        <v>765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769</v>
      </c>
      <c r="F15" s="698"/>
      <c r="G15" s="698"/>
      <c r="H15" s="698"/>
      <c r="I15" s="698"/>
      <c r="J15" s="698"/>
      <c r="K15" s="698"/>
      <c r="L15" s="699"/>
      <c r="M15" s="696" t="s">
        <v>262</v>
      </c>
      <c r="N15" s="696"/>
      <c r="O15" s="696"/>
      <c r="P15" s="697" t="s">
        <v>806</v>
      </c>
      <c r="Q15" s="698"/>
      <c r="R15" s="698"/>
      <c r="S15" s="698"/>
      <c r="T15" s="698"/>
      <c r="U15" s="698"/>
      <c r="V15" s="698"/>
      <c r="W15" s="699"/>
    </row>
    <row r="16" spans="2:23" s="29" customFormat="1" ht="25.5" customHeight="1" x14ac:dyDescent="0.15">
      <c r="B16" s="722" t="s">
        <v>252</v>
      </c>
      <c r="C16" s="722" t="s">
        <v>253</v>
      </c>
      <c r="D16" s="722"/>
      <c r="E16" s="203">
        <v>7</v>
      </c>
      <c r="F16" s="723"/>
      <c r="G16" s="724"/>
      <c r="H16" s="724"/>
      <c r="I16" s="724"/>
      <c r="J16" s="724"/>
      <c r="K16" s="724"/>
      <c r="L16" s="725"/>
      <c r="M16" s="722" t="s">
        <v>252</v>
      </c>
      <c r="N16" s="722" t="s">
        <v>253</v>
      </c>
      <c r="O16" s="722"/>
      <c r="P16" s="203">
        <v>7</v>
      </c>
      <c r="Q16" s="726"/>
      <c r="R16" s="727"/>
      <c r="S16" s="727"/>
      <c r="T16" s="727"/>
      <c r="U16" s="727"/>
      <c r="V16" s="727"/>
      <c r="W16" s="728"/>
    </row>
    <row r="17" spans="2:24" s="29" customFormat="1" ht="25.5" customHeight="1" x14ac:dyDescent="0.15">
      <c r="B17" s="722"/>
      <c r="C17" s="722" t="s">
        <v>254</v>
      </c>
      <c r="D17" s="722"/>
      <c r="E17" s="233">
        <v>6</v>
      </c>
      <c r="F17" s="726"/>
      <c r="G17" s="727"/>
      <c r="H17" s="727"/>
      <c r="I17" s="727"/>
      <c r="J17" s="727"/>
      <c r="K17" s="727"/>
      <c r="L17" s="728"/>
      <c r="M17" s="722"/>
      <c r="N17" s="722" t="s">
        <v>254</v>
      </c>
      <c r="O17" s="722"/>
      <c r="P17" s="233">
        <v>7</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545</v>
      </c>
      <c r="F19" s="726"/>
      <c r="G19" s="727"/>
      <c r="H19" s="727"/>
      <c r="I19" s="727"/>
      <c r="J19" s="727"/>
      <c r="K19" s="727"/>
      <c r="L19" s="728"/>
      <c r="M19" s="722"/>
      <c r="N19" s="722" t="s">
        <v>204</v>
      </c>
      <c r="O19" s="722"/>
      <c r="P19" s="203" t="s">
        <v>545</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798</v>
      </c>
      <c r="Q23" s="726"/>
      <c r="R23" s="727"/>
      <c r="S23" s="727"/>
      <c r="T23" s="727"/>
      <c r="U23" s="727"/>
      <c r="V23" s="727"/>
      <c r="W23" s="728"/>
    </row>
    <row r="24" spans="2:24" s="29" customFormat="1" ht="25.5" customHeight="1" x14ac:dyDescent="0.15">
      <c r="B24" s="703" t="s">
        <v>258</v>
      </c>
      <c r="C24" s="703"/>
      <c r="D24" s="703"/>
      <c r="E24" s="716" t="s">
        <v>575</v>
      </c>
      <c r="F24" s="717"/>
      <c r="G24" s="718"/>
      <c r="H24" s="703" t="s">
        <v>259</v>
      </c>
      <c r="I24" s="703"/>
      <c r="J24" s="716" t="s">
        <v>770</v>
      </c>
      <c r="K24" s="717"/>
      <c r="L24" s="718"/>
      <c r="M24" s="703" t="s">
        <v>258</v>
      </c>
      <c r="N24" s="703"/>
      <c r="O24" s="703"/>
      <c r="P24" s="716" t="s">
        <v>596</v>
      </c>
      <c r="Q24" s="717"/>
      <c r="R24" s="718"/>
      <c r="S24" s="703" t="s">
        <v>259</v>
      </c>
      <c r="T24" s="703"/>
      <c r="U24" s="704" t="s">
        <v>720</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806</v>
      </c>
      <c r="F26" s="698"/>
      <c r="G26" s="698"/>
      <c r="H26" s="698"/>
      <c r="I26" s="698"/>
      <c r="J26" s="698"/>
      <c r="K26" s="698"/>
      <c r="L26" s="699"/>
      <c r="M26" s="696" t="s">
        <v>262</v>
      </c>
      <c r="N26" s="696"/>
      <c r="O26" s="696"/>
      <c r="P26" s="697" t="s">
        <v>811</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687970A4-5E48-43F0-A302-030F82FACDEC}"/>
    <dataValidation type="list" allowBlank="1" showInputMessage="1" showErrorMessage="1" sqref="E8 E19 P8 P19" xr:uid="{192D5CB0-D11C-4393-9134-EE2CA3FFC69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E496F3-16CF-4EB6-8C4A-B00D14D5A36A}">
          <x14:formula1>
            <xm:f>'(参考)リスト'!$F$16:$F$21</xm:f>
          </x14:formula1>
          <xm:sqref>E11:E12 E22:E23 P11:P12 P22:P23</xm:sqref>
        </x14:dataValidation>
        <x14:dataValidation type="list" allowBlank="1" showInputMessage="1" showErrorMessage="1" xr:uid="{F62FE548-F9B1-4A49-BFB9-02F7413790C5}">
          <x14:formula1>
            <xm:f>'(参考)リスト'!$D$16:$D$18</xm:f>
          </x14:formula1>
          <xm:sqref>E10 E21 P10 P21</xm:sqref>
        </x14:dataValidation>
        <x14:dataValidation type="list" allowBlank="1" showInputMessage="1" showErrorMessage="1" xr:uid="{C8BB07A1-85E6-4BC5-95E1-A6355F21E133}">
          <x14:formula1>
            <xm:f>'(参考)リスト'!$E$16:$E$27</xm:f>
          </x14:formula1>
          <xm:sqref>E9 E20 P9 P20</xm:sqref>
        </x14:dataValidation>
        <x14:dataValidation type="list" allowBlank="1" showInputMessage="1" showErrorMessage="1" xr:uid="{1DE62DF5-02F7-450D-9462-EC52012819E3}">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91CB5-996F-4837-807B-59C842AD4DA9}">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7</v>
      </c>
      <c r="F5" s="723"/>
      <c r="G5" s="724"/>
      <c r="H5" s="724"/>
      <c r="I5" s="724"/>
      <c r="J5" s="724"/>
      <c r="K5" s="724"/>
      <c r="L5" s="725"/>
      <c r="M5" s="719" t="s">
        <v>252</v>
      </c>
      <c r="N5" s="732" t="s">
        <v>253</v>
      </c>
      <c r="O5" s="733"/>
      <c r="P5" s="203">
        <v>7</v>
      </c>
      <c r="Q5" s="726"/>
      <c r="R5" s="727"/>
      <c r="S5" s="727"/>
      <c r="T5" s="727"/>
      <c r="U5" s="727"/>
      <c r="V5" s="727"/>
      <c r="W5" s="728"/>
    </row>
    <row r="6" spans="2:23" s="29" customFormat="1" ht="25.5" customHeight="1" x14ac:dyDescent="0.15">
      <c r="B6" s="721"/>
      <c r="C6" s="732" t="s">
        <v>254</v>
      </c>
      <c r="D6" s="733"/>
      <c r="E6" s="233">
        <v>8</v>
      </c>
      <c r="F6" s="726"/>
      <c r="G6" s="727"/>
      <c r="H6" s="727"/>
      <c r="I6" s="727"/>
      <c r="J6" s="727"/>
      <c r="K6" s="727"/>
      <c r="L6" s="728"/>
      <c r="M6" s="721"/>
      <c r="N6" s="732" t="s">
        <v>254</v>
      </c>
      <c r="O6" s="733"/>
      <c r="P6" s="233">
        <v>9</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563</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448</v>
      </c>
      <c r="F9" s="726"/>
      <c r="G9" s="727"/>
      <c r="H9" s="727"/>
      <c r="I9" s="727"/>
      <c r="J9" s="727"/>
      <c r="K9" s="727"/>
      <c r="L9" s="728"/>
      <c r="M9" s="734" t="s">
        <v>206</v>
      </c>
      <c r="N9" s="735"/>
      <c r="O9" s="736"/>
      <c r="P9" s="232" t="s">
        <v>442</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577</v>
      </c>
      <c r="F12" s="729"/>
      <c r="G12" s="730"/>
      <c r="H12" s="730"/>
      <c r="I12" s="730"/>
      <c r="J12" s="730"/>
      <c r="K12" s="730"/>
      <c r="L12" s="731"/>
      <c r="M12" s="721"/>
      <c r="N12" s="696" t="s">
        <v>216</v>
      </c>
      <c r="O12" s="696"/>
      <c r="P12" s="209" t="s">
        <v>548</v>
      </c>
      <c r="Q12" s="726"/>
      <c r="R12" s="727"/>
      <c r="S12" s="727"/>
      <c r="T12" s="727"/>
      <c r="U12" s="727"/>
      <c r="V12" s="727"/>
      <c r="W12" s="728"/>
    </row>
    <row r="13" spans="2:23" s="29" customFormat="1" ht="25.5" customHeight="1" x14ac:dyDescent="0.15">
      <c r="B13" s="703" t="s">
        <v>258</v>
      </c>
      <c r="C13" s="703"/>
      <c r="D13" s="703"/>
      <c r="E13" s="716" t="s">
        <v>501</v>
      </c>
      <c r="F13" s="717"/>
      <c r="G13" s="718"/>
      <c r="H13" s="703" t="s">
        <v>259</v>
      </c>
      <c r="I13" s="703"/>
      <c r="J13" s="704" t="s">
        <v>771</v>
      </c>
      <c r="K13" s="704"/>
      <c r="L13" s="704"/>
      <c r="M13" s="703" t="s">
        <v>258</v>
      </c>
      <c r="N13" s="703"/>
      <c r="O13" s="703"/>
      <c r="P13" s="716" t="s">
        <v>657</v>
      </c>
      <c r="Q13" s="717"/>
      <c r="R13" s="718"/>
      <c r="S13" s="703" t="s">
        <v>259</v>
      </c>
      <c r="T13" s="703"/>
      <c r="U13" s="704" t="s">
        <v>773</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772</v>
      </c>
      <c r="F15" s="698"/>
      <c r="G15" s="698"/>
      <c r="H15" s="698"/>
      <c r="I15" s="698"/>
      <c r="J15" s="698"/>
      <c r="K15" s="698"/>
      <c r="L15" s="699"/>
      <c r="M15" s="696" t="s">
        <v>262</v>
      </c>
      <c r="N15" s="696"/>
      <c r="O15" s="696"/>
      <c r="P15" s="697" t="s">
        <v>774</v>
      </c>
      <c r="Q15" s="698"/>
      <c r="R15" s="698"/>
      <c r="S15" s="698"/>
      <c r="T15" s="698"/>
      <c r="U15" s="698"/>
      <c r="V15" s="698"/>
      <c r="W15" s="699"/>
    </row>
    <row r="16" spans="2:23" s="29" customFormat="1" ht="25.5" customHeight="1" x14ac:dyDescent="0.15">
      <c r="B16" s="722" t="s">
        <v>252</v>
      </c>
      <c r="C16" s="722" t="s">
        <v>253</v>
      </c>
      <c r="D16" s="722"/>
      <c r="E16" s="203">
        <v>7</v>
      </c>
      <c r="F16" s="723"/>
      <c r="G16" s="724"/>
      <c r="H16" s="724"/>
      <c r="I16" s="724"/>
      <c r="J16" s="724"/>
      <c r="K16" s="724"/>
      <c r="L16" s="725"/>
      <c r="M16" s="722" t="s">
        <v>252</v>
      </c>
      <c r="N16" s="722" t="s">
        <v>253</v>
      </c>
      <c r="O16" s="722"/>
      <c r="P16" s="203">
        <v>7</v>
      </c>
      <c r="Q16" s="726"/>
      <c r="R16" s="727"/>
      <c r="S16" s="727"/>
      <c r="T16" s="727"/>
      <c r="U16" s="727"/>
      <c r="V16" s="727"/>
      <c r="W16" s="728"/>
    </row>
    <row r="17" spans="2:24" s="29" customFormat="1" ht="25.5" customHeight="1" x14ac:dyDescent="0.15">
      <c r="B17" s="722"/>
      <c r="C17" s="722" t="s">
        <v>254</v>
      </c>
      <c r="D17" s="722"/>
      <c r="E17" s="233">
        <v>10</v>
      </c>
      <c r="F17" s="726"/>
      <c r="G17" s="727"/>
      <c r="H17" s="727"/>
      <c r="I17" s="727"/>
      <c r="J17" s="727"/>
      <c r="K17" s="727"/>
      <c r="L17" s="728"/>
      <c r="M17" s="722"/>
      <c r="N17" s="722" t="s">
        <v>254</v>
      </c>
      <c r="O17" s="722"/>
      <c r="P17" s="233">
        <v>11</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571</v>
      </c>
      <c r="F24" s="717"/>
      <c r="G24" s="718"/>
      <c r="H24" s="703" t="s">
        <v>259</v>
      </c>
      <c r="I24" s="703"/>
      <c r="J24" s="716" t="s">
        <v>698</v>
      </c>
      <c r="K24" s="717"/>
      <c r="L24" s="718"/>
      <c r="M24" s="703" t="s">
        <v>258</v>
      </c>
      <c r="N24" s="703"/>
      <c r="O24" s="703"/>
      <c r="P24" s="716" t="s">
        <v>659</v>
      </c>
      <c r="Q24" s="717"/>
      <c r="R24" s="718"/>
      <c r="S24" s="703" t="s">
        <v>259</v>
      </c>
      <c r="T24" s="703"/>
      <c r="U24" s="704" t="s">
        <v>775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806</v>
      </c>
      <c r="F26" s="698"/>
      <c r="G26" s="698"/>
      <c r="H26" s="698"/>
      <c r="I26" s="698"/>
      <c r="J26" s="698"/>
      <c r="K26" s="698"/>
      <c r="L26" s="699"/>
      <c r="M26" s="696" t="s">
        <v>262</v>
      </c>
      <c r="N26" s="696"/>
      <c r="O26" s="696"/>
      <c r="P26" s="697" t="s">
        <v>806</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A91FD4D2-948B-49F8-814E-876A05CF0E06}"/>
    <dataValidation type="list" allowBlank="1" showInputMessage="1" showErrorMessage="1" sqref="E8 E19 P8 P19" xr:uid="{6CC3A3AB-9237-4936-B6DA-6F4B34B47A2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0F7174-E587-4618-997B-2BF75E71B1A9}">
          <x14:formula1>
            <xm:f>'(参考)リスト'!$F$16:$F$21</xm:f>
          </x14:formula1>
          <xm:sqref>E11:E12 E22:E23 P11:P12 P22:P23</xm:sqref>
        </x14:dataValidation>
        <x14:dataValidation type="list" allowBlank="1" showInputMessage="1" showErrorMessage="1" xr:uid="{FD3C7D90-7FAE-40DC-BF46-AE6DE75F0F32}">
          <x14:formula1>
            <xm:f>'(参考)リスト'!$D$16:$D$18</xm:f>
          </x14:formula1>
          <xm:sqref>E10 E21 P10 P21</xm:sqref>
        </x14:dataValidation>
        <x14:dataValidation type="list" allowBlank="1" showInputMessage="1" showErrorMessage="1" xr:uid="{6F0D2332-D326-4C79-846B-1234DF81A626}">
          <x14:formula1>
            <xm:f>'(参考)リスト'!$E$16:$E$27</xm:f>
          </x14:formula1>
          <xm:sqref>E9 E20 P9 P20</xm:sqref>
        </x14:dataValidation>
        <x14:dataValidation type="list" allowBlank="1" showInputMessage="1" showErrorMessage="1" xr:uid="{2DC3BF3E-15A6-4FB4-B25B-8C1EF2D57B00}">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EB804-E083-4079-9181-1635D2ACA742}">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7</v>
      </c>
      <c r="F5" s="723"/>
      <c r="G5" s="724"/>
      <c r="H5" s="724"/>
      <c r="I5" s="724"/>
      <c r="J5" s="724"/>
      <c r="K5" s="724"/>
      <c r="L5" s="725"/>
      <c r="M5" s="719" t="s">
        <v>252</v>
      </c>
      <c r="N5" s="732" t="s">
        <v>253</v>
      </c>
      <c r="O5" s="733"/>
      <c r="P5" s="203">
        <v>7</v>
      </c>
      <c r="Q5" s="726"/>
      <c r="R5" s="727"/>
      <c r="S5" s="727"/>
      <c r="T5" s="727"/>
      <c r="U5" s="727"/>
      <c r="V5" s="727"/>
      <c r="W5" s="728"/>
    </row>
    <row r="6" spans="2:23" s="29" customFormat="1" ht="25.5" customHeight="1" x14ac:dyDescent="0.15">
      <c r="B6" s="721"/>
      <c r="C6" s="732" t="s">
        <v>254</v>
      </c>
      <c r="D6" s="733"/>
      <c r="E6" s="233">
        <v>12</v>
      </c>
      <c r="F6" s="726"/>
      <c r="G6" s="727"/>
      <c r="H6" s="727"/>
      <c r="I6" s="727"/>
      <c r="J6" s="727"/>
      <c r="K6" s="727"/>
      <c r="L6" s="728"/>
      <c r="M6" s="721"/>
      <c r="N6" s="732" t="s">
        <v>254</v>
      </c>
      <c r="O6" s="733"/>
      <c r="P6" s="233">
        <v>13</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559</v>
      </c>
      <c r="Q8" s="726"/>
      <c r="R8" s="727"/>
      <c r="S8" s="727"/>
      <c r="T8" s="727"/>
      <c r="U8" s="727"/>
      <c r="V8" s="727"/>
      <c r="W8" s="728"/>
    </row>
    <row r="9" spans="2:23" s="29" customFormat="1" ht="25.5" customHeight="1" x14ac:dyDescent="0.15">
      <c r="B9" s="734" t="s">
        <v>206</v>
      </c>
      <c r="C9" s="735"/>
      <c r="D9" s="736"/>
      <c r="E9" s="232" t="s">
        <v>423</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660</v>
      </c>
      <c r="F13" s="717"/>
      <c r="G13" s="718"/>
      <c r="H13" s="703" t="s">
        <v>259</v>
      </c>
      <c r="I13" s="703"/>
      <c r="J13" s="704" t="s">
        <v>776</v>
      </c>
      <c r="K13" s="704"/>
      <c r="L13" s="704"/>
      <c r="M13" s="703" t="s">
        <v>258</v>
      </c>
      <c r="N13" s="703"/>
      <c r="O13" s="703"/>
      <c r="P13" s="716" t="s">
        <v>568</v>
      </c>
      <c r="Q13" s="717"/>
      <c r="R13" s="718"/>
      <c r="S13" s="703" t="s">
        <v>259</v>
      </c>
      <c r="T13" s="703"/>
      <c r="U13" s="704" t="s">
        <v>702</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692</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7</v>
      </c>
      <c r="F16" s="723"/>
      <c r="G16" s="724"/>
      <c r="H16" s="724"/>
      <c r="I16" s="724"/>
      <c r="J16" s="724"/>
      <c r="K16" s="724"/>
      <c r="L16" s="725"/>
      <c r="M16" s="722" t="s">
        <v>252</v>
      </c>
      <c r="N16" s="722" t="s">
        <v>253</v>
      </c>
      <c r="O16" s="722"/>
      <c r="P16" s="203">
        <v>7</v>
      </c>
      <c r="Q16" s="726"/>
      <c r="R16" s="727"/>
      <c r="S16" s="727"/>
      <c r="T16" s="727"/>
      <c r="U16" s="727"/>
      <c r="V16" s="727"/>
      <c r="W16" s="728"/>
    </row>
    <row r="17" spans="2:24" s="29" customFormat="1" ht="25.5" customHeight="1" x14ac:dyDescent="0.15">
      <c r="B17" s="722"/>
      <c r="C17" s="722" t="s">
        <v>254</v>
      </c>
      <c r="D17" s="722"/>
      <c r="E17" s="233">
        <v>14</v>
      </c>
      <c r="F17" s="726"/>
      <c r="G17" s="727"/>
      <c r="H17" s="727"/>
      <c r="I17" s="727"/>
      <c r="J17" s="727"/>
      <c r="K17" s="727"/>
      <c r="L17" s="728"/>
      <c r="M17" s="722"/>
      <c r="N17" s="722" t="s">
        <v>254</v>
      </c>
      <c r="O17" s="722"/>
      <c r="P17" s="233">
        <v>15</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578</v>
      </c>
      <c r="Q18" s="726"/>
      <c r="R18" s="727"/>
      <c r="S18" s="727"/>
      <c r="T18" s="727"/>
      <c r="U18" s="727"/>
      <c r="V18" s="727"/>
      <c r="W18" s="728"/>
    </row>
    <row r="19" spans="2:24" s="29" customFormat="1" ht="25.5" customHeight="1" x14ac:dyDescent="0.15">
      <c r="B19" s="722"/>
      <c r="C19" s="722" t="s">
        <v>204</v>
      </c>
      <c r="D19" s="722"/>
      <c r="E19" s="203" t="s">
        <v>563</v>
      </c>
      <c r="F19" s="726"/>
      <c r="G19" s="727"/>
      <c r="H19" s="727"/>
      <c r="I19" s="727"/>
      <c r="J19" s="727"/>
      <c r="K19" s="727"/>
      <c r="L19" s="728"/>
      <c r="M19" s="722"/>
      <c r="N19" s="722" t="s">
        <v>204</v>
      </c>
      <c r="O19" s="722"/>
      <c r="P19" s="203" t="s">
        <v>662</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444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577</v>
      </c>
      <c r="Q23" s="726"/>
      <c r="R23" s="727"/>
      <c r="S23" s="727"/>
      <c r="T23" s="727"/>
      <c r="U23" s="727"/>
      <c r="V23" s="727"/>
      <c r="W23" s="728"/>
    </row>
    <row r="24" spans="2:24" s="29" customFormat="1" ht="25.5" customHeight="1" x14ac:dyDescent="0.15">
      <c r="B24" s="703" t="s">
        <v>258</v>
      </c>
      <c r="C24" s="703"/>
      <c r="D24" s="703"/>
      <c r="E24" s="716" t="s">
        <v>661</v>
      </c>
      <c r="F24" s="717"/>
      <c r="G24" s="718"/>
      <c r="H24" s="703" t="s">
        <v>259</v>
      </c>
      <c r="I24" s="703"/>
      <c r="J24" s="716" t="s">
        <v>777</v>
      </c>
      <c r="K24" s="717"/>
      <c r="L24" s="718"/>
      <c r="M24" s="703" t="s">
        <v>258</v>
      </c>
      <c r="N24" s="703"/>
      <c r="O24" s="703"/>
      <c r="P24" s="716" t="s">
        <v>501</v>
      </c>
      <c r="Q24" s="717"/>
      <c r="R24" s="718"/>
      <c r="S24" s="703" t="s">
        <v>259</v>
      </c>
      <c r="T24" s="703"/>
      <c r="U24" s="704" t="s">
        <v>778</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808</v>
      </c>
      <c r="F26" s="698"/>
      <c r="G26" s="698"/>
      <c r="H26" s="698"/>
      <c r="I26" s="698"/>
      <c r="J26" s="698"/>
      <c r="K26" s="698"/>
      <c r="L26" s="699"/>
      <c r="M26" s="696" t="s">
        <v>262</v>
      </c>
      <c r="N26" s="696"/>
      <c r="O26" s="696"/>
      <c r="P26" s="697" t="s">
        <v>779</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9DB17664-B750-4C59-BA91-360D5986E6A7}"/>
    <dataValidation type="list" allowBlank="1" showInputMessage="1" showErrorMessage="1" sqref="E8 E19 P8 P19" xr:uid="{011B9E64-EB7B-44CF-BDEA-319294E2F23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3D4CE6-9A7F-43EC-A9C8-7151E98917E3}">
          <x14:formula1>
            <xm:f>'(参考)リスト'!$F$16:$F$21</xm:f>
          </x14:formula1>
          <xm:sqref>E11:E12 E22:E23 P11:P12 P22:P23</xm:sqref>
        </x14:dataValidation>
        <x14:dataValidation type="list" allowBlank="1" showInputMessage="1" showErrorMessage="1" xr:uid="{920B45B5-2B1D-4E4F-9E4F-6404BF621AC6}">
          <x14:formula1>
            <xm:f>'(参考)リスト'!$D$16:$D$18</xm:f>
          </x14:formula1>
          <xm:sqref>E10 E21 P10 P21</xm:sqref>
        </x14:dataValidation>
        <x14:dataValidation type="list" allowBlank="1" showInputMessage="1" showErrorMessage="1" xr:uid="{65FD0373-8C6C-4270-8C4F-8ACA865C4DE8}">
          <x14:formula1>
            <xm:f>'(参考)リスト'!$E$16:$E$27</xm:f>
          </x14:formula1>
          <xm:sqref>E9 E20 P9 P20</xm:sqref>
        </x14:dataValidation>
        <x14:dataValidation type="list" allowBlank="1" showInputMessage="1" showErrorMessage="1" xr:uid="{42D310B6-8338-4D86-93AB-6BCB652BEF88}">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16484-72A1-42F8-BAF4-983804C76CC6}">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7</v>
      </c>
      <c r="F5" s="723"/>
      <c r="G5" s="724"/>
      <c r="H5" s="724"/>
      <c r="I5" s="724"/>
      <c r="J5" s="724"/>
      <c r="K5" s="724"/>
      <c r="L5" s="725"/>
      <c r="M5" s="719" t="s">
        <v>252</v>
      </c>
      <c r="N5" s="732" t="s">
        <v>253</v>
      </c>
      <c r="O5" s="733"/>
      <c r="P5" s="203">
        <v>7</v>
      </c>
      <c r="Q5" s="726"/>
      <c r="R5" s="727"/>
      <c r="S5" s="727"/>
      <c r="T5" s="727"/>
      <c r="U5" s="727"/>
      <c r="V5" s="727"/>
      <c r="W5" s="728"/>
    </row>
    <row r="6" spans="2:23" s="29" customFormat="1" ht="25.5" customHeight="1" x14ac:dyDescent="0.15">
      <c r="B6" s="721"/>
      <c r="C6" s="732" t="s">
        <v>254</v>
      </c>
      <c r="D6" s="733"/>
      <c r="E6" s="233">
        <v>16</v>
      </c>
      <c r="F6" s="726"/>
      <c r="G6" s="727"/>
      <c r="H6" s="727"/>
      <c r="I6" s="727"/>
      <c r="J6" s="727"/>
      <c r="K6" s="727"/>
      <c r="L6" s="728"/>
      <c r="M6" s="721"/>
      <c r="N6" s="732" t="s">
        <v>254</v>
      </c>
      <c r="O6" s="733"/>
      <c r="P6" s="233">
        <v>17</v>
      </c>
      <c r="Q6" s="726"/>
      <c r="R6" s="727"/>
      <c r="S6" s="727"/>
      <c r="T6" s="727"/>
      <c r="U6" s="727"/>
      <c r="V6" s="727"/>
      <c r="W6" s="728"/>
    </row>
    <row r="7" spans="2:23" s="29" customFormat="1" ht="25.5" customHeight="1" x14ac:dyDescent="0.15">
      <c r="B7" s="719" t="s">
        <v>255</v>
      </c>
      <c r="C7" s="732" t="s">
        <v>203</v>
      </c>
      <c r="D7" s="733"/>
      <c r="E7" s="204" t="s">
        <v>578</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579</v>
      </c>
      <c r="F8" s="726"/>
      <c r="G8" s="727"/>
      <c r="H8" s="727"/>
      <c r="I8" s="727"/>
      <c r="J8" s="727"/>
      <c r="K8" s="727"/>
      <c r="L8" s="728"/>
      <c r="M8" s="720"/>
      <c r="N8" s="732" t="s">
        <v>204</v>
      </c>
      <c r="O8" s="733"/>
      <c r="P8" s="203" t="s">
        <v>553</v>
      </c>
      <c r="Q8" s="726"/>
      <c r="R8" s="727"/>
      <c r="S8" s="727"/>
      <c r="T8" s="727"/>
      <c r="U8" s="727"/>
      <c r="V8" s="727"/>
      <c r="W8" s="728"/>
    </row>
    <row r="9" spans="2:23" s="29" customFormat="1" ht="25.5" customHeight="1" x14ac:dyDescent="0.15">
      <c r="B9" s="734" t="s">
        <v>206</v>
      </c>
      <c r="C9" s="735"/>
      <c r="D9" s="736"/>
      <c r="E9" s="232" t="s">
        <v>444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442</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501</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501</v>
      </c>
      <c r="F13" s="717"/>
      <c r="G13" s="718"/>
      <c r="H13" s="703" t="s">
        <v>259</v>
      </c>
      <c r="I13" s="703"/>
      <c r="J13" s="704" t="s">
        <v>780</v>
      </c>
      <c r="K13" s="704"/>
      <c r="L13" s="704"/>
      <c r="M13" s="703" t="s">
        <v>258</v>
      </c>
      <c r="N13" s="703"/>
      <c r="O13" s="703"/>
      <c r="P13" s="716" t="s">
        <v>628</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781</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7</v>
      </c>
      <c r="F16" s="723"/>
      <c r="G16" s="724"/>
      <c r="H16" s="724"/>
      <c r="I16" s="724"/>
      <c r="J16" s="724"/>
      <c r="K16" s="724"/>
      <c r="L16" s="725"/>
      <c r="M16" s="722" t="s">
        <v>252</v>
      </c>
      <c r="N16" s="722" t="s">
        <v>253</v>
      </c>
      <c r="O16" s="722"/>
      <c r="P16" s="203">
        <v>7</v>
      </c>
      <c r="Q16" s="726"/>
      <c r="R16" s="727"/>
      <c r="S16" s="727"/>
      <c r="T16" s="727"/>
      <c r="U16" s="727"/>
      <c r="V16" s="727"/>
      <c r="W16" s="728"/>
    </row>
    <row r="17" spans="2:24" s="29" customFormat="1" ht="25.5" customHeight="1" x14ac:dyDescent="0.15">
      <c r="B17" s="722"/>
      <c r="C17" s="722" t="s">
        <v>254</v>
      </c>
      <c r="D17" s="722"/>
      <c r="E17" s="233">
        <v>18</v>
      </c>
      <c r="F17" s="726"/>
      <c r="G17" s="727"/>
      <c r="H17" s="727"/>
      <c r="I17" s="727"/>
      <c r="J17" s="727"/>
      <c r="K17" s="727"/>
      <c r="L17" s="728"/>
      <c r="M17" s="722"/>
      <c r="N17" s="722" t="s">
        <v>254</v>
      </c>
      <c r="O17" s="722"/>
      <c r="P17" s="233">
        <v>19</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553</v>
      </c>
      <c r="F19" s="726"/>
      <c r="G19" s="727"/>
      <c r="H19" s="727"/>
      <c r="I19" s="727"/>
      <c r="J19" s="727"/>
      <c r="K19" s="727"/>
      <c r="L19" s="728"/>
      <c r="M19" s="722"/>
      <c r="N19" s="722" t="s">
        <v>204</v>
      </c>
      <c r="O19" s="722"/>
      <c r="P19" s="203" t="s">
        <v>557</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423</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665</v>
      </c>
      <c r="F24" s="717"/>
      <c r="G24" s="718"/>
      <c r="H24" s="703" t="s">
        <v>259</v>
      </c>
      <c r="I24" s="703"/>
      <c r="J24" s="716" t="s">
        <v>695</v>
      </c>
      <c r="K24" s="717"/>
      <c r="L24" s="718"/>
      <c r="M24" s="703" t="s">
        <v>258</v>
      </c>
      <c r="N24" s="703"/>
      <c r="O24" s="703"/>
      <c r="P24" s="716" t="s">
        <v>558</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692</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4FB4C365-B1F3-451A-986B-D8EE57985288}"/>
    <dataValidation type="list" allowBlank="1" showInputMessage="1" showErrorMessage="1" sqref="E8 E19 P8 P19" xr:uid="{CA4AB2F4-C84D-4E3A-8B2A-4FB1E896778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0447C4-AB84-4F94-9374-C0494157D9E5}">
          <x14:formula1>
            <xm:f>'(参考)リスト'!$F$16:$F$21</xm:f>
          </x14:formula1>
          <xm:sqref>E11:E12 E22:E23 P11:P12 P22:P23</xm:sqref>
        </x14:dataValidation>
        <x14:dataValidation type="list" allowBlank="1" showInputMessage="1" showErrorMessage="1" xr:uid="{46C99F25-E387-4791-92BC-6ADE3FD0755A}">
          <x14:formula1>
            <xm:f>'(参考)リスト'!$D$16:$D$18</xm:f>
          </x14:formula1>
          <xm:sqref>E10 E21 P10 P21</xm:sqref>
        </x14:dataValidation>
        <x14:dataValidation type="list" allowBlank="1" showInputMessage="1" showErrorMessage="1" xr:uid="{88FBFAE5-C8B4-4686-B615-85A177E9B3DB}">
          <x14:formula1>
            <xm:f>'(参考)リスト'!$E$16:$E$27</xm:f>
          </x14:formula1>
          <xm:sqref>E9 E20 P9 P20</xm:sqref>
        </x14:dataValidation>
        <x14:dataValidation type="list" allowBlank="1" showInputMessage="1" showErrorMessage="1" xr:uid="{241DB4D1-B238-45BD-9152-0EC6F7C1B039}">
          <x14:formula1>
            <xm:f>'(参考)リスト'!$B$16:$B$21</xm:f>
          </x14:formula1>
          <xm:sqref>E7 E18 P7 P18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5949-14E3-43A3-B7AC-353C6D27FF2A}">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7</v>
      </c>
      <c r="F5" s="723"/>
      <c r="G5" s="724"/>
      <c r="H5" s="724"/>
      <c r="I5" s="724"/>
      <c r="J5" s="724"/>
      <c r="K5" s="724"/>
      <c r="L5" s="725"/>
      <c r="M5" s="719" t="s">
        <v>252</v>
      </c>
      <c r="N5" s="732" t="s">
        <v>253</v>
      </c>
      <c r="O5" s="733"/>
      <c r="P5" s="203">
        <v>8</v>
      </c>
      <c r="Q5" s="726"/>
      <c r="R5" s="727"/>
      <c r="S5" s="727"/>
      <c r="T5" s="727"/>
      <c r="U5" s="727"/>
      <c r="V5" s="727"/>
      <c r="W5" s="728"/>
    </row>
    <row r="6" spans="2:23" s="29" customFormat="1" ht="25.5" customHeight="1" x14ac:dyDescent="0.15">
      <c r="B6" s="721"/>
      <c r="C6" s="732" t="s">
        <v>254</v>
      </c>
      <c r="D6" s="733"/>
      <c r="E6" s="233">
        <v>20</v>
      </c>
      <c r="F6" s="726"/>
      <c r="G6" s="727"/>
      <c r="H6" s="727"/>
      <c r="I6" s="727"/>
      <c r="J6" s="727"/>
      <c r="K6" s="727"/>
      <c r="L6" s="728"/>
      <c r="M6" s="721"/>
      <c r="N6" s="732" t="s">
        <v>254</v>
      </c>
      <c r="O6" s="733"/>
      <c r="P6" s="233">
        <v>1</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557</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423</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572</v>
      </c>
      <c r="F13" s="717"/>
      <c r="G13" s="718"/>
      <c r="H13" s="703" t="s">
        <v>259</v>
      </c>
      <c r="I13" s="703"/>
      <c r="J13" s="704" t="s">
        <v>695</v>
      </c>
      <c r="K13" s="704"/>
      <c r="L13" s="704"/>
      <c r="M13" s="703" t="s">
        <v>258</v>
      </c>
      <c r="N13" s="703"/>
      <c r="O13" s="703"/>
      <c r="P13" s="716" t="s">
        <v>666</v>
      </c>
      <c r="Q13" s="717"/>
      <c r="R13" s="718"/>
      <c r="S13" s="703" t="s">
        <v>259</v>
      </c>
      <c r="T13" s="703"/>
      <c r="U13" s="704" t="s">
        <v>782</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692</v>
      </c>
      <c r="F15" s="698"/>
      <c r="G15" s="698"/>
      <c r="H15" s="698"/>
      <c r="I15" s="698"/>
      <c r="J15" s="698"/>
      <c r="K15" s="698"/>
      <c r="L15" s="699"/>
      <c r="M15" s="696" t="s">
        <v>262</v>
      </c>
      <c r="N15" s="696"/>
      <c r="O15" s="696"/>
      <c r="P15" s="697" t="s">
        <v>806</v>
      </c>
      <c r="Q15" s="698"/>
      <c r="R15" s="698"/>
      <c r="S15" s="698"/>
      <c r="T15" s="698"/>
      <c r="U15" s="698"/>
      <c r="V15" s="698"/>
      <c r="W15" s="699"/>
    </row>
    <row r="16" spans="2:23" s="29" customFormat="1" ht="25.5" customHeight="1" x14ac:dyDescent="0.15">
      <c r="B16" s="722" t="s">
        <v>252</v>
      </c>
      <c r="C16" s="722" t="s">
        <v>253</v>
      </c>
      <c r="D16" s="722"/>
      <c r="E16" s="203">
        <v>8</v>
      </c>
      <c r="F16" s="723"/>
      <c r="G16" s="724"/>
      <c r="H16" s="724"/>
      <c r="I16" s="724"/>
      <c r="J16" s="724"/>
      <c r="K16" s="724"/>
      <c r="L16" s="725"/>
      <c r="M16" s="722" t="s">
        <v>252</v>
      </c>
      <c r="N16" s="722" t="s">
        <v>253</v>
      </c>
      <c r="O16" s="722"/>
      <c r="P16" s="203">
        <v>8</v>
      </c>
      <c r="Q16" s="726"/>
      <c r="R16" s="727"/>
      <c r="S16" s="727"/>
      <c r="T16" s="727"/>
      <c r="U16" s="727"/>
      <c r="V16" s="727"/>
      <c r="W16" s="728"/>
    </row>
    <row r="17" spans="2:24" s="29" customFormat="1" ht="25.5" customHeight="1" x14ac:dyDescent="0.15">
      <c r="B17" s="722"/>
      <c r="C17" s="722" t="s">
        <v>254</v>
      </c>
      <c r="D17" s="722"/>
      <c r="E17" s="233">
        <v>2</v>
      </c>
      <c r="F17" s="726"/>
      <c r="G17" s="727"/>
      <c r="H17" s="727"/>
      <c r="I17" s="727"/>
      <c r="J17" s="727"/>
      <c r="K17" s="727"/>
      <c r="L17" s="728"/>
      <c r="M17" s="722"/>
      <c r="N17" s="722" t="s">
        <v>254</v>
      </c>
      <c r="O17" s="722"/>
      <c r="P17" s="233">
        <v>3</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553</v>
      </c>
      <c r="F19" s="726"/>
      <c r="G19" s="727"/>
      <c r="H19" s="727"/>
      <c r="I19" s="727"/>
      <c r="J19" s="727"/>
      <c r="K19" s="727"/>
      <c r="L19" s="728"/>
      <c r="M19" s="722"/>
      <c r="N19" s="722" t="s">
        <v>204</v>
      </c>
      <c r="O19" s="722"/>
      <c r="P19" s="203" t="s">
        <v>668</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667</v>
      </c>
      <c r="F24" s="717"/>
      <c r="G24" s="718"/>
      <c r="H24" s="703" t="s">
        <v>259</v>
      </c>
      <c r="I24" s="703"/>
      <c r="J24" s="716" t="s">
        <v>753</v>
      </c>
      <c r="K24" s="717"/>
      <c r="L24" s="718"/>
      <c r="M24" s="703" t="s">
        <v>258</v>
      </c>
      <c r="N24" s="703"/>
      <c r="O24" s="703"/>
      <c r="P24" s="716" t="s">
        <v>669</v>
      </c>
      <c r="Q24" s="717"/>
      <c r="R24" s="718"/>
      <c r="S24" s="703" t="s">
        <v>259</v>
      </c>
      <c r="T24" s="703"/>
      <c r="U24" s="704" t="s">
        <v>783</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690</v>
      </c>
      <c r="F26" s="698"/>
      <c r="G26" s="698"/>
      <c r="H26" s="698"/>
      <c r="I26" s="698"/>
      <c r="J26" s="698"/>
      <c r="K26" s="698"/>
      <c r="L26" s="699"/>
      <c r="M26" s="696" t="s">
        <v>262</v>
      </c>
      <c r="N26" s="696"/>
      <c r="O26" s="696"/>
      <c r="P26" s="697" t="s">
        <v>806</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3E7FD21D-377D-42F6-811B-F96251E2AF70}"/>
    <dataValidation type="list" allowBlank="1" showInputMessage="1" showErrorMessage="1" sqref="E8 E19 P8 P19" xr:uid="{E12D63F6-4486-493E-8973-4BF7B770060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C5E7382-BFEC-4BF9-920A-A9D0088A2B7A}">
          <x14:formula1>
            <xm:f>'(参考)リスト'!$F$16:$F$21</xm:f>
          </x14:formula1>
          <xm:sqref>E11:E12 E22:E23 P11:P12 P22:P23</xm:sqref>
        </x14:dataValidation>
        <x14:dataValidation type="list" allowBlank="1" showInputMessage="1" showErrorMessage="1" xr:uid="{9137EDBA-7B82-47EF-B358-84DB38A11392}">
          <x14:formula1>
            <xm:f>'(参考)リスト'!$D$16:$D$18</xm:f>
          </x14:formula1>
          <xm:sqref>E10 E21 P10 P21</xm:sqref>
        </x14:dataValidation>
        <x14:dataValidation type="list" allowBlank="1" showInputMessage="1" showErrorMessage="1" xr:uid="{2F509915-868C-4178-953A-AE3525858CC5}">
          <x14:formula1>
            <xm:f>'(参考)リスト'!$E$16:$E$27</xm:f>
          </x14:formula1>
          <xm:sqref>E9 E20 P9 P20</xm:sqref>
        </x14:dataValidation>
        <x14:dataValidation type="list" allowBlank="1" showInputMessage="1" showErrorMessage="1" xr:uid="{8BE83320-CB88-496C-A22D-ECE964E0F73A}">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07124-CAA8-4EEA-807E-70E10A644721}">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8</v>
      </c>
      <c r="F5" s="723"/>
      <c r="G5" s="724"/>
      <c r="H5" s="724"/>
      <c r="I5" s="724"/>
      <c r="J5" s="724"/>
      <c r="K5" s="724"/>
      <c r="L5" s="725"/>
      <c r="M5" s="719" t="s">
        <v>252</v>
      </c>
      <c r="N5" s="732" t="s">
        <v>253</v>
      </c>
      <c r="O5" s="733"/>
      <c r="P5" s="203">
        <v>8</v>
      </c>
      <c r="Q5" s="726"/>
      <c r="R5" s="727"/>
      <c r="S5" s="727"/>
      <c r="T5" s="727"/>
      <c r="U5" s="727"/>
      <c r="V5" s="727"/>
      <c r="W5" s="728"/>
    </row>
    <row r="6" spans="2:23" s="29" customFormat="1" ht="25.5" customHeight="1" x14ac:dyDescent="0.15">
      <c r="B6" s="721"/>
      <c r="C6" s="732" t="s">
        <v>254</v>
      </c>
      <c r="D6" s="733"/>
      <c r="E6" s="233">
        <v>4</v>
      </c>
      <c r="F6" s="726"/>
      <c r="G6" s="727"/>
      <c r="H6" s="727"/>
      <c r="I6" s="727"/>
      <c r="J6" s="727"/>
      <c r="K6" s="727"/>
      <c r="L6" s="728"/>
      <c r="M6" s="721"/>
      <c r="N6" s="732" t="s">
        <v>254</v>
      </c>
      <c r="O6" s="733"/>
      <c r="P6" s="233">
        <v>5</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578</v>
      </c>
      <c r="Q7" s="726"/>
      <c r="R7" s="727"/>
      <c r="S7" s="727"/>
      <c r="T7" s="727"/>
      <c r="U7" s="727"/>
      <c r="V7" s="727"/>
      <c r="W7" s="728"/>
    </row>
    <row r="8" spans="2:23" s="29" customFormat="1" ht="25.5" customHeight="1" x14ac:dyDescent="0.15">
      <c r="B8" s="720"/>
      <c r="C8" s="732" t="s">
        <v>204</v>
      </c>
      <c r="D8" s="733"/>
      <c r="E8" s="203" t="s">
        <v>559</v>
      </c>
      <c r="F8" s="726"/>
      <c r="G8" s="727"/>
      <c r="H8" s="727"/>
      <c r="I8" s="727"/>
      <c r="J8" s="727"/>
      <c r="K8" s="727"/>
      <c r="L8" s="728"/>
      <c r="M8" s="720"/>
      <c r="N8" s="732" t="s">
        <v>204</v>
      </c>
      <c r="O8" s="733"/>
      <c r="P8" s="203" t="s">
        <v>579</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448</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c r="Q12" s="726"/>
      <c r="R12" s="727"/>
      <c r="S12" s="727"/>
      <c r="T12" s="727"/>
      <c r="U12" s="727"/>
      <c r="V12" s="727"/>
      <c r="W12" s="728"/>
    </row>
    <row r="13" spans="2:23" s="29" customFormat="1" ht="25.5" customHeight="1" x14ac:dyDescent="0.15">
      <c r="B13" s="703" t="s">
        <v>258</v>
      </c>
      <c r="C13" s="703"/>
      <c r="D13" s="703"/>
      <c r="E13" s="716" t="s">
        <v>568</v>
      </c>
      <c r="F13" s="717"/>
      <c r="G13" s="718"/>
      <c r="H13" s="703" t="s">
        <v>259</v>
      </c>
      <c r="I13" s="703"/>
      <c r="J13" s="704" t="s">
        <v>702</v>
      </c>
      <c r="K13" s="704"/>
      <c r="L13" s="704"/>
      <c r="M13" s="703" t="s">
        <v>258</v>
      </c>
      <c r="N13" s="703"/>
      <c r="O13" s="703"/>
      <c r="P13" s="716" t="s">
        <v>501</v>
      </c>
      <c r="Q13" s="717"/>
      <c r="R13" s="718"/>
      <c r="S13" s="703" t="s">
        <v>259</v>
      </c>
      <c r="T13" s="703"/>
      <c r="U13" s="704" t="s">
        <v>784</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690</v>
      </c>
      <c r="F15" s="698"/>
      <c r="G15" s="698"/>
      <c r="H15" s="698"/>
      <c r="I15" s="698"/>
      <c r="J15" s="698"/>
      <c r="K15" s="698"/>
      <c r="L15" s="699"/>
      <c r="M15" s="696" t="s">
        <v>262</v>
      </c>
      <c r="N15" s="696"/>
      <c r="O15" s="696"/>
      <c r="P15" s="697" t="s">
        <v>722</v>
      </c>
      <c r="Q15" s="698"/>
      <c r="R15" s="698"/>
      <c r="S15" s="698"/>
      <c r="T15" s="698"/>
      <c r="U15" s="698"/>
      <c r="V15" s="698"/>
      <c r="W15" s="699"/>
    </row>
    <row r="16" spans="2:23" s="29" customFormat="1" ht="25.5" customHeight="1" x14ac:dyDescent="0.15">
      <c r="B16" s="722" t="s">
        <v>252</v>
      </c>
      <c r="C16" s="722" t="s">
        <v>253</v>
      </c>
      <c r="D16" s="722"/>
      <c r="E16" s="203">
        <v>8</v>
      </c>
      <c r="F16" s="723"/>
      <c r="G16" s="724"/>
      <c r="H16" s="724"/>
      <c r="I16" s="724"/>
      <c r="J16" s="724"/>
      <c r="K16" s="724"/>
      <c r="L16" s="725"/>
      <c r="M16" s="722" t="s">
        <v>252</v>
      </c>
      <c r="N16" s="722" t="s">
        <v>253</v>
      </c>
      <c r="O16" s="722"/>
      <c r="P16" s="203">
        <v>8</v>
      </c>
      <c r="Q16" s="726"/>
      <c r="R16" s="727"/>
      <c r="S16" s="727"/>
      <c r="T16" s="727"/>
      <c r="U16" s="727"/>
      <c r="V16" s="727"/>
      <c r="W16" s="728"/>
    </row>
    <row r="17" spans="2:24" s="29" customFormat="1" ht="25.5" customHeight="1" x14ac:dyDescent="0.15">
      <c r="B17" s="722"/>
      <c r="C17" s="722" t="s">
        <v>254</v>
      </c>
      <c r="D17" s="722"/>
      <c r="E17" s="233">
        <v>6</v>
      </c>
      <c r="F17" s="726"/>
      <c r="G17" s="727"/>
      <c r="H17" s="727"/>
      <c r="I17" s="727"/>
      <c r="J17" s="727"/>
      <c r="K17" s="727"/>
      <c r="L17" s="728"/>
      <c r="M17" s="722"/>
      <c r="N17" s="722" t="s">
        <v>254</v>
      </c>
      <c r="O17" s="722"/>
      <c r="P17" s="233">
        <v>7</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616</v>
      </c>
      <c r="F19" s="726"/>
      <c r="G19" s="727"/>
      <c r="H19" s="727"/>
      <c r="I19" s="727"/>
      <c r="J19" s="727"/>
      <c r="K19" s="727"/>
      <c r="L19" s="728"/>
      <c r="M19" s="722"/>
      <c r="N19" s="722" t="s">
        <v>204</v>
      </c>
      <c r="O19" s="722"/>
      <c r="P19" s="203" t="s">
        <v>553</v>
      </c>
      <c r="Q19" s="726"/>
      <c r="R19" s="727"/>
      <c r="S19" s="727"/>
      <c r="T19" s="727"/>
      <c r="U19" s="727"/>
      <c r="V19" s="727"/>
      <c r="W19" s="728"/>
    </row>
    <row r="20" spans="2:24" s="29" customFormat="1" ht="25.5" customHeight="1" x14ac:dyDescent="0.15">
      <c r="B20" s="696" t="s">
        <v>206</v>
      </c>
      <c r="C20" s="696"/>
      <c r="D20" s="696"/>
      <c r="E20" s="232" t="s">
        <v>442</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442</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548</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672</v>
      </c>
      <c r="F24" s="717"/>
      <c r="G24" s="718"/>
      <c r="H24" s="703" t="s">
        <v>259</v>
      </c>
      <c r="I24" s="703"/>
      <c r="J24" s="716" t="s">
        <v>695</v>
      </c>
      <c r="K24" s="717"/>
      <c r="L24" s="718"/>
      <c r="M24" s="703" t="s">
        <v>258</v>
      </c>
      <c r="N24" s="703"/>
      <c r="O24" s="703"/>
      <c r="P24" s="716" t="s">
        <v>673</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785</v>
      </c>
      <c r="F26" s="698"/>
      <c r="G26" s="698"/>
      <c r="H26" s="698"/>
      <c r="I26" s="698"/>
      <c r="J26" s="698"/>
      <c r="K26" s="698"/>
      <c r="L26" s="699"/>
      <c r="M26" s="696" t="s">
        <v>262</v>
      </c>
      <c r="N26" s="696"/>
      <c r="O26" s="696"/>
      <c r="P26" s="697" t="s">
        <v>690</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C6E1E18B-7285-4040-B4C3-A65A83D1C792}"/>
    <dataValidation type="list" allowBlank="1" showInputMessage="1" showErrorMessage="1" sqref="E8 E19 P8 P19" xr:uid="{66C1F30D-9960-4F25-9933-4EC59D1CF56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2C02C3-6DD8-4BA7-8071-67287FB68248}">
          <x14:formula1>
            <xm:f>'(参考)リスト'!$F$16:$F$21</xm:f>
          </x14:formula1>
          <xm:sqref>E11:E12 E22:E23 P11:P12 P22:P23</xm:sqref>
        </x14:dataValidation>
        <x14:dataValidation type="list" allowBlank="1" showInputMessage="1" showErrorMessage="1" xr:uid="{0FF66C7D-E2AB-4E78-84CD-A8683801E1AD}">
          <x14:formula1>
            <xm:f>'(参考)リスト'!$D$16:$D$18</xm:f>
          </x14:formula1>
          <xm:sqref>E10 E21 P10 P21</xm:sqref>
        </x14:dataValidation>
        <x14:dataValidation type="list" allowBlank="1" showInputMessage="1" showErrorMessage="1" xr:uid="{59E4D5FD-1396-43B7-A284-B0080B91BA21}">
          <x14:formula1>
            <xm:f>'(参考)リスト'!$E$16:$E$27</xm:f>
          </x14:formula1>
          <xm:sqref>E9 E20 P9 P20</xm:sqref>
        </x14:dataValidation>
        <x14:dataValidation type="list" allowBlank="1" showInputMessage="1" showErrorMessage="1" xr:uid="{9A4C8D0F-5E6B-4A72-A62A-A5E085887AE7}">
          <x14:formula1>
            <xm:f>'(参考)リスト'!$B$16:$B$21</xm:f>
          </x14:formula1>
          <xm:sqref>E7 E18 P7 P18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F9B3F-EC69-4815-B598-7BE7F6430A0A}">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8</v>
      </c>
      <c r="F5" s="723"/>
      <c r="G5" s="724"/>
      <c r="H5" s="724"/>
      <c r="I5" s="724"/>
      <c r="J5" s="724"/>
      <c r="K5" s="724"/>
      <c r="L5" s="725"/>
      <c r="M5" s="719" t="s">
        <v>252</v>
      </c>
      <c r="N5" s="732" t="s">
        <v>253</v>
      </c>
      <c r="O5" s="733"/>
      <c r="P5" s="203">
        <v>8</v>
      </c>
      <c r="Q5" s="726"/>
      <c r="R5" s="727"/>
      <c r="S5" s="727"/>
      <c r="T5" s="727"/>
      <c r="U5" s="727"/>
      <c r="V5" s="727"/>
      <c r="W5" s="728"/>
    </row>
    <row r="6" spans="2:23" s="29" customFormat="1" ht="25.5" customHeight="1" x14ac:dyDescent="0.15">
      <c r="B6" s="721"/>
      <c r="C6" s="732" t="s">
        <v>254</v>
      </c>
      <c r="D6" s="733"/>
      <c r="E6" s="233">
        <v>8</v>
      </c>
      <c r="F6" s="726"/>
      <c r="G6" s="727"/>
      <c r="H6" s="727"/>
      <c r="I6" s="727"/>
      <c r="J6" s="727"/>
      <c r="K6" s="727"/>
      <c r="L6" s="728"/>
      <c r="M6" s="721"/>
      <c r="N6" s="732" t="s">
        <v>254</v>
      </c>
      <c r="O6" s="733"/>
      <c r="P6" s="233">
        <v>9</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553</v>
      </c>
      <c r="F8" s="726"/>
      <c r="G8" s="727"/>
      <c r="H8" s="727"/>
      <c r="I8" s="727"/>
      <c r="J8" s="727"/>
      <c r="K8" s="727"/>
      <c r="L8" s="728"/>
      <c r="M8" s="720"/>
      <c r="N8" s="732" t="s">
        <v>204</v>
      </c>
      <c r="O8" s="733"/>
      <c r="P8" s="203" t="s">
        <v>545</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442</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442</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674</v>
      </c>
      <c r="F13" s="717"/>
      <c r="G13" s="718"/>
      <c r="H13" s="703" t="s">
        <v>259</v>
      </c>
      <c r="I13" s="703"/>
      <c r="J13" s="704" t="s">
        <v>695</v>
      </c>
      <c r="K13" s="704"/>
      <c r="L13" s="704"/>
      <c r="M13" s="703" t="s">
        <v>258</v>
      </c>
      <c r="N13" s="703"/>
      <c r="O13" s="703"/>
      <c r="P13" s="716" t="s">
        <v>675</v>
      </c>
      <c r="Q13" s="717"/>
      <c r="R13" s="718"/>
      <c r="S13" s="703" t="s">
        <v>259</v>
      </c>
      <c r="T13" s="703"/>
      <c r="U13" s="704" t="s">
        <v>695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690</v>
      </c>
      <c r="F15" s="698"/>
      <c r="G15" s="698"/>
      <c r="H15" s="698"/>
      <c r="I15" s="698"/>
      <c r="J15" s="698"/>
      <c r="K15" s="698"/>
      <c r="L15" s="699"/>
      <c r="M15" s="696" t="s">
        <v>262</v>
      </c>
      <c r="N15" s="696"/>
      <c r="O15" s="696"/>
      <c r="P15" s="697" t="s">
        <v>701</v>
      </c>
      <c r="Q15" s="698"/>
      <c r="R15" s="698"/>
      <c r="S15" s="698"/>
      <c r="T15" s="698"/>
      <c r="U15" s="698"/>
      <c r="V15" s="698"/>
      <c r="W15" s="699"/>
    </row>
    <row r="16" spans="2:23" s="29" customFormat="1" ht="25.5" customHeight="1" x14ac:dyDescent="0.15">
      <c r="B16" s="722" t="s">
        <v>252</v>
      </c>
      <c r="C16" s="722" t="s">
        <v>253</v>
      </c>
      <c r="D16" s="722"/>
      <c r="E16" s="203">
        <v>8</v>
      </c>
      <c r="F16" s="723"/>
      <c r="G16" s="724"/>
      <c r="H16" s="724"/>
      <c r="I16" s="724"/>
      <c r="J16" s="724"/>
      <c r="K16" s="724"/>
      <c r="L16" s="725"/>
      <c r="M16" s="722" t="s">
        <v>252</v>
      </c>
      <c r="N16" s="722" t="s">
        <v>253</v>
      </c>
      <c r="O16" s="722"/>
      <c r="P16" s="203">
        <v>8</v>
      </c>
      <c r="Q16" s="726"/>
      <c r="R16" s="727"/>
      <c r="S16" s="727"/>
      <c r="T16" s="727"/>
      <c r="U16" s="727"/>
      <c r="V16" s="727"/>
      <c r="W16" s="728"/>
    </row>
    <row r="17" spans="2:24" s="29" customFormat="1" ht="25.5" customHeight="1" x14ac:dyDescent="0.15">
      <c r="B17" s="722"/>
      <c r="C17" s="722" t="s">
        <v>254</v>
      </c>
      <c r="D17" s="722"/>
      <c r="E17" s="233">
        <v>10</v>
      </c>
      <c r="F17" s="726"/>
      <c r="G17" s="727"/>
      <c r="H17" s="727"/>
      <c r="I17" s="727"/>
      <c r="J17" s="727"/>
      <c r="K17" s="727"/>
      <c r="L17" s="728"/>
      <c r="M17" s="722"/>
      <c r="N17" s="722" t="s">
        <v>254</v>
      </c>
      <c r="O17" s="722"/>
      <c r="P17" s="233">
        <v>11</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545</v>
      </c>
      <c r="F19" s="726"/>
      <c r="G19" s="727"/>
      <c r="H19" s="727"/>
      <c r="I19" s="727"/>
      <c r="J19" s="727"/>
      <c r="K19" s="727"/>
      <c r="L19" s="728"/>
      <c r="M19" s="722"/>
      <c r="N19" s="722" t="s">
        <v>204</v>
      </c>
      <c r="O19" s="722"/>
      <c r="P19" s="203" t="s">
        <v>570</v>
      </c>
      <c r="Q19" s="726"/>
      <c r="R19" s="727"/>
      <c r="S19" s="727"/>
      <c r="T19" s="727"/>
      <c r="U19" s="727"/>
      <c r="V19" s="727"/>
      <c r="W19" s="728"/>
    </row>
    <row r="20" spans="2:24" s="29" customFormat="1" ht="25.5" customHeight="1" x14ac:dyDescent="0.15">
      <c r="B20" s="696" t="s">
        <v>206</v>
      </c>
      <c r="C20" s="696"/>
      <c r="D20" s="696"/>
      <c r="E20" s="232" t="s">
        <v>406</v>
      </c>
      <c r="F20" s="726"/>
      <c r="G20" s="727"/>
      <c r="H20" s="727"/>
      <c r="I20" s="727"/>
      <c r="J20" s="727"/>
      <c r="K20" s="727"/>
      <c r="L20" s="728"/>
      <c r="M20" s="696" t="s">
        <v>206</v>
      </c>
      <c r="N20" s="696"/>
      <c r="O20" s="696"/>
      <c r="P20" s="232" t="s">
        <v>442</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442</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676</v>
      </c>
      <c r="F24" s="717"/>
      <c r="G24" s="718"/>
      <c r="H24" s="703" t="s">
        <v>259</v>
      </c>
      <c r="I24" s="703"/>
      <c r="J24" s="716" t="s">
        <v>695</v>
      </c>
      <c r="K24" s="717"/>
      <c r="L24" s="718"/>
      <c r="M24" s="703" t="s">
        <v>258</v>
      </c>
      <c r="N24" s="703"/>
      <c r="O24" s="703"/>
      <c r="P24" s="716" t="s">
        <v>677</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708</v>
      </c>
      <c r="F26" s="698"/>
      <c r="G26" s="698"/>
      <c r="H26" s="698"/>
      <c r="I26" s="698"/>
      <c r="J26" s="698"/>
      <c r="K26" s="698"/>
      <c r="L26" s="699"/>
      <c r="M26" s="696" t="s">
        <v>262</v>
      </c>
      <c r="N26" s="696"/>
      <c r="O26" s="696"/>
      <c r="P26" s="697" t="s">
        <v>786</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2AC599FC-2815-4008-9A6C-46A5879FAE07}"/>
    <dataValidation type="list" allowBlank="1" showInputMessage="1" showErrorMessage="1" sqref="E8 E19 P8 P19" xr:uid="{92D78056-E5C2-4CE3-BBE6-18D0D6562E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8A0825-F6FB-4249-84D5-7FB91172CC7E}">
          <x14:formula1>
            <xm:f>'(参考)リスト'!$F$16:$F$21</xm:f>
          </x14:formula1>
          <xm:sqref>E11:E12 E22:E23 P11:P12 P22:P23</xm:sqref>
        </x14:dataValidation>
        <x14:dataValidation type="list" allowBlank="1" showInputMessage="1" showErrorMessage="1" xr:uid="{4CAAF047-88A6-4A2B-B0FB-7C8475CA2699}">
          <x14:formula1>
            <xm:f>'(参考)リスト'!$D$16:$D$18</xm:f>
          </x14:formula1>
          <xm:sqref>E10 E21 P10 P21</xm:sqref>
        </x14:dataValidation>
        <x14:dataValidation type="list" allowBlank="1" showInputMessage="1" showErrorMessage="1" xr:uid="{BFAF55B3-8F57-4A92-B715-A6436BA9B6F1}">
          <x14:formula1>
            <xm:f>'(参考)リスト'!$E$16:$E$27</xm:f>
          </x14:formula1>
          <xm:sqref>E9 E20 P9 P20</xm:sqref>
        </x14:dataValidation>
        <x14:dataValidation type="list" allowBlank="1" showInputMessage="1" showErrorMessage="1" xr:uid="{E3DBFFAC-BC89-440D-AF2D-C1758DED4DA5}">
          <x14:formula1>
            <xm:f>'(参考)リスト'!$B$16:$B$21</xm:f>
          </x14:formula1>
          <xm:sqref>E7 E18 P7 P18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9A338-D99E-4AD6-B906-157818AD8AAA}">
  <dimension ref="B1:X31"/>
  <sheetViews>
    <sheetView showGridLines="0" showZeros="0" view="pageBreakPreview"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8</v>
      </c>
      <c r="F5" s="723"/>
      <c r="G5" s="724"/>
      <c r="H5" s="724"/>
      <c r="I5" s="724"/>
      <c r="J5" s="724"/>
      <c r="K5" s="724"/>
      <c r="L5" s="725"/>
      <c r="M5" s="719" t="s">
        <v>252</v>
      </c>
      <c r="N5" s="732" t="s">
        <v>253</v>
      </c>
      <c r="O5" s="733"/>
      <c r="P5" s="203">
        <v>9</v>
      </c>
      <c r="Q5" s="726"/>
      <c r="R5" s="727"/>
      <c r="S5" s="727"/>
      <c r="T5" s="727"/>
      <c r="U5" s="727"/>
      <c r="V5" s="727"/>
      <c r="W5" s="728"/>
    </row>
    <row r="6" spans="2:23" s="29" customFormat="1" ht="25.5" customHeight="1" x14ac:dyDescent="0.15">
      <c r="B6" s="721"/>
      <c r="C6" s="732" t="s">
        <v>254</v>
      </c>
      <c r="D6" s="733"/>
      <c r="E6" s="233">
        <v>12</v>
      </c>
      <c r="F6" s="726"/>
      <c r="G6" s="727"/>
      <c r="H6" s="727"/>
      <c r="I6" s="727"/>
      <c r="J6" s="727"/>
      <c r="K6" s="727"/>
      <c r="L6" s="728"/>
      <c r="M6" s="721"/>
      <c r="N6" s="732" t="s">
        <v>254</v>
      </c>
      <c r="O6" s="733"/>
      <c r="P6" s="233">
        <v>1</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678</v>
      </c>
      <c r="F8" s="726"/>
      <c r="G8" s="727"/>
      <c r="H8" s="727"/>
      <c r="I8" s="727"/>
      <c r="J8" s="727"/>
      <c r="K8" s="727"/>
      <c r="L8" s="728"/>
      <c r="M8" s="720"/>
      <c r="N8" s="732" t="s">
        <v>204</v>
      </c>
      <c r="O8" s="733"/>
      <c r="P8" s="203" t="s">
        <v>553</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414</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588</v>
      </c>
      <c r="F13" s="717"/>
      <c r="G13" s="718"/>
      <c r="H13" s="703" t="s">
        <v>259</v>
      </c>
      <c r="I13" s="703"/>
      <c r="J13" s="704" t="s">
        <v>787</v>
      </c>
      <c r="K13" s="704"/>
      <c r="L13" s="704"/>
      <c r="M13" s="703" t="s">
        <v>258</v>
      </c>
      <c r="N13" s="703"/>
      <c r="O13" s="703"/>
      <c r="P13" s="716" t="s">
        <v>665</v>
      </c>
      <c r="Q13" s="717"/>
      <c r="R13" s="718"/>
      <c r="S13" s="703" t="s">
        <v>259</v>
      </c>
      <c r="T13" s="703"/>
      <c r="U13" s="704" t="s">
        <v>789</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788</v>
      </c>
      <c r="F15" s="698"/>
      <c r="G15" s="698"/>
      <c r="H15" s="698"/>
      <c r="I15" s="698"/>
      <c r="J15" s="698"/>
      <c r="K15" s="698"/>
      <c r="L15" s="699"/>
      <c r="M15" s="696" t="s">
        <v>262</v>
      </c>
      <c r="N15" s="696"/>
      <c r="O15" s="696"/>
      <c r="P15" s="697" t="s">
        <v>690</v>
      </c>
      <c r="Q15" s="698"/>
      <c r="R15" s="698"/>
      <c r="S15" s="698"/>
      <c r="T15" s="698"/>
      <c r="U15" s="698"/>
      <c r="V15" s="698"/>
      <c r="W15" s="699"/>
    </row>
    <row r="16" spans="2:23" s="29" customFormat="1" ht="25.5" customHeight="1" x14ac:dyDescent="0.15">
      <c r="B16" s="722" t="s">
        <v>252</v>
      </c>
      <c r="C16" s="722" t="s">
        <v>253</v>
      </c>
      <c r="D16" s="722"/>
      <c r="E16" s="203">
        <v>9</v>
      </c>
      <c r="F16" s="723"/>
      <c r="G16" s="724"/>
      <c r="H16" s="724"/>
      <c r="I16" s="724"/>
      <c r="J16" s="724"/>
      <c r="K16" s="724"/>
      <c r="L16" s="725"/>
      <c r="M16" s="722" t="s">
        <v>252</v>
      </c>
      <c r="N16" s="722" t="s">
        <v>253</v>
      </c>
      <c r="O16" s="722"/>
      <c r="P16" s="203">
        <v>9</v>
      </c>
      <c r="Q16" s="726"/>
      <c r="R16" s="727"/>
      <c r="S16" s="727"/>
      <c r="T16" s="727"/>
      <c r="U16" s="727"/>
      <c r="V16" s="727"/>
      <c r="W16" s="728"/>
    </row>
    <row r="17" spans="2:24" s="29" customFormat="1" ht="25.5" customHeight="1" x14ac:dyDescent="0.15">
      <c r="B17" s="722"/>
      <c r="C17" s="722" t="s">
        <v>254</v>
      </c>
      <c r="D17" s="722"/>
      <c r="E17" s="233">
        <v>2</v>
      </c>
      <c r="F17" s="726"/>
      <c r="G17" s="727"/>
      <c r="H17" s="727"/>
      <c r="I17" s="727"/>
      <c r="J17" s="727"/>
      <c r="K17" s="727"/>
      <c r="L17" s="728"/>
      <c r="M17" s="722"/>
      <c r="N17" s="722" t="s">
        <v>254</v>
      </c>
      <c r="O17" s="722"/>
      <c r="P17" s="233">
        <v>3</v>
      </c>
      <c r="Q17" s="726"/>
      <c r="R17" s="727"/>
      <c r="S17" s="727"/>
      <c r="T17" s="727"/>
      <c r="U17" s="727"/>
      <c r="V17" s="727"/>
      <c r="W17" s="728"/>
    </row>
    <row r="18" spans="2:24" s="29" customFormat="1" ht="25.5" customHeight="1" x14ac:dyDescent="0.15">
      <c r="B18" s="722" t="s">
        <v>255</v>
      </c>
      <c r="C18" s="722" t="s">
        <v>203</v>
      </c>
      <c r="D18" s="722"/>
      <c r="E18" s="204" t="s">
        <v>544</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557</v>
      </c>
      <c r="F19" s="726"/>
      <c r="G19" s="727"/>
      <c r="H19" s="727"/>
      <c r="I19" s="727"/>
      <c r="J19" s="727"/>
      <c r="K19" s="727"/>
      <c r="L19" s="728"/>
      <c r="M19" s="722"/>
      <c r="N19" s="722" t="s">
        <v>204</v>
      </c>
      <c r="O19" s="722"/>
      <c r="P19" s="203" t="s">
        <v>563</v>
      </c>
      <c r="Q19" s="726"/>
      <c r="R19" s="727"/>
      <c r="S19" s="727"/>
      <c r="T19" s="727"/>
      <c r="U19" s="727"/>
      <c r="V19" s="727"/>
      <c r="W19" s="728"/>
    </row>
    <row r="20" spans="2:24" s="29" customFormat="1" ht="25.5" customHeight="1" x14ac:dyDescent="0.15">
      <c r="B20" s="696" t="s">
        <v>206</v>
      </c>
      <c r="C20" s="696"/>
      <c r="D20" s="696"/>
      <c r="E20" s="232" t="s">
        <v>414</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t="s">
        <v>546</v>
      </c>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t="s">
        <v>501</v>
      </c>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t="s">
        <v>555</v>
      </c>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564</v>
      </c>
      <c r="F24" s="717"/>
      <c r="G24" s="718"/>
      <c r="H24" s="703" t="s">
        <v>259</v>
      </c>
      <c r="I24" s="703"/>
      <c r="J24" s="716" t="s">
        <v>694</v>
      </c>
      <c r="K24" s="717"/>
      <c r="L24" s="718"/>
      <c r="M24" s="703" t="s">
        <v>258</v>
      </c>
      <c r="N24" s="703"/>
      <c r="O24" s="703"/>
      <c r="P24" s="716" t="s">
        <v>679</v>
      </c>
      <c r="Q24" s="717"/>
      <c r="R24" s="718"/>
      <c r="S24" s="703" t="s">
        <v>259</v>
      </c>
      <c r="T24" s="703"/>
      <c r="U24" s="704" t="s">
        <v>790</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806</v>
      </c>
      <c r="F26" s="698"/>
      <c r="G26" s="698"/>
      <c r="H26" s="698"/>
      <c r="I26" s="698"/>
      <c r="J26" s="698"/>
      <c r="K26" s="698"/>
      <c r="L26" s="699"/>
      <c r="M26" s="696" t="s">
        <v>262</v>
      </c>
      <c r="N26" s="696"/>
      <c r="O26" s="696"/>
      <c r="P26" s="697" t="s">
        <v>808</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3B5AFC72-573D-47CA-A84F-048325408FBE}"/>
    <dataValidation type="list" allowBlank="1" showInputMessage="1" showErrorMessage="1" sqref="E8 E19 P8 P19" xr:uid="{AD32508D-9851-49C6-A666-E661DEF9AFB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6658B0-7CFF-46D4-BFCA-002D577E4A68}">
          <x14:formula1>
            <xm:f>'(参考)リスト'!$F$16:$F$21</xm:f>
          </x14:formula1>
          <xm:sqref>E11:E12 E22:E23 P11:P12 P22:P23</xm:sqref>
        </x14:dataValidation>
        <x14:dataValidation type="list" allowBlank="1" showInputMessage="1" showErrorMessage="1" xr:uid="{95141297-8749-4FE8-AFEC-F438C7E3D687}">
          <x14:formula1>
            <xm:f>'(参考)リスト'!$D$16:$D$18</xm:f>
          </x14:formula1>
          <xm:sqref>E10 E21 P10 P21</xm:sqref>
        </x14:dataValidation>
        <x14:dataValidation type="list" allowBlank="1" showInputMessage="1" showErrorMessage="1" xr:uid="{B7636D98-74F5-4E18-A7B2-968C5F18FC07}">
          <x14:formula1>
            <xm:f>'(参考)リスト'!$E$16:$E$27</xm:f>
          </x14:formula1>
          <xm:sqref>E9 E20 P9 P20</xm:sqref>
        </x14:dataValidation>
        <x14:dataValidation type="list" allowBlank="1" showInputMessage="1" showErrorMessage="1" xr:uid="{A0CC6AE0-0BE2-46B1-ACD3-B340749472DC}">
          <x14:formula1>
            <xm:f>'(参考)リスト'!$B$16:$B$21</xm:f>
          </x14:formula1>
          <xm:sqref>E7 E18 P7 P18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0DB1B-CAD8-4005-AA7C-EE9A48214FB8}">
  <dimension ref="B1:X31"/>
  <sheetViews>
    <sheetView showGridLines="0" showZeros="0" view="pageBreakPreview"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9</v>
      </c>
      <c r="F5" s="723"/>
      <c r="G5" s="724"/>
      <c r="H5" s="724"/>
      <c r="I5" s="724"/>
      <c r="J5" s="724"/>
      <c r="K5" s="724"/>
      <c r="L5" s="725"/>
      <c r="M5" s="719" t="s">
        <v>252</v>
      </c>
      <c r="N5" s="732" t="s">
        <v>253</v>
      </c>
      <c r="O5" s="733"/>
      <c r="P5" s="203">
        <v>9</v>
      </c>
      <c r="Q5" s="726"/>
      <c r="R5" s="727"/>
      <c r="S5" s="727"/>
      <c r="T5" s="727"/>
      <c r="U5" s="727"/>
      <c r="V5" s="727"/>
      <c r="W5" s="728"/>
    </row>
    <row r="6" spans="2:23" s="29" customFormat="1" ht="25.5" customHeight="1" x14ac:dyDescent="0.15">
      <c r="B6" s="721"/>
      <c r="C6" s="732" t="s">
        <v>254</v>
      </c>
      <c r="D6" s="733"/>
      <c r="E6" s="233">
        <v>4</v>
      </c>
      <c r="F6" s="726"/>
      <c r="G6" s="727"/>
      <c r="H6" s="727"/>
      <c r="I6" s="727"/>
      <c r="J6" s="727"/>
      <c r="K6" s="727"/>
      <c r="L6" s="728"/>
      <c r="M6" s="721"/>
      <c r="N6" s="732" t="s">
        <v>254</v>
      </c>
      <c r="O6" s="733"/>
      <c r="P6" s="233">
        <v>5</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559</v>
      </c>
      <c r="F8" s="726"/>
      <c r="G8" s="727"/>
      <c r="H8" s="727"/>
      <c r="I8" s="727"/>
      <c r="J8" s="727"/>
      <c r="K8" s="727"/>
      <c r="L8" s="728"/>
      <c r="M8" s="720"/>
      <c r="N8" s="732" t="s">
        <v>204</v>
      </c>
      <c r="O8" s="733"/>
      <c r="P8" s="203" t="s">
        <v>678</v>
      </c>
      <c r="Q8" s="726"/>
      <c r="R8" s="727"/>
      <c r="S8" s="727"/>
      <c r="T8" s="727"/>
      <c r="U8" s="727"/>
      <c r="V8" s="727"/>
      <c r="W8" s="728"/>
    </row>
    <row r="9" spans="2:23" s="29" customFormat="1" ht="25.5" customHeight="1" x14ac:dyDescent="0.15">
      <c r="B9" s="734" t="s">
        <v>206</v>
      </c>
      <c r="C9" s="735"/>
      <c r="D9" s="736"/>
      <c r="E9" s="232" t="s">
        <v>414</v>
      </c>
      <c r="F9" s="726"/>
      <c r="G9" s="727"/>
      <c r="H9" s="727"/>
      <c r="I9" s="727"/>
      <c r="J9" s="727"/>
      <c r="K9" s="727"/>
      <c r="L9" s="728"/>
      <c r="M9" s="734" t="s">
        <v>206</v>
      </c>
      <c r="N9" s="735"/>
      <c r="O9" s="736"/>
      <c r="P9" s="232" t="s">
        <v>406</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805</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680</v>
      </c>
      <c r="F13" s="717"/>
      <c r="G13" s="718"/>
      <c r="H13" s="703" t="s">
        <v>259</v>
      </c>
      <c r="I13" s="703"/>
      <c r="J13" s="704" t="s">
        <v>791</v>
      </c>
      <c r="K13" s="704"/>
      <c r="L13" s="704"/>
      <c r="M13" s="703" t="s">
        <v>258</v>
      </c>
      <c r="N13" s="703"/>
      <c r="O13" s="703"/>
      <c r="P13" s="716" t="s">
        <v>681</v>
      </c>
      <c r="Q13" s="717"/>
      <c r="R13" s="718"/>
      <c r="S13" s="703" t="s">
        <v>259</v>
      </c>
      <c r="T13" s="703"/>
      <c r="U13" s="704" t="s">
        <v>792</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690</v>
      </c>
      <c r="F15" s="698"/>
      <c r="G15" s="698"/>
      <c r="H15" s="698"/>
      <c r="I15" s="698"/>
      <c r="J15" s="698"/>
      <c r="K15" s="698"/>
      <c r="L15" s="699"/>
      <c r="M15" s="696" t="s">
        <v>262</v>
      </c>
      <c r="N15" s="696"/>
      <c r="O15" s="696"/>
      <c r="P15" s="697" t="s">
        <v>813</v>
      </c>
      <c r="Q15" s="698"/>
      <c r="R15" s="698"/>
      <c r="S15" s="698"/>
      <c r="T15" s="698"/>
      <c r="U15" s="698"/>
      <c r="V15" s="698"/>
      <c r="W15" s="699"/>
    </row>
    <row r="16" spans="2:23" s="29" customFormat="1" ht="25.5" customHeight="1" x14ac:dyDescent="0.15">
      <c r="B16" s="722" t="s">
        <v>252</v>
      </c>
      <c r="C16" s="722" t="s">
        <v>253</v>
      </c>
      <c r="D16" s="722"/>
      <c r="E16" s="203">
        <v>9</v>
      </c>
      <c r="F16" s="723"/>
      <c r="G16" s="724"/>
      <c r="H16" s="724"/>
      <c r="I16" s="724"/>
      <c r="J16" s="724"/>
      <c r="K16" s="724"/>
      <c r="L16" s="725"/>
      <c r="M16" s="722" t="s">
        <v>252</v>
      </c>
      <c r="N16" s="722" t="s">
        <v>253</v>
      </c>
      <c r="O16" s="722"/>
      <c r="P16" s="203">
        <v>9</v>
      </c>
      <c r="Q16" s="726"/>
      <c r="R16" s="727"/>
      <c r="S16" s="727"/>
      <c r="T16" s="727"/>
      <c r="U16" s="727"/>
      <c r="V16" s="727"/>
      <c r="W16" s="728"/>
    </row>
    <row r="17" spans="2:24" s="29" customFormat="1" ht="25.5" customHeight="1" x14ac:dyDescent="0.15">
      <c r="B17" s="722"/>
      <c r="C17" s="722" t="s">
        <v>254</v>
      </c>
      <c r="D17" s="722"/>
      <c r="E17" s="233">
        <v>6</v>
      </c>
      <c r="F17" s="726"/>
      <c r="G17" s="727"/>
      <c r="H17" s="727"/>
      <c r="I17" s="727"/>
      <c r="J17" s="727"/>
      <c r="K17" s="727"/>
      <c r="L17" s="728"/>
      <c r="M17" s="722"/>
      <c r="N17" s="722" t="s">
        <v>254</v>
      </c>
      <c r="O17" s="722"/>
      <c r="P17" s="233">
        <v>7</v>
      </c>
      <c r="Q17" s="726"/>
      <c r="R17" s="727"/>
      <c r="S17" s="727"/>
      <c r="T17" s="727"/>
      <c r="U17" s="727"/>
      <c r="V17" s="727"/>
      <c r="W17" s="728"/>
    </row>
    <row r="18" spans="2:24" s="29" customFormat="1" ht="25.5" customHeight="1" x14ac:dyDescent="0.15">
      <c r="B18" s="722" t="s">
        <v>255</v>
      </c>
      <c r="C18" s="722" t="s">
        <v>203</v>
      </c>
      <c r="D18" s="722"/>
      <c r="E18" s="204" t="s">
        <v>578</v>
      </c>
      <c r="F18" s="726"/>
      <c r="G18" s="727"/>
      <c r="H18" s="727"/>
      <c r="I18" s="727"/>
      <c r="J18" s="727"/>
      <c r="K18" s="727"/>
      <c r="L18" s="728"/>
      <c r="M18" s="722" t="s">
        <v>255</v>
      </c>
      <c r="N18" s="722" t="s">
        <v>203</v>
      </c>
      <c r="O18" s="722"/>
      <c r="P18" s="204" t="s">
        <v>544</v>
      </c>
      <c r="Q18" s="726"/>
      <c r="R18" s="727"/>
      <c r="S18" s="727"/>
      <c r="T18" s="727"/>
      <c r="U18" s="727"/>
      <c r="V18" s="727"/>
      <c r="W18" s="728"/>
    </row>
    <row r="19" spans="2:24" s="29" customFormat="1" ht="25.5" customHeight="1" x14ac:dyDescent="0.15">
      <c r="B19" s="722"/>
      <c r="C19" s="722" t="s">
        <v>204</v>
      </c>
      <c r="D19" s="722"/>
      <c r="E19" s="203" t="s">
        <v>579</v>
      </c>
      <c r="F19" s="726"/>
      <c r="G19" s="727"/>
      <c r="H19" s="727"/>
      <c r="I19" s="727"/>
      <c r="J19" s="727"/>
      <c r="K19" s="727"/>
      <c r="L19" s="728"/>
      <c r="M19" s="722"/>
      <c r="N19" s="722" t="s">
        <v>204</v>
      </c>
      <c r="O19" s="722"/>
      <c r="P19" s="203" t="s">
        <v>553</v>
      </c>
      <c r="Q19" s="726"/>
      <c r="R19" s="727"/>
      <c r="S19" s="727"/>
      <c r="T19" s="727"/>
      <c r="U19" s="727"/>
      <c r="V19" s="727"/>
      <c r="W19" s="728"/>
    </row>
    <row r="20" spans="2:24" s="29" customFormat="1" ht="25.5" customHeight="1" x14ac:dyDescent="0.15">
      <c r="B20" s="696" t="s">
        <v>206</v>
      </c>
      <c r="C20" s="696"/>
      <c r="D20" s="696"/>
      <c r="E20" s="232" t="s">
        <v>448</v>
      </c>
      <c r="F20" s="726"/>
      <c r="G20" s="727"/>
      <c r="H20" s="727"/>
      <c r="I20" s="727"/>
      <c r="J20" s="727"/>
      <c r="K20" s="727"/>
      <c r="L20" s="728"/>
      <c r="M20" s="696" t="s">
        <v>206</v>
      </c>
      <c r="N20" s="696"/>
      <c r="O20" s="696"/>
      <c r="P20" s="232" t="s">
        <v>414</v>
      </c>
      <c r="Q20" s="726"/>
      <c r="R20" s="727"/>
      <c r="S20" s="727"/>
      <c r="T20" s="727"/>
      <c r="U20" s="727"/>
      <c r="V20" s="727"/>
      <c r="W20" s="728"/>
    </row>
    <row r="21" spans="2:24" s="29" customFormat="1" ht="25.5" customHeight="1" x14ac:dyDescent="0.15">
      <c r="B21" s="719" t="s">
        <v>256</v>
      </c>
      <c r="C21" s="696" t="s">
        <v>257</v>
      </c>
      <c r="D21" s="696"/>
      <c r="E21" s="233"/>
      <c r="F21" s="726"/>
      <c r="G21" s="727"/>
      <c r="H21" s="727"/>
      <c r="I21" s="727"/>
      <c r="J21" s="727"/>
      <c r="K21" s="727"/>
      <c r="L21" s="728"/>
      <c r="M21" s="719" t="s">
        <v>256</v>
      </c>
      <c r="N21" s="696" t="s">
        <v>257</v>
      </c>
      <c r="O21" s="696"/>
      <c r="P21" s="233" t="s">
        <v>546</v>
      </c>
      <c r="Q21" s="726"/>
      <c r="R21" s="727"/>
      <c r="S21" s="727"/>
      <c r="T21" s="727"/>
      <c r="U21" s="727"/>
      <c r="V21" s="727"/>
      <c r="W21" s="728"/>
    </row>
    <row r="22" spans="2:24" s="29" customFormat="1" ht="25.5" customHeight="1" x14ac:dyDescent="0.15">
      <c r="B22" s="720"/>
      <c r="C22" s="696" t="s">
        <v>215</v>
      </c>
      <c r="D22" s="696"/>
      <c r="E22" s="209"/>
      <c r="F22" s="726"/>
      <c r="G22" s="727"/>
      <c r="H22" s="727"/>
      <c r="I22" s="727"/>
      <c r="J22" s="727"/>
      <c r="K22" s="727"/>
      <c r="L22" s="728"/>
      <c r="M22" s="720"/>
      <c r="N22" s="696" t="s">
        <v>215</v>
      </c>
      <c r="O22" s="696"/>
      <c r="P22" s="209" t="s">
        <v>501</v>
      </c>
      <c r="Q22" s="726"/>
      <c r="R22" s="727"/>
      <c r="S22" s="727"/>
      <c r="T22" s="727"/>
      <c r="U22" s="727"/>
      <c r="V22" s="727"/>
      <c r="W22" s="728"/>
    </row>
    <row r="23" spans="2:24" s="29" customFormat="1" ht="25.5" customHeight="1" x14ac:dyDescent="0.15">
      <c r="B23" s="721"/>
      <c r="C23" s="696" t="s">
        <v>216</v>
      </c>
      <c r="D23" s="696"/>
      <c r="E23" s="209"/>
      <c r="F23" s="729"/>
      <c r="G23" s="730"/>
      <c r="H23" s="730"/>
      <c r="I23" s="730"/>
      <c r="J23" s="730"/>
      <c r="K23" s="730"/>
      <c r="L23" s="731"/>
      <c r="M23" s="721"/>
      <c r="N23" s="696" t="s">
        <v>216</v>
      </c>
      <c r="O23" s="696"/>
      <c r="P23" s="209" t="s">
        <v>555</v>
      </c>
      <c r="Q23" s="726"/>
      <c r="R23" s="727"/>
      <c r="S23" s="727"/>
      <c r="T23" s="727"/>
      <c r="U23" s="727"/>
      <c r="V23" s="727"/>
      <c r="W23" s="728"/>
    </row>
    <row r="24" spans="2:24" s="29" customFormat="1" ht="25.5" customHeight="1" x14ac:dyDescent="0.15">
      <c r="B24" s="703" t="s">
        <v>258</v>
      </c>
      <c r="C24" s="703"/>
      <c r="D24" s="703"/>
      <c r="E24" s="716" t="s">
        <v>501</v>
      </c>
      <c r="F24" s="717"/>
      <c r="G24" s="718"/>
      <c r="H24" s="703" t="s">
        <v>259</v>
      </c>
      <c r="I24" s="703"/>
      <c r="J24" s="716" t="s">
        <v>793</v>
      </c>
      <c r="K24" s="717"/>
      <c r="L24" s="718"/>
      <c r="M24" s="703" t="s">
        <v>258</v>
      </c>
      <c r="N24" s="703"/>
      <c r="O24" s="703"/>
      <c r="P24" s="716" t="s">
        <v>673</v>
      </c>
      <c r="Q24" s="717"/>
      <c r="R24" s="718"/>
      <c r="S24" s="703" t="s">
        <v>259</v>
      </c>
      <c r="T24" s="703"/>
      <c r="U24" s="704" t="s">
        <v>695</v>
      </c>
      <c r="V24" s="704"/>
      <c r="W24" s="704"/>
    </row>
    <row r="25" spans="2:24" s="29" customFormat="1" ht="25.5" customHeight="1" x14ac:dyDescent="0.15">
      <c r="B25" s="705" t="s">
        <v>260</v>
      </c>
      <c r="C25" s="705"/>
      <c r="D25" s="705"/>
      <c r="E25" s="706" t="s">
        <v>501</v>
      </c>
      <c r="F25" s="706"/>
      <c r="G25" s="706"/>
      <c r="H25" s="707" t="s">
        <v>261</v>
      </c>
      <c r="I25" s="708"/>
      <c r="J25" s="709" t="s">
        <v>501</v>
      </c>
      <c r="K25" s="710"/>
      <c r="L25" s="711"/>
      <c r="M25" s="707" t="s">
        <v>260</v>
      </c>
      <c r="N25" s="708"/>
      <c r="O25" s="712"/>
      <c r="P25" s="713" t="s">
        <v>501</v>
      </c>
      <c r="Q25" s="706"/>
      <c r="R25" s="706"/>
      <c r="S25" s="714" t="s">
        <v>261</v>
      </c>
      <c r="T25" s="715"/>
      <c r="U25" s="709" t="s">
        <v>501</v>
      </c>
      <c r="V25" s="710"/>
      <c r="W25" s="711"/>
    </row>
    <row r="26" spans="2:24" s="29" customFormat="1" ht="39.75" customHeight="1" x14ac:dyDescent="0.15">
      <c r="B26" s="696" t="s">
        <v>262</v>
      </c>
      <c r="C26" s="696"/>
      <c r="D26" s="696"/>
      <c r="E26" s="697" t="s">
        <v>794</v>
      </c>
      <c r="F26" s="698"/>
      <c r="G26" s="698"/>
      <c r="H26" s="698"/>
      <c r="I26" s="698"/>
      <c r="J26" s="698"/>
      <c r="K26" s="698"/>
      <c r="L26" s="699"/>
      <c r="M26" s="696" t="s">
        <v>262</v>
      </c>
      <c r="N26" s="696"/>
      <c r="O26" s="696"/>
      <c r="P26" s="697" t="s">
        <v>690</v>
      </c>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E64F813C-0134-4F4A-AF21-CAD07F6A4E65}"/>
    <dataValidation type="list" allowBlank="1" showInputMessage="1" showErrorMessage="1" sqref="E8 E19 P8 P19" xr:uid="{1AA81E83-7AC6-460F-9493-CB0D71C2295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43BDBA-D9C2-4C27-95C4-841B2DEF8D19}">
          <x14:formula1>
            <xm:f>'(参考)リスト'!$F$16:$F$21</xm:f>
          </x14:formula1>
          <xm:sqref>E11:E12 E22:E23 P11:P12 P22:P23</xm:sqref>
        </x14:dataValidation>
        <x14:dataValidation type="list" allowBlank="1" showInputMessage="1" showErrorMessage="1" xr:uid="{6534DA2F-97AC-492B-B7CA-F8927DAE23BB}">
          <x14:formula1>
            <xm:f>'(参考)リスト'!$D$16:$D$18</xm:f>
          </x14:formula1>
          <xm:sqref>E10 E21 P10 P21</xm:sqref>
        </x14:dataValidation>
        <x14:dataValidation type="list" allowBlank="1" showInputMessage="1" showErrorMessage="1" xr:uid="{ACAAB8B7-9D6C-43EC-B6CA-500C126DFC16}">
          <x14:formula1>
            <xm:f>'(参考)リスト'!$E$16:$E$27</xm:f>
          </x14:formula1>
          <xm:sqref>E9 E20 P9 P20</xm:sqref>
        </x14:dataValidation>
        <x14:dataValidation type="list" allowBlank="1" showInputMessage="1" showErrorMessage="1" xr:uid="{B6A8CBFD-6B24-449C-8FE8-4CD99EFC249A}">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E850-094F-4E18-94FD-FA3A3C87401A}">
  <dimension ref="B1:X31"/>
  <sheetViews>
    <sheetView showGridLines="0" showZeros="0" view="pageBreakPreview" topLeftCell="A3" zoomScale="85" zoomScaleNormal="70" zoomScaleSheetLayoutView="85"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4" t="s">
        <v>513</v>
      </c>
      <c r="U2" s="574"/>
      <c r="V2" s="574"/>
      <c r="W2" s="574"/>
    </row>
    <row r="3" spans="2:23" ht="25.15" customHeight="1" x14ac:dyDescent="0.15">
      <c r="B3" s="737" t="s">
        <v>247</v>
      </c>
      <c r="C3" s="738"/>
      <c r="D3" s="738"/>
      <c r="E3" s="739" t="s">
        <v>816</v>
      </c>
      <c r="F3" s="740"/>
      <c r="G3" s="741"/>
      <c r="H3" s="742" t="s">
        <v>248</v>
      </c>
      <c r="I3" s="743"/>
      <c r="J3" s="744" t="s">
        <v>527</v>
      </c>
      <c r="K3" s="745"/>
      <c r="L3" s="746"/>
      <c r="M3" s="747" t="s">
        <v>249</v>
      </c>
      <c r="N3" s="748"/>
      <c r="O3" s="749"/>
      <c r="P3" s="753" t="s">
        <v>530</v>
      </c>
      <c r="Q3" s="753"/>
      <c r="R3" s="753"/>
      <c r="S3" s="747" t="s">
        <v>192</v>
      </c>
      <c r="T3" s="749"/>
      <c r="U3" s="756">
        <v>45944</v>
      </c>
      <c r="V3" s="757"/>
      <c r="W3" s="758"/>
    </row>
    <row r="4" spans="2:23" ht="25.15" customHeight="1" x14ac:dyDescent="0.15">
      <c r="B4" s="760" t="s">
        <v>250</v>
      </c>
      <c r="C4" s="761"/>
      <c r="D4" s="761"/>
      <c r="E4" s="762" t="s">
        <v>526</v>
      </c>
      <c r="F4" s="763"/>
      <c r="G4" s="764"/>
      <c r="H4" s="742" t="s">
        <v>251</v>
      </c>
      <c r="I4" s="743"/>
      <c r="J4" s="765" t="s">
        <v>528</v>
      </c>
      <c r="K4" s="745"/>
      <c r="L4" s="746"/>
      <c r="M4" s="750"/>
      <c r="N4" s="751"/>
      <c r="O4" s="752"/>
      <c r="P4" s="766" t="s">
        <v>531</v>
      </c>
      <c r="Q4" s="766"/>
      <c r="R4" s="766"/>
      <c r="S4" s="754"/>
      <c r="T4" s="755"/>
      <c r="U4" s="754"/>
      <c r="V4" s="759"/>
      <c r="W4" s="755"/>
    </row>
    <row r="5" spans="2:23" s="29" customFormat="1" ht="25.5" customHeight="1" x14ac:dyDescent="0.15">
      <c r="B5" s="719" t="s">
        <v>252</v>
      </c>
      <c r="C5" s="732" t="s">
        <v>253</v>
      </c>
      <c r="D5" s="733"/>
      <c r="E5" s="203">
        <v>9</v>
      </c>
      <c r="F5" s="723"/>
      <c r="G5" s="724"/>
      <c r="H5" s="724"/>
      <c r="I5" s="724"/>
      <c r="J5" s="724"/>
      <c r="K5" s="724"/>
      <c r="L5" s="725"/>
      <c r="M5" s="719" t="s">
        <v>252</v>
      </c>
      <c r="N5" s="732" t="s">
        <v>253</v>
      </c>
      <c r="O5" s="733"/>
      <c r="P5" s="203">
        <v>9</v>
      </c>
      <c r="Q5" s="726"/>
      <c r="R5" s="727"/>
      <c r="S5" s="727"/>
      <c r="T5" s="727"/>
      <c r="U5" s="727"/>
      <c r="V5" s="727"/>
      <c r="W5" s="728"/>
    </row>
    <row r="6" spans="2:23" s="29" customFormat="1" ht="25.5" customHeight="1" x14ac:dyDescent="0.15">
      <c r="B6" s="721"/>
      <c r="C6" s="732" t="s">
        <v>254</v>
      </c>
      <c r="D6" s="733"/>
      <c r="E6" s="233">
        <v>8</v>
      </c>
      <c r="F6" s="726"/>
      <c r="G6" s="727"/>
      <c r="H6" s="727"/>
      <c r="I6" s="727"/>
      <c r="J6" s="727"/>
      <c r="K6" s="727"/>
      <c r="L6" s="728"/>
      <c r="M6" s="721"/>
      <c r="N6" s="732" t="s">
        <v>254</v>
      </c>
      <c r="O6" s="733"/>
      <c r="P6" s="233">
        <v>9</v>
      </c>
      <c r="Q6" s="726"/>
      <c r="R6" s="727"/>
      <c r="S6" s="727"/>
      <c r="T6" s="727"/>
      <c r="U6" s="727"/>
      <c r="V6" s="727"/>
      <c r="W6" s="728"/>
    </row>
    <row r="7" spans="2:23" s="29" customFormat="1" ht="25.5" customHeight="1" x14ac:dyDescent="0.15">
      <c r="B7" s="719" t="s">
        <v>255</v>
      </c>
      <c r="C7" s="732" t="s">
        <v>203</v>
      </c>
      <c r="D7" s="733"/>
      <c r="E7" s="204" t="s">
        <v>544</v>
      </c>
      <c r="F7" s="726"/>
      <c r="G7" s="727"/>
      <c r="H7" s="727"/>
      <c r="I7" s="727"/>
      <c r="J7" s="727"/>
      <c r="K7" s="727"/>
      <c r="L7" s="728"/>
      <c r="M7" s="719" t="s">
        <v>255</v>
      </c>
      <c r="N7" s="732" t="s">
        <v>203</v>
      </c>
      <c r="O7" s="733"/>
      <c r="P7" s="204" t="s">
        <v>544</v>
      </c>
      <c r="Q7" s="726"/>
      <c r="R7" s="727"/>
      <c r="S7" s="727"/>
      <c r="T7" s="727"/>
      <c r="U7" s="727"/>
      <c r="V7" s="727"/>
      <c r="W7" s="728"/>
    </row>
    <row r="8" spans="2:23" s="29" customFormat="1" ht="25.5" customHeight="1" x14ac:dyDescent="0.15">
      <c r="B8" s="720"/>
      <c r="C8" s="732" t="s">
        <v>204</v>
      </c>
      <c r="D8" s="733"/>
      <c r="E8" s="203" t="s">
        <v>545</v>
      </c>
      <c r="F8" s="726"/>
      <c r="G8" s="727"/>
      <c r="H8" s="727"/>
      <c r="I8" s="727"/>
      <c r="J8" s="727"/>
      <c r="K8" s="727"/>
      <c r="L8" s="728"/>
      <c r="M8" s="720"/>
      <c r="N8" s="732" t="s">
        <v>204</v>
      </c>
      <c r="O8" s="733"/>
      <c r="P8" s="203" t="s">
        <v>557</v>
      </c>
      <c r="Q8" s="726"/>
      <c r="R8" s="727"/>
      <c r="S8" s="727"/>
      <c r="T8" s="727"/>
      <c r="U8" s="727"/>
      <c r="V8" s="727"/>
      <c r="W8" s="728"/>
    </row>
    <row r="9" spans="2:23" s="29" customFormat="1" ht="25.5" customHeight="1" x14ac:dyDescent="0.15">
      <c r="B9" s="734" t="s">
        <v>206</v>
      </c>
      <c r="C9" s="735"/>
      <c r="D9" s="736"/>
      <c r="E9" s="232" t="s">
        <v>423</v>
      </c>
      <c r="F9" s="726"/>
      <c r="G9" s="727"/>
      <c r="H9" s="727"/>
      <c r="I9" s="727"/>
      <c r="J9" s="727"/>
      <c r="K9" s="727"/>
      <c r="L9" s="728"/>
      <c r="M9" s="734" t="s">
        <v>206</v>
      </c>
      <c r="N9" s="735"/>
      <c r="O9" s="736"/>
      <c r="P9" s="232" t="s">
        <v>406</v>
      </c>
      <c r="Q9" s="726"/>
      <c r="R9" s="727"/>
      <c r="S9" s="727"/>
      <c r="T9" s="727"/>
      <c r="U9" s="727"/>
      <c r="V9" s="727"/>
      <c r="W9" s="728"/>
    </row>
    <row r="10" spans="2:23" s="29" customFormat="1" ht="25.5" customHeight="1" x14ac:dyDescent="0.15">
      <c r="B10" s="719" t="s">
        <v>256</v>
      </c>
      <c r="C10" s="734" t="s">
        <v>257</v>
      </c>
      <c r="D10" s="736"/>
      <c r="E10" s="233" t="s">
        <v>546</v>
      </c>
      <c r="F10" s="726"/>
      <c r="G10" s="727"/>
      <c r="H10" s="727"/>
      <c r="I10" s="727"/>
      <c r="J10" s="727"/>
      <c r="K10" s="727"/>
      <c r="L10" s="728"/>
      <c r="M10" s="719" t="s">
        <v>256</v>
      </c>
      <c r="N10" s="734" t="s">
        <v>257</v>
      </c>
      <c r="O10" s="736"/>
      <c r="P10" s="233" t="s">
        <v>546</v>
      </c>
      <c r="Q10" s="726"/>
      <c r="R10" s="727"/>
      <c r="S10" s="727"/>
      <c r="T10" s="727"/>
      <c r="U10" s="727"/>
      <c r="V10" s="727"/>
      <c r="W10" s="728"/>
    </row>
    <row r="11" spans="2:23" s="29" customFormat="1" ht="25.5" customHeight="1" x14ac:dyDescent="0.15">
      <c r="B11" s="720"/>
      <c r="C11" s="734" t="s">
        <v>215</v>
      </c>
      <c r="D11" s="736"/>
      <c r="E11" s="209" t="s">
        <v>501</v>
      </c>
      <c r="F11" s="726"/>
      <c r="G11" s="727"/>
      <c r="H11" s="727"/>
      <c r="I11" s="727"/>
      <c r="J11" s="727"/>
      <c r="K11" s="727"/>
      <c r="L11" s="728"/>
      <c r="M11" s="720"/>
      <c r="N11" s="734" t="s">
        <v>215</v>
      </c>
      <c r="O11" s="736"/>
      <c r="P11" s="209" t="s">
        <v>501</v>
      </c>
      <c r="Q11" s="726"/>
      <c r="R11" s="727"/>
      <c r="S11" s="727"/>
      <c r="T11" s="727"/>
      <c r="U11" s="727"/>
      <c r="V11" s="727"/>
      <c r="W11" s="728"/>
    </row>
    <row r="12" spans="2:23" s="29" customFormat="1" ht="25.5" customHeight="1" x14ac:dyDescent="0.15">
      <c r="B12" s="721"/>
      <c r="C12" s="696" t="s">
        <v>216</v>
      </c>
      <c r="D12" s="696"/>
      <c r="E12" s="209" t="s">
        <v>555</v>
      </c>
      <c r="F12" s="729"/>
      <c r="G12" s="730"/>
      <c r="H12" s="730"/>
      <c r="I12" s="730"/>
      <c r="J12" s="730"/>
      <c r="K12" s="730"/>
      <c r="L12" s="731"/>
      <c r="M12" s="721"/>
      <c r="N12" s="696" t="s">
        <v>216</v>
      </c>
      <c r="O12" s="696"/>
      <c r="P12" s="209" t="s">
        <v>555</v>
      </c>
      <c r="Q12" s="726"/>
      <c r="R12" s="727"/>
      <c r="S12" s="727"/>
      <c r="T12" s="727"/>
      <c r="U12" s="727"/>
      <c r="V12" s="727"/>
      <c r="W12" s="728"/>
    </row>
    <row r="13" spans="2:23" s="29" customFormat="1" ht="25.5" customHeight="1" x14ac:dyDescent="0.15">
      <c r="B13" s="703" t="s">
        <v>258</v>
      </c>
      <c r="C13" s="703"/>
      <c r="D13" s="703"/>
      <c r="E13" s="716" t="s">
        <v>558</v>
      </c>
      <c r="F13" s="717"/>
      <c r="G13" s="718"/>
      <c r="H13" s="703" t="s">
        <v>259</v>
      </c>
      <c r="I13" s="703"/>
      <c r="J13" s="704" t="s">
        <v>695</v>
      </c>
      <c r="K13" s="704"/>
      <c r="L13" s="704"/>
      <c r="M13" s="703" t="s">
        <v>258</v>
      </c>
      <c r="N13" s="703"/>
      <c r="O13" s="703"/>
      <c r="P13" s="716" t="s">
        <v>547</v>
      </c>
      <c r="Q13" s="717"/>
      <c r="R13" s="718"/>
      <c r="S13" s="703" t="s">
        <v>259</v>
      </c>
      <c r="T13" s="703"/>
      <c r="U13" s="704" t="s">
        <v>795</v>
      </c>
      <c r="V13" s="704"/>
      <c r="W13" s="704"/>
    </row>
    <row r="14" spans="2:23" s="29" customFormat="1" ht="25.5" customHeight="1" x14ac:dyDescent="0.15">
      <c r="B14" s="705" t="s">
        <v>260</v>
      </c>
      <c r="C14" s="705"/>
      <c r="D14" s="705"/>
      <c r="E14" s="706" t="s">
        <v>501</v>
      </c>
      <c r="F14" s="706"/>
      <c r="G14" s="706"/>
      <c r="H14" s="707" t="s">
        <v>261</v>
      </c>
      <c r="I14" s="708"/>
      <c r="J14" s="709" t="s">
        <v>501</v>
      </c>
      <c r="K14" s="710"/>
      <c r="L14" s="711"/>
      <c r="M14" s="707" t="s">
        <v>260</v>
      </c>
      <c r="N14" s="708"/>
      <c r="O14" s="712"/>
      <c r="P14" s="713" t="s">
        <v>501</v>
      </c>
      <c r="Q14" s="706"/>
      <c r="R14" s="706"/>
      <c r="S14" s="714" t="s">
        <v>261</v>
      </c>
      <c r="T14" s="715"/>
      <c r="U14" s="709" t="s">
        <v>501</v>
      </c>
      <c r="V14" s="710"/>
      <c r="W14" s="711"/>
    </row>
    <row r="15" spans="2:23" s="29" customFormat="1" ht="39.75" customHeight="1" x14ac:dyDescent="0.15">
      <c r="B15" s="696" t="s">
        <v>262</v>
      </c>
      <c r="C15" s="696"/>
      <c r="D15" s="696"/>
      <c r="E15" s="697" t="s">
        <v>692</v>
      </c>
      <c r="F15" s="698"/>
      <c r="G15" s="698"/>
      <c r="H15" s="698"/>
      <c r="I15" s="698"/>
      <c r="J15" s="698"/>
      <c r="K15" s="698"/>
      <c r="L15" s="699"/>
      <c r="M15" s="696" t="s">
        <v>262</v>
      </c>
      <c r="N15" s="696"/>
      <c r="O15" s="696"/>
      <c r="P15" s="697" t="s">
        <v>725</v>
      </c>
      <c r="Q15" s="698"/>
      <c r="R15" s="698"/>
      <c r="S15" s="698"/>
      <c r="T15" s="698"/>
      <c r="U15" s="698"/>
      <c r="V15" s="698"/>
      <c r="W15" s="699"/>
    </row>
    <row r="16" spans="2:23" s="29" customFormat="1" ht="25.5" customHeight="1" x14ac:dyDescent="0.15">
      <c r="B16" s="722" t="s">
        <v>252</v>
      </c>
      <c r="C16" s="722" t="s">
        <v>253</v>
      </c>
      <c r="D16" s="722"/>
      <c r="E16" s="203"/>
      <c r="F16" s="723"/>
      <c r="G16" s="724"/>
      <c r="H16" s="724"/>
      <c r="I16" s="724"/>
      <c r="J16" s="724"/>
      <c r="K16" s="724"/>
      <c r="L16" s="725"/>
      <c r="M16" s="722" t="s">
        <v>252</v>
      </c>
      <c r="N16" s="722" t="s">
        <v>253</v>
      </c>
      <c r="O16" s="722"/>
      <c r="P16" s="203"/>
      <c r="Q16" s="726"/>
      <c r="R16" s="727"/>
      <c r="S16" s="727"/>
      <c r="T16" s="727"/>
      <c r="U16" s="727"/>
      <c r="V16" s="727"/>
      <c r="W16" s="728"/>
    </row>
    <row r="17" spans="2:24" s="29" customFormat="1" ht="25.5" customHeight="1" x14ac:dyDescent="0.15">
      <c r="B17" s="722"/>
      <c r="C17" s="722" t="s">
        <v>254</v>
      </c>
      <c r="D17" s="722"/>
      <c r="E17" s="233"/>
      <c r="F17" s="726"/>
      <c r="G17" s="727"/>
      <c r="H17" s="727"/>
      <c r="I17" s="727"/>
      <c r="J17" s="727"/>
      <c r="K17" s="727"/>
      <c r="L17" s="728"/>
      <c r="M17" s="722"/>
      <c r="N17" s="722" t="s">
        <v>254</v>
      </c>
      <c r="O17" s="722"/>
      <c r="P17" s="233"/>
      <c r="Q17" s="726"/>
      <c r="R17" s="727"/>
      <c r="S17" s="727"/>
      <c r="T17" s="727"/>
      <c r="U17" s="727"/>
      <c r="V17" s="727"/>
      <c r="W17" s="728"/>
    </row>
    <row r="18" spans="2:24" s="29" customFormat="1" ht="25.5" customHeight="1" x14ac:dyDescent="0.15">
      <c r="B18" s="722" t="s">
        <v>255</v>
      </c>
      <c r="C18" s="722" t="s">
        <v>203</v>
      </c>
      <c r="D18" s="722"/>
      <c r="E18" s="204"/>
      <c r="F18" s="726"/>
      <c r="G18" s="727"/>
      <c r="H18" s="727"/>
      <c r="I18" s="727"/>
      <c r="J18" s="727"/>
      <c r="K18" s="727"/>
      <c r="L18" s="728"/>
      <c r="M18" s="722" t="s">
        <v>255</v>
      </c>
      <c r="N18" s="722" t="s">
        <v>203</v>
      </c>
      <c r="O18" s="722"/>
      <c r="P18" s="204"/>
      <c r="Q18" s="726"/>
      <c r="R18" s="727"/>
      <c r="S18" s="727"/>
      <c r="T18" s="727"/>
      <c r="U18" s="727"/>
      <c r="V18" s="727"/>
      <c r="W18" s="728"/>
    </row>
    <row r="19" spans="2:24" s="29" customFormat="1" ht="25.5" customHeight="1" x14ac:dyDescent="0.15">
      <c r="B19" s="722"/>
      <c r="C19" s="722" t="s">
        <v>204</v>
      </c>
      <c r="D19" s="722"/>
      <c r="E19" s="203"/>
      <c r="F19" s="726"/>
      <c r="G19" s="727"/>
      <c r="H19" s="727"/>
      <c r="I19" s="727"/>
      <c r="J19" s="727"/>
      <c r="K19" s="727"/>
      <c r="L19" s="728"/>
      <c r="M19" s="722"/>
      <c r="N19" s="722" t="s">
        <v>204</v>
      </c>
      <c r="O19" s="722"/>
      <c r="P19" s="203"/>
      <c r="Q19" s="726"/>
      <c r="R19" s="727"/>
      <c r="S19" s="727"/>
      <c r="T19" s="727"/>
      <c r="U19" s="727"/>
      <c r="V19" s="727"/>
      <c r="W19" s="728"/>
    </row>
    <row r="20" spans="2:24" s="29" customFormat="1" ht="25.5" customHeight="1" x14ac:dyDescent="0.15">
      <c r="B20" s="696" t="s">
        <v>206</v>
      </c>
      <c r="C20" s="696"/>
      <c r="D20" s="696"/>
      <c r="E20" s="232"/>
      <c r="F20" s="726"/>
      <c r="G20" s="727"/>
      <c r="H20" s="727"/>
      <c r="I20" s="727"/>
      <c r="J20" s="727"/>
      <c r="K20" s="727"/>
      <c r="L20" s="728"/>
      <c r="M20" s="696" t="s">
        <v>206</v>
      </c>
      <c r="N20" s="696"/>
      <c r="O20" s="696"/>
      <c r="P20" s="232"/>
      <c r="Q20" s="726"/>
      <c r="R20" s="727"/>
      <c r="S20" s="727"/>
      <c r="T20" s="727"/>
      <c r="U20" s="727"/>
      <c r="V20" s="727"/>
      <c r="W20" s="728"/>
    </row>
    <row r="21" spans="2:24" s="29" customFormat="1" ht="25.5" customHeight="1" x14ac:dyDescent="0.15">
      <c r="B21" s="719" t="s">
        <v>256</v>
      </c>
      <c r="C21" s="696" t="s">
        <v>257</v>
      </c>
      <c r="D21" s="696"/>
      <c r="E21" s="233"/>
      <c r="F21" s="726"/>
      <c r="G21" s="727"/>
      <c r="H21" s="727"/>
      <c r="I21" s="727"/>
      <c r="J21" s="727"/>
      <c r="K21" s="727"/>
      <c r="L21" s="728"/>
      <c r="M21" s="719" t="s">
        <v>256</v>
      </c>
      <c r="N21" s="696" t="s">
        <v>257</v>
      </c>
      <c r="O21" s="696"/>
      <c r="P21" s="233"/>
      <c r="Q21" s="726"/>
      <c r="R21" s="727"/>
      <c r="S21" s="727"/>
      <c r="T21" s="727"/>
      <c r="U21" s="727"/>
      <c r="V21" s="727"/>
      <c r="W21" s="728"/>
    </row>
    <row r="22" spans="2:24" s="29" customFormat="1" ht="25.5" customHeight="1" x14ac:dyDescent="0.15">
      <c r="B22" s="720"/>
      <c r="C22" s="696" t="s">
        <v>215</v>
      </c>
      <c r="D22" s="696"/>
      <c r="E22" s="209"/>
      <c r="F22" s="726"/>
      <c r="G22" s="727"/>
      <c r="H22" s="727"/>
      <c r="I22" s="727"/>
      <c r="J22" s="727"/>
      <c r="K22" s="727"/>
      <c r="L22" s="728"/>
      <c r="M22" s="720"/>
      <c r="N22" s="696" t="s">
        <v>215</v>
      </c>
      <c r="O22" s="696"/>
      <c r="P22" s="209"/>
      <c r="Q22" s="726"/>
      <c r="R22" s="727"/>
      <c r="S22" s="727"/>
      <c r="T22" s="727"/>
      <c r="U22" s="727"/>
      <c r="V22" s="727"/>
      <c r="W22" s="728"/>
    </row>
    <row r="23" spans="2:24" s="29" customFormat="1" ht="25.5" customHeight="1" x14ac:dyDescent="0.15">
      <c r="B23" s="721"/>
      <c r="C23" s="696" t="s">
        <v>216</v>
      </c>
      <c r="D23" s="696"/>
      <c r="E23" s="209"/>
      <c r="F23" s="729"/>
      <c r="G23" s="730"/>
      <c r="H23" s="730"/>
      <c r="I23" s="730"/>
      <c r="J23" s="730"/>
      <c r="K23" s="730"/>
      <c r="L23" s="731"/>
      <c r="M23" s="721"/>
      <c r="N23" s="696" t="s">
        <v>216</v>
      </c>
      <c r="O23" s="696"/>
      <c r="P23" s="209"/>
      <c r="Q23" s="726"/>
      <c r="R23" s="727"/>
      <c r="S23" s="727"/>
      <c r="T23" s="727"/>
      <c r="U23" s="727"/>
      <c r="V23" s="727"/>
      <c r="W23" s="728"/>
    </row>
    <row r="24" spans="2:24" s="29" customFormat="1" ht="25.5" customHeight="1" x14ac:dyDescent="0.15">
      <c r="B24" s="703" t="s">
        <v>258</v>
      </c>
      <c r="C24" s="703"/>
      <c r="D24" s="703"/>
      <c r="E24" s="716"/>
      <c r="F24" s="717"/>
      <c r="G24" s="718"/>
      <c r="H24" s="703" t="s">
        <v>259</v>
      </c>
      <c r="I24" s="703"/>
      <c r="J24" s="716"/>
      <c r="K24" s="717"/>
      <c r="L24" s="718"/>
      <c r="M24" s="703" t="s">
        <v>258</v>
      </c>
      <c r="N24" s="703"/>
      <c r="O24" s="703"/>
      <c r="P24" s="716"/>
      <c r="Q24" s="717"/>
      <c r="R24" s="718"/>
      <c r="S24" s="703" t="s">
        <v>259</v>
      </c>
      <c r="T24" s="703"/>
      <c r="U24" s="704"/>
      <c r="V24" s="704"/>
      <c r="W24" s="704"/>
    </row>
    <row r="25" spans="2:24" s="29" customFormat="1" ht="25.5" customHeight="1" x14ac:dyDescent="0.15">
      <c r="B25" s="705" t="s">
        <v>260</v>
      </c>
      <c r="C25" s="705"/>
      <c r="D25" s="705"/>
      <c r="E25" s="706"/>
      <c r="F25" s="706"/>
      <c r="G25" s="706"/>
      <c r="H25" s="707" t="s">
        <v>261</v>
      </c>
      <c r="I25" s="708"/>
      <c r="J25" s="709"/>
      <c r="K25" s="710"/>
      <c r="L25" s="711"/>
      <c r="M25" s="707" t="s">
        <v>260</v>
      </c>
      <c r="N25" s="708"/>
      <c r="O25" s="712"/>
      <c r="P25" s="713"/>
      <c r="Q25" s="706"/>
      <c r="R25" s="706"/>
      <c r="S25" s="714" t="s">
        <v>261</v>
      </c>
      <c r="T25" s="715"/>
      <c r="U25" s="709"/>
      <c r="V25" s="710"/>
      <c r="W25" s="711"/>
    </row>
    <row r="26" spans="2:24" s="29" customFormat="1" ht="39.75" customHeight="1" x14ac:dyDescent="0.15">
      <c r="B26" s="696" t="s">
        <v>262</v>
      </c>
      <c r="C26" s="696"/>
      <c r="D26" s="696"/>
      <c r="E26" s="697"/>
      <c r="F26" s="698"/>
      <c r="G26" s="698"/>
      <c r="H26" s="698"/>
      <c r="I26" s="698"/>
      <c r="J26" s="698"/>
      <c r="K26" s="698"/>
      <c r="L26" s="699"/>
      <c r="M26" s="696" t="s">
        <v>262</v>
      </c>
      <c r="N26" s="696"/>
      <c r="O26" s="696"/>
      <c r="P26" s="697"/>
      <c r="Q26" s="698"/>
      <c r="R26" s="698"/>
      <c r="S26" s="698"/>
      <c r="T26" s="698"/>
      <c r="U26" s="698"/>
      <c r="V26" s="698"/>
      <c r="W26" s="699"/>
    </row>
    <row r="27" spans="2:24" s="29" customFormat="1" ht="15" customHeight="1" x14ac:dyDescent="0.15">
      <c r="B27" s="205"/>
      <c r="C27" s="700" t="s">
        <v>263</v>
      </c>
      <c r="D27" s="701"/>
      <c r="E27" s="701"/>
      <c r="F27" s="701"/>
      <c r="G27" s="701"/>
      <c r="H27" s="701"/>
      <c r="I27" s="701"/>
      <c r="J27" s="701"/>
      <c r="K27" s="701"/>
      <c r="L27" s="701"/>
      <c r="M27" s="206"/>
      <c r="N27" s="206" t="s">
        <v>264</v>
      </c>
      <c r="O27" s="206"/>
      <c r="P27" s="206"/>
      <c r="Q27" s="206"/>
      <c r="R27" s="206"/>
      <c r="S27" s="206"/>
      <c r="T27" s="206"/>
      <c r="U27" s="206"/>
      <c r="V27" s="206"/>
      <c r="W27" s="206"/>
    </row>
    <row r="28" spans="2:24" s="29" customFormat="1" ht="15" customHeight="1" x14ac:dyDescent="0.15">
      <c r="B28" s="205"/>
      <c r="C28" s="702"/>
      <c r="D28" s="702"/>
      <c r="E28" s="702"/>
      <c r="F28" s="702"/>
      <c r="G28" s="702"/>
      <c r="H28" s="702"/>
      <c r="I28" s="702"/>
      <c r="J28" s="702"/>
      <c r="K28" s="702"/>
      <c r="L28" s="702"/>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5420D7C6-48CD-4FAF-85F7-060CF384CF28}"/>
    <dataValidation type="list" allowBlank="1" showInputMessage="1" showErrorMessage="1" sqref="E8 E19 P8 P19" xr:uid="{5E36E180-1827-4459-94B5-FB8899ACAA1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D5B95C-2A6A-4F36-8E15-17EC92DBAD4E}">
          <x14:formula1>
            <xm:f>'(参考)リスト'!$F$16:$F$21</xm:f>
          </x14:formula1>
          <xm:sqref>E11:E12 E22:E23 P11:P12 P22:P23</xm:sqref>
        </x14:dataValidation>
        <x14:dataValidation type="list" allowBlank="1" showInputMessage="1" showErrorMessage="1" xr:uid="{69762CD5-3E61-43DF-9CB3-CE3A20402D35}">
          <x14:formula1>
            <xm:f>'(参考)リスト'!$D$16:$D$18</xm:f>
          </x14:formula1>
          <xm:sqref>E10 E21 P10 P21</xm:sqref>
        </x14:dataValidation>
        <x14:dataValidation type="list" allowBlank="1" showInputMessage="1" showErrorMessage="1" xr:uid="{CC14C6E5-D25E-4A77-ACAC-69C247E901CB}">
          <x14:formula1>
            <xm:f>'(参考)リスト'!$E$16:$E$27</xm:f>
          </x14:formula1>
          <xm:sqref>E9 E20 P9 P20</xm:sqref>
        </x14:dataValidation>
        <x14:dataValidation type="list" allowBlank="1" showInputMessage="1" showErrorMessage="1" xr:uid="{80D9D365-AEC8-4650-AC05-E39AAC5526AC}">
          <x14:formula1>
            <xm:f>'(参考)リスト'!$B$16:$B$21</xm:f>
          </x14:formula1>
          <xm:sqref>E7 E18 P7 P18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A4CE-91C8-4DF5-990E-61238ADBFCA3}">
  <sheetPr>
    <pageSetUpPr fitToPage="1"/>
  </sheetPr>
  <dimension ref="B1:Z59"/>
  <sheetViews>
    <sheetView showGridLines="0" showZeros="0" view="pageBreakPreview" zoomScale="85" zoomScaleNormal="70" zoomScaleSheetLayoutView="85" workbookViewId="0">
      <selection activeCell="E4" sqref="E4: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1" t="s">
        <v>270</v>
      </c>
      <c r="C2" s="202"/>
      <c r="D2" s="202"/>
      <c r="E2" s="202"/>
      <c r="F2" s="202"/>
      <c r="G2" s="202"/>
      <c r="H2" s="202"/>
      <c r="I2" s="202"/>
      <c r="J2" s="202"/>
      <c r="K2" s="202"/>
      <c r="L2" s="202"/>
      <c r="M2" s="202"/>
      <c r="N2" s="202"/>
      <c r="O2" s="202"/>
      <c r="P2" s="202"/>
      <c r="Q2" s="202"/>
    </row>
    <row r="3" spans="2:25" ht="25.15" customHeight="1" x14ac:dyDescent="0.15">
      <c r="B3" s="791" t="s">
        <v>247</v>
      </c>
      <c r="C3" s="791"/>
      <c r="D3" s="791"/>
      <c r="E3" s="792" t="s">
        <v>816</v>
      </c>
      <c r="F3" s="792"/>
      <c r="G3" s="792"/>
      <c r="H3" s="792"/>
      <c r="I3" s="770" t="s">
        <v>248</v>
      </c>
      <c r="J3" s="775"/>
      <c r="K3" s="771"/>
      <c r="L3" s="744" t="s">
        <v>527</v>
      </c>
      <c r="M3" s="745"/>
      <c r="N3" s="746"/>
      <c r="O3" s="793" t="s">
        <v>249</v>
      </c>
      <c r="P3" s="794"/>
      <c r="Q3" s="795"/>
      <c r="R3" s="799" t="s">
        <v>530</v>
      </c>
      <c r="S3" s="800"/>
      <c r="T3" s="801"/>
      <c r="U3" s="776" t="s">
        <v>271</v>
      </c>
      <c r="V3" s="777"/>
      <c r="W3" s="780">
        <v>45944</v>
      </c>
      <c r="X3" s="781"/>
      <c r="Y3" s="782"/>
    </row>
    <row r="4" spans="2:25" ht="25.15" customHeight="1" x14ac:dyDescent="0.15">
      <c r="B4" s="786" t="s">
        <v>250</v>
      </c>
      <c r="C4" s="786"/>
      <c r="D4" s="786"/>
      <c r="E4" s="787" t="s">
        <v>526</v>
      </c>
      <c r="F4" s="787"/>
      <c r="G4" s="787"/>
      <c r="H4" s="787"/>
      <c r="I4" s="770" t="s">
        <v>251</v>
      </c>
      <c r="J4" s="775"/>
      <c r="K4" s="771"/>
      <c r="L4" s="716" t="s">
        <v>528</v>
      </c>
      <c r="M4" s="717"/>
      <c r="N4" s="718"/>
      <c r="O4" s="796"/>
      <c r="P4" s="797"/>
      <c r="Q4" s="798"/>
      <c r="R4" s="788" t="s">
        <v>531</v>
      </c>
      <c r="S4" s="789"/>
      <c r="T4" s="790"/>
      <c r="U4" s="778"/>
      <c r="V4" s="779"/>
      <c r="W4" s="783"/>
      <c r="X4" s="784"/>
      <c r="Y4" s="785"/>
    </row>
    <row r="5" spans="2:25" ht="15" customHeight="1" x14ac:dyDescent="0.15">
      <c r="B5" s="770" t="s">
        <v>272</v>
      </c>
      <c r="C5" s="775"/>
      <c r="D5" s="771"/>
      <c r="E5" s="267">
        <v>2</v>
      </c>
      <c r="F5" s="770" t="s">
        <v>273</v>
      </c>
      <c r="G5" s="775"/>
      <c r="H5" s="771"/>
      <c r="I5" s="246">
        <v>101</v>
      </c>
      <c r="J5" s="770" t="s">
        <v>272</v>
      </c>
      <c r="K5" s="775"/>
      <c r="L5" s="771"/>
      <c r="M5" s="267">
        <v>2</v>
      </c>
      <c r="N5" s="770" t="s">
        <v>273</v>
      </c>
      <c r="O5" s="775"/>
      <c r="P5" s="771"/>
      <c r="Q5" s="246">
        <v>102</v>
      </c>
      <c r="R5" s="770" t="s">
        <v>272</v>
      </c>
      <c r="S5" s="775"/>
      <c r="T5" s="771"/>
      <c r="U5" s="267">
        <v>3</v>
      </c>
      <c r="V5" s="770" t="s">
        <v>273</v>
      </c>
      <c r="W5" s="775"/>
      <c r="X5" s="771"/>
      <c r="Y5" s="246">
        <v>101</v>
      </c>
    </row>
    <row r="6" spans="2:25" ht="15" customHeight="1" x14ac:dyDescent="0.15">
      <c r="B6" s="770" t="s">
        <v>274</v>
      </c>
      <c r="C6" s="775"/>
      <c r="D6" s="209" t="s">
        <v>684</v>
      </c>
      <c r="E6" s="772" t="s">
        <v>448</v>
      </c>
      <c r="F6" s="773"/>
      <c r="G6" s="773"/>
      <c r="H6" s="773"/>
      <c r="I6" s="774"/>
      <c r="J6" s="770" t="s">
        <v>274</v>
      </c>
      <c r="K6" s="775"/>
      <c r="L6" s="209" t="s">
        <v>684</v>
      </c>
      <c r="M6" s="772" t="s">
        <v>448</v>
      </c>
      <c r="N6" s="773"/>
      <c r="O6" s="773"/>
      <c r="P6" s="773"/>
      <c r="Q6" s="774"/>
      <c r="R6" s="770" t="s">
        <v>274</v>
      </c>
      <c r="S6" s="775"/>
      <c r="T6" s="209" t="s">
        <v>684</v>
      </c>
      <c r="U6" s="772" t="s">
        <v>448</v>
      </c>
      <c r="V6" s="773"/>
      <c r="W6" s="773"/>
      <c r="X6" s="773"/>
      <c r="Y6" s="774"/>
    </row>
    <row r="7" spans="2:25" ht="15" customHeight="1" x14ac:dyDescent="0.15">
      <c r="B7" s="770" t="s">
        <v>275</v>
      </c>
      <c r="C7" s="771"/>
      <c r="D7" s="744" t="s">
        <v>685</v>
      </c>
      <c r="E7" s="746"/>
      <c r="F7" s="770" t="s">
        <v>276</v>
      </c>
      <c r="G7" s="771"/>
      <c r="H7" s="292" t="s">
        <v>478</v>
      </c>
      <c r="I7" s="292"/>
      <c r="J7" s="770" t="s">
        <v>275</v>
      </c>
      <c r="K7" s="771"/>
      <c r="L7" s="744" t="s">
        <v>685</v>
      </c>
      <c r="M7" s="746"/>
      <c r="N7" s="770" t="s">
        <v>276</v>
      </c>
      <c r="O7" s="771"/>
      <c r="P7" s="292" t="s">
        <v>478</v>
      </c>
      <c r="Q7" s="292"/>
      <c r="R7" s="770" t="s">
        <v>275</v>
      </c>
      <c r="S7" s="771"/>
      <c r="T7" s="744" t="s">
        <v>685</v>
      </c>
      <c r="U7" s="746"/>
      <c r="V7" s="770" t="s">
        <v>276</v>
      </c>
      <c r="W7" s="771"/>
      <c r="X7" s="292" t="s">
        <v>478</v>
      </c>
      <c r="Y7" s="292"/>
    </row>
    <row r="8" spans="2:25" ht="15" customHeight="1" x14ac:dyDescent="0.15">
      <c r="B8" s="768" t="s">
        <v>277</v>
      </c>
      <c r="C8" s="768"/>
      <c r="D8" s="209" t="s">
        <v>687</v>
      </c>
      <c r="E8" s="247" t="s">
        <v>278</v>
      </c>
      <c r="F8" s="769" t="s">
        <v>796</v>
      </c>
      <c r="G8" s="769"/>
      <c r="H8" s="769"/>
      <c r="I8" s="769"/>
      <c r="J8" s="768" t="s">
        <v>277</v>
      </c>
      <c r="K8" s="768"/>
      <c r="L8" s="209" t="s">
        <v>687</v>
      </c>
      <c r="M8" s="247" t="s">
        <v>278</v>
      </c>
      <c r="N8" s="769" t="s">
        <v>796</v>
      </c>
      <c r="O8" s="769"/>
      <c r="P8" s="769"/>
      <c r="Q8" s="769"/>
      <c r="R8" s="768" t="s">
        <v>277</v>
      </c>
      <c r="S8" s="768"/>
      <c r="T8" s="209" t="s">
        <v>687</v>
      </c>
      <c r="U8" s="247" t="s">
        <v>278</v>
      </c>
      <c r="V8" s="769" t="s">
        <v>796</v>
      </c>
      <c r="W8" s="769"/>
      <c r="X8" s="769"/>
      <c r="Y8" s="769"/>
    </row>
    <row r="9" spans="2:25" s="29" customFormat="1" ht="14.1" customHeight="1" x14ac:dyDescent="0.15">
      <c r="B9" s="767"/>
      <c r="C9" s="767"/>
      <c r="D9" s="767"/>
      <c r="E9" s="767"/>
      <c r="F9" s="767"/>
      <c r="G9" s="767"/>
      <c r="H9" s="767"/>
      <c r="I9" s="767"/>
      <c r="J9" s="767"/>
      <c r="K9" s="767"/>
      <c r="L9" s="767"/>
      <c r="M9" s="767"/>
      <c r="N9" s="767"/>
      <c r="O9" s="767"/>
      <c r="P9" s="767"/>
      <c r="Q9" s="767"/>
      <c r="R9" s="767"/>
      <c r="S9" s="767"/>
      <c r="T9" s="767"/>
      <c r="U9" s="767"/>
      <c r="V9" s="767"/>
      <c r="W9" s="767"/>
      <c r="X9" s="767"/>
      <c r="Y9" s="767"/>
    </row>
    <row r="10" spans="2:25" s="29" customFormat="1" ht="14.1" customHeight="1" x14ac:dyDescent="0.15">
      <c r="B10" s="704"/>
      <c r="C10" s="704"/>
      <c r="D10" s="704"/>
      <c r="E10" s="704"/>
      <c r="F10" s="704"/>
      <c r="G10" s="704"/>
      <c r="H10" s="704"/>
      <c r="I10" s="704"/>
      <c r="J10" s="704"/>
      <c r="K10" s="704"/>
      <c r="L10" s="704"/>
      <c r="M10" s="704"/>
      <c r="N10" s="704"/>
      <c r="O10" s="704"/>
      <c r="P10" s="704"/>
      <c r="Q10" s="704"/>
      <c r="R10" s="704"/>
      <c r="S10" s="704"/>
      <c r="T10" s="704"/>
      <c r="U10" s="704"/>
      <c r="V10" s="704"/>
      <c r="W10" s="704"/>
      <c r="X10" s="704"/>
      <c r="Y10" s="704"/>
    </row>
    <row r="11" spans="2:25" s="29" customFormat="1" ht="14.1" customHeight="1" x14ac:dyDescent="0.15">
      <c r="B11" s="704"/>
      <c r="C11" s="704"/>
      <c r="D11" s="704"/>
      <c r="E11" s="704"/>
      <c r="F11" s="704"/>
      <c r="G11" s="704"/>
      <c r="H11" s="704"/>
      <c r="I11" s="704"/>
      <c r="J11" s="704"/>
      <c r="K11" s="704"/>
      <c r="L11" s="704"/>
      <c r="M11" s="704"/>
      <c r="N11" s="704"/>
      <c r="O11" s="704"/>
      <c r="P11" s="704"/>
      <c r="Q11" s="704"/>
      <c r="R11" s="704"/>
      <c r="S11" s="704"/>
      <c r="T11" s="704"/>
      <c r="U11" s="704"/>
      <c r="V11" s="704"/>
      <c r="W11" s="704"/>
      <c r="X11" s="704"/>
      <c r="Y11" s="704"/>
    </row>
    <row r="12" spans="2:25" s="29" customFormat="1" ht="14.1" customHeight="1" x14ac:dyDescent="0.15">
      <c r="B12" s="704"/>
      <c r="C12" s="704"/>
      <c r="D12" s="704"/>
      <c r="E12" s="704"/>
      <c r="F12" s="704"/>
      <c r="G12" s="704"/>
      <c r="H12" s="704"/>
      <c r="I12" s="704"/>
      <c r="J12" s="704"/>
      <c r="K12" s="704"/>
      <c r="L12" s="704"/>
      <c r="M12" s="704"/>
      <c r="N12" s="704"/>
      <c r="O12" s="704"/>
      <c r="P12" s="704"/>
      <c r="Q12" s="704"/>
      <c r="R12" s="704"/>
      <c r="S12" s="704"/>
      <c r="T12" s="704"/>
      <c r="U12" s="704"/>
      <c r="V12" s="704"/>
      <c r="W12" s="704"/>
      <c r="X12" s="704"/>
      <c r="Y12" s="704"/>
    </row>
    <row r="13" spans="2:25" s="29" customFormat="1" ht="14.1" customHeight="1" x14ac:dyDescent="0.15">
      <c r="B13" s="704"/>
      <c r="C13" s="704"/>
      <c r="D13" s="704"/>
      <c r="E13" s="704"/>
      <c r="F13" s="704"/>
      <c r="G13" s="704"/>
      <c r="H13" s="704"/>
      <c r="I13" s="704"/>
      <c r="J13" s="704"/>
      <c r="K13" s="704"/>
      <c r="L13" s="704"/>
      <c r="M13" s="704"/>
      <c r="N13" s="704"/>
      <c r="O13" s="704"/>
      <c r="P13" s="704"/>
      <c r="Q13" s="704"/>
      <c r="R13" s="704"/>
      <c r="S13" s="704"/>
      <c r="T13" s="704"/>
      <c r="U13" s="704"/>
      <c r="V13" s="704"/>
      <c r="W13" s="704"/>
      <c r="X13" s="704"/>
      <c r="Y13" s="704"/>
    </row>
    <row r="14" spans="2:25" s="29" customFormat="1" ht="14.1" customHeight="1" x14ac:dyDescent="0.15">
      <c r="B14" s="704"/>
      <c r="C14" s="704"/>
      <c r="D14" s="704"/>
      <c r="E14" s="704"/>
      <c r="F14" s="704"/>
      <c r="G14" s="704"/>
      <c r="H14" s="704"/>
      <c r="I14" s="704"/>
      <c r="J14" s="704"/>
      <c r="K14" s="704"/>
      <c r="L14" s="704"/>
      <c r="M14" s="704"/>
      <c r="N14" s="704"/>
      <c r="O14" s="704"/>
      <c r="P14" s="704"/>
      <c r="Q14" s="704"/>
      <c r="R14" s="704"/>
      <c r="S14" s="704"/>
      <c r="T14" s="704"/>
      <c r="U14" s="704"/>
      <c r="V14" s="704"/>
      <c r="W14" s="704"/>
      <c r="X14" s="704"/>
      <c r="Y14" s="704"/>
    </row>
    <row r="15" spans="2:25" s="29" customFormat="1" ht="14.1" customHeight="1" x14ac:dyDescent="0.15">
      <c r="B15" s="704"/>
      <c r="C15" s="704"/>
      <c r="D15" s="704"/>
      <c r="E15" s="704"/>
      <c r="F15" s="704"/>
      <c r="G15" s="704"/>
      <c r="H15" s="704"/>
      <c r="I15" s="704"/>
      <c r="J15" s="704"/>
      <c r="K15" s="704"/>
      <c r="L15" s="704"/>
      <c r="M15" s="704"/>
      <c r="N15" s="704"/>
      <c r="O15" s="704"/>
      <c r="P15" s="704"/>
      <c r="Q15" s="704"/>
      <c r="R15" s="704"/>
      <c r="S15" s="704"/>
      <c r="T15" s="704"/>
      <c r="U15" s="704"/>
      <c r="V15" s="704"/>
      <c r="W15" s="704"/>
      <c r="X15" s="704"/>
      <c r="Y15" s="704"/>
    </row>
    <row r="16" spans="2:25" s="29" customFormat="1" ht="14.1" customHeight="1" x14ac:dyDescent="0.15">
      <c r="B16" s="704"/>
      <c r="C16" s="704"/>
      <c r="D16" s="704"/>
      <c r="E16" s="704"/>
      <c r="F16" s="704"/>
      <c r="G16" s="704"/>
      <c r="H16" s="704"/>
      <c r="I16" s="704"/>
      <c r="J16" s="704"/>
      <c r="K16" s="704"/>
      <c r="L16" s="704"/>
      <c r="M16" s="704"/>
      <c r="N16" s="704"/>
      <c r="O16" s="704"/>
      <c r="P16" s="704"/>
      <c r="Q16" s="704"/>
      <c r="R16" s="704"/>
      <c r="S16" s="704"/>
      <c r="T16" s="704"/>
      <c r="U16" s="704"/>
      <c r="V16" s="704"/>
      <c r="W16" s="704"/>
      <c r="X16" s="704"/>
      <c r="Y16" s="704"/>
    </row>
    <row r="17" spans="2:25" s="29" customFormat="1" ht="14.1" customHeight="1" x14ac:dyDescent="0.15">
      <c r="B17" s="704"/>
      <c r="C17" s="704"/>
      <c r="D17" s="704"/>
      <c r="E17" s="704"/>
      <c r="F17" s="704"/>
      <c r="G17" s="704"/>
      <c r="H17" s="704"/>
      <c r="I17" s="704"/>
      <c r="J17" s="704"/>
      <c r="K17" s="704"/>
      <c r="L17" s="704"/>
      <c r="M17" s="704"/>
      <c r="N17" s="704"/>
      <c r="O17" s="704"/>
      <c r="P17" s="704"/>
      <c r="Q17" s="704"/>
      <c r="R17" s="704"/>
      <c r="S17" s="704"/>
      <c r="T17" s="704"/>
      <c r="U17" s="704"/>
      <c r="V17" s="704"/>
      <c r="W17" s="704"/>
      <c r="X17" s="704"/>
      <c r="Y17" s="704"/>
    </row>
    <row r="18" spans="2:25" s="29" customFormat="1" ht="14.1" customHeight="1" x14ac:dyDescent="0.15">
      <c r="B18" s="704"/>
      <c r="C18" s="704"/>
      <c r="D18" s="704"/>
      <c r="E18" s="704"/>
      <c r="F18" s="704"/>
      <c r="G18" s="704"/>
      <c r="H18" s="704"/>
      <c r="I18" s="704"/>
      <c r="J18" s="704"/>
      <c r="K18" s="704"/>
      <c r="L18" s="704"/>
      <c r="M18" s="704"/>
      <c r="N18" s="704"/>
      <c r="O18" s="704"/>
      <c r="P18" s="704"/>
      <c r="Q18" s="704"/>
      <c r="R18" s="704"/>
      <c r="S18" s="704"/>
      <c r="T18" s="704"/>
      <c r="U18" s="704"/>
      <c r="V18" s="704"/>
      <c r="W18" s="704"/>
      <c r="X18" s="704"/>
      <c r="Y18" s="704"/>
    </row>
    <row r="19" spans="2:25" s="29" customFormat="1" ht="14.1" customHeight="1" x14ac:dyDescent="0.15">
      <c r="B19" s="704"/>
      <c r="C19" s="704"/>
      <c r="D19" s="704"/>
      <c r="E19" s="704"/>
      <c r="F19" s="704"/>
      <c r="G19" s="704"/>
      <c r="H19" s="704"/>
      <c r="I19" s="704"/>
      <c r="J19" s="704"/>
      <c r="K19" s="704"/>
      <c r="L19" s="704"/>
      <c r="M19" s="704"/>
      <c r="N19" s="704"/>
      <c r="O19" s="704"/>
      <c r="P19" s="704"/>
      <c r="Q19" s="704"/>
      <c r="R19" s="704"/>
      <c r="S19" s="704"/>
      <c r="T19" s="704"/>
      <c r="U19" s="704"/>
      <c r="V19" s="704"/>
      <c r="W19" s="704"/>
      <c r="X19" s="704"/>
      <c r="Y19" s="704"/>
    </row>
    <row r="20" spans="2:25" s="29" customFormat="1" ht="14.1" customHeight="1" x14ac:dyDescent="0.15">
      <c r="B20" s="704"/>
      <c r="C20" s="704"/>
      <c r="D20" s="704"/>
      <c r="E20" s="704"/>
      <c r="F20" s="704"/>
      <c r="G20" s="704"/>
      <c r="H20" s="704"/>
      <c r="I20" s="704"/>
      <c r="J20" s="704"/>
      <c r="K20" s="704"/>
      <c r="L20" s="704"/>
      <c r="M20" s="704"/>
      <c r="N20" s="704"/>
      <c r="O20" s="704"/>
      <c r="P20" s="704"/>
      <c r="Q20" s="704"/>
      <c r="R20" s="704"/>
      <c r="S20" s="704"/>
      <c r="T20" s="704"/>
      <c r="U20" s="704"/>
      <c r="V20" s="704"/>
      <c r="W20" s="704"/>
      <c r="X20" s="704"/>
      <c r="Y20" s="704"/>
    </row>
    <row r="21" spans="2:25" s="29" customFormat="1" ht="14.1" customHeight="1" x14ac:dyDescent="0.15">
      <c r="B21" s="704"/>
      <c r="C21" s="704"/>
      <c r="D21" s="704"/>
      <c r="E21" s="704"/>
      <c r="F21" s="704"/>
      <c r="G21" s="704"/>
      <c r="H21" s="704"/>
      <c r="I21" s="704"/>
      <c r="J21" s="704"/>
      <c r="K21" s="704"/>
      <c r="L21" s="704"/>
      <c r="M21" s="704"/>
      <c r="N21" s="704"/>
      <c r="O21" s="704"/>
      <c r="P21" s="704"/>
      <c r="Q21" s="704"/>
      <c r="R21" s="704"/>
      <c r="S21" s="704"/>
      <c r="T21" s="704"/>
      <c r="U21" s="704"/>
      <c r="V21" s="704"/>
      <c r="W21" s="704"/>
      <c r="X21" s="704"/>
      <c r="Y21" s="704"/>
    </row>
    <row r="22" spans="2:25" ht="15" customHeight="1" x14ac:dyDescent="0.15">
      <c r="B22" s="770" t="s">
        <v>272</v>
      </c>
      <c r="C22" s="775"/>
      <c r="D22" s="771"/>
      <c r="E22" s="267">
        <v>4</v>
      </c>
      <c r="F22" s="770" t="s">
        <v>273</v>
      </c>
      <c r="G22" s="775"/>
      <c r="H22" s="771"/>
      <c r="I22" s="246">
        <v>101</v>
      </c>
      <c r="J22" s="770" t="s">
        <v>272</v>
      </c>
      <c r="K22" s="775"/>
      <c r="L22" s="771"/>
      <c r="M22" s="267">
        <v>4</v>
      </c>
      <c r="N22" s="770" t="s">
        <v>273</v>
      </c>
      <c r="O22" s="775"/>
      <c r="P22" s="771"/>
      <c r="Q22" s="246">
        <v>102</v>
      </c>
      <c r="R22" s="770" t="s">
        <v>272</v>
      </c>
      <c r="S22" s="775"/>
      <c r="T22" s="771"/>
      <c r="U22" s="267">
        <v>5</v>
      </c>
      <c r="V22" s="770" t="s">
        <v>273</v>
      </c>
      <c r="W22" s="775"/>
      <c r="X22" s="771"/>
      <c r="Y22" s="246">
        <v>101</v>
      </c>
    </row>
    <row r="23" spans="2:25" ht="15" customHeight="1" x14ac:dyDescent="0.15">
      <c r="B23" s="770" t="s">
        <v>274</v>
      </c>
      <c r="C23" s="775"/>
      <c r="D23" s="209" t="s">
        <v>684</v>
      </c>
      <c r="E23" s="772" t="s">
        <v>448</v>
      </c>
      <c r="F23" s="773"/>
      <c r="G23" s="773"/>
      <c r="H23" s="773"/>
      <c r="I23" s="774"/>
      <c r="J23" s="770" t="s">
        <v>274</v>
      </c>
      <c r="K23" s="775"/>
      <c r="L23" s="209" t="s">
        <v>684</v>
      </c>
      <c r="M23" s="772" t="s">
        <v>448</v>
      </c>
      <c r="N23" s="773"/>
      <c r="O23" s="773"/>
      <c r="P23" s="773"/>
      <c r="Q23" s="774"/>
      <c r="R23" s="770" t="s">
        <v>274</v>
      </c>
      <c r="S23" s="775"/>
      <c r="T23" s="209" t="s">
        <v>684</v>
      </c>
      <c r="U23" s="772" t="s">
        <v>448</v>
      </c>
      <c r="V23" s="773"/>
      <c r="W23" s="773"/>
      <c r="X23" s="773"/>
      <c r="Y23" s="774"/>
    </row>
    <row r="24" spans="2:25" ht="15" customHeight="1" x14ac:dyDescent="0.15">
      <c r="B24" s="770" t="s">
        <v>275</v>
      </c>
      <c r="C24" s="771"/>
      <c r="D24" s="744" t="s">
        <v>685</v>
      </c>
      <c r="E24" s="746"/>
      <c r="F24" s="770" t="s">
        <v>276</v>
      </c>
      <c r="G24" s="771"/>
      <c r="H24" s="292" t="s">
        <v>480</v>
      </c>
      <c r="I24" s="292"/>
      <c r="J24" s="770" t="s">
        <v>275</v>
      </c>
      <c r="K24" s="771"/>
      <c r="L24" s="744" t="s">
        <v>685</v>
      </c>
      <c r="M24" s="746"/>
      <c r="N24" s="770" t="s">
        <v>276</v>
      </c>
      <c r="O24" s="771"/>
      <c r="P24" s="292" t="s">
        <v>478</v>
      </c>
      <c r="Q24" s="292"/>
      <c r="R24" s="770" t="s">
        <v>275</v>
      </c>
      <c r="S24" s="771"/>
      <c r="T24" s="744" t="s">
        <v>685</v>
      </c>
      <c r="U24" s="746"/>
      <c r="V24" s="770" t="s">
        <v>276</v>
      </c>
      <c r="W24" s="771"/>
      <c r="X24" s="292" t="s">
        <v>478</v>
      </c>
      <c r="Y24" s="292"/>
    </row>
    <row r="25" spans="2:25" ht="15" customHeight="1" x14ac:dyDescent="0.15">
      <c r="B25" s="768" t="s">
        <v>277</v>
      </c>
      <c r="C25" s="768"/>
      <c r="D25" s="209" t="s">
        <v>687</v>
      </c>
      <c r="E25" s="247" t="s">
        <v>278</v>
      </c>
      <c r="F25" s="769" t="s">
        <v>797</v>
      </c>
      <c r="G25" s="769"/>
      <c r="H25" s="769"/>
      <c r="I25" s="769"/>
      <c r="J25" s="768" t="s">
        <v>277</v>
      </c>
      <c r="K25" s="768"/>
      <c r="L25" s="209" t="s">
        <v>687</v>
      </c>
      <c r="M25" s="247" t="s">
        <v>278</v>
      </c>
      <c r="N25" s="769" t="s">
        <v>796</v>
      </c>
      <c r="O25" s="769"/>
      <c r="P25" s="769"/>
      <c r="Q25" s="769"/>
      <c r="R25" s="768" t="s">
        <v>277</v>
      </c>
      <c r="S25" s="768"/>
      <c r="T25" s="209" t="s">
        <v>687</v>
      </c>
      <c r="U25" s="247" t="s">
        <v>278</v>
      </c>
      <c r="V25" s="769" t="s">
        <v>796</v>
      </c>
      <c r="W25" s="769"/>
      <c r="X25" s="769"/>
      <c r="Y25" s="769"/>
    </row>
    <row r="26" spans="2:25" s="29" customFormat="1" ht="14.1" customHeight="1" x14ac:dyDescent="0.15">
      <c r="B26" s="767"/>
      <c r="C26" s="767"/>
      <c r="D26" s="767"/>
      <c r="E26" s="767"/>
      <c r="F26" s="767"/>
      <c r="G26" s="767"/>
      <c r="H26" s="767"/>
      <c r="I26" s="767"/>
      <c r="J26" s="767"/>
      <c r="K26" s="767"/>
      <c r="L26" s="767"/>
      <c r="M26" s="767"/>
      <c r="N26" s="767"/>
      <c r="O26" s="767"/>
      <c r="P26" s="767"/>
      <c r="Q26" s="767"/>
      <c r="R26" s="767"/>
      <c r="S26" s="767"/>
      <c r="T26" s="767"/>
      <c r="U26" s="767"/>
      <c r="V26" s="767"/>
      <c r="W26" s="767"/>
      <c r="X26" s="767"/>
      <c r="Y26" s="767"/>
    </row>
    <row r="27" spans="2:25" s="29" customFormat="1" ht="14.1" customHeight="1" x14ac:dyDescent="0.15">
      <c r="B27" s="704"/>
      <c r="C27" s="704"/>
      <c r="D27" s="704"/>
      <c r="E27" s="704"/>
      <c r="F27" s="704"/>
      <c r="G27" s="704"/>
      <c r="H27" s="704"/>
      <c r="I27" s="704"/>
      <c r="J27" s="704"/>
      <c r="K27" s="704"/>
      <c r="L27" s="704"/>
      <c r="M27" s="704"/>
      <c r="N27" s="704"/>
      <c r="O27" s="704"/>
      <c r="P27" s="704"/>
      <c r="Q27" s="704"/>
      <c r="R27" s="704"/>
      <c r="S27" s="704"/>
      <c r="T27" s="704"/>
      <c r="U27" s="704"/>
      <c r="V27" s="704"/>
      <c r="W27" s="704"/>
      <c r="X27" s="704"/>
      <c r="Y27" s="704"/>
    </row>
    <row r="28" spans="2:25" s="29" customFormat="1" ht="14.1" customHeight="1" x14ac:dyDescent="0.15">
      <c r="B28" s="704"/>
      <c r="C28" s="704"/>
      <c r="D28" s="704"/>
      <c r="E28" s="704"/>
      <c r="F28" s="704"/>
      <c r="G28" s="704"/>
      <c r="H28" s="704"/>
      <c r="I28" s="704"/>
      <c r="J28" s="704"/>
      <c r="K28" s="704"/>
      <c r="L28" s="704"/>
      <c r="M28" s="704"/>
      <c r="N28" s="704"/>
      <c r="O28" s="704"/>
      <c r="P28" s="704"/>
      <c r="Q28" s="704"/>
      <c r="R28" s="704"/>
      <c r="S28" s="704"/>
      <c r="T28" s="704"/>
      <c r="U28" s="704"/>
      <c r="V28" s="704"/>
      <c r="W28" s="704"/>
      <c r="X28" s="704"/>
      <c r="Y28" s="704"/>
    </row>
    <row r="29" spans="2:25" s="29" customFormat="1" ht="14.1" customHeight="1" x14ac:dyDescent="0.15">
      <c r="B29" s="704"/>
      <c r="C29" s="704"/>
      <c r="D29" s="704"/>
      <c r="E29" s="704"/>
      <c r="F29" s="704"/>
      <c r="G29" s="704"/>
      <c r="H29" s="704"/>
      <c r="I29" s="704"/>
      <c r="J29" s="704"/>
      <c r="K29" s="704"/>
      <c r="L29" s="704"/>
      <c r="M29" s="704"/>
      <c r="N29" s="704"/>
      <c r="O29" s="704"/>
      <c r="P29" s="704"/>
      <c r="Q29" s="704"/>
      <c r="R29" s="704"/>
      <c r="S29" s="704"/>
      <c r="T29" s="704"/>
      <c r="U29" s="704"/>
      <c r="V29" s="704"/>
      <c r="W29" s="704"/>
      <c r="X29" s="704"/>
      <c r="Y29" s="704"/>
    </row>
    <row r="30" spans="2:25" s="29" customFormat="1" ht="14.1" customHeight="1" x14ac:dyDescent="0.15">
      <c r="B30" s="704"/>
      <c r="C30" s="704"/>
      <c r="D30" s="704"/>
      <c r="E30" s="704"/>
      <c r="F30" s="704"/>
      <c r="G30" s="704"/>
      <c r="H30" s="704"/>
      <c r="I30" s="704"/>
      <c r="J30" s="704"/>
      <c r="K30" s="704"/>
      <c r="L30" s="704"/>
      <c r="M30" s="704"/>
      <c r="N30" s="704"/>
      <c r="O30" s="704"/>
      <c r="P30" s="704"/>
      <c r="Q30" s="704"/>
      <c r="R30" s="704"/>
      <c r="S30" s="704"/>
      <c r="T30" s="704"/>
      <c r="U30" s="704"/>
      <c r="V30" s="704"/>
      <c r="W30" s="704"/>
      <c r="X30" s="704"/>
      <c r="Y30" s="704"/>
    </row>
    <row r="31" spans="2:25" s="29" customFormat="1" ht="14.1" customHeight="1" x14ac:dyDescent="0.15">
      <c r="B31" s="704"/>
      <c r="C31" s="704"/>
      <c r="D31" s="704"/>
      <c r="E31" s="704"/>
      <c r="F31" s="704"/>
      <c r="G31" s="704"/>
      <c r="H31" s="704"/>
      <c r="I31" s="704"/>
      <c r="J31" s="704"/>
      <c r="K31" s="704"/>
      <c r="L31" s="704"/>
      <c r="M31" s="704"/>
      <c r="N31" s="704"/>
      <c r="O31" s="704"/>
      <c r="P31" s="704"/>
      <c r="Q31" s="704"/>
      <c r="R31" s="704"/>
      <c r="S31" s="704"/>
      <c r="T31" s="704"/>
      <c r="U31" s="704"/>
      <c r="V31" s="704"/>
      <c r="W31" s="704"/>
      <c r="X31" s="704"/>
      <c r="Y31" s="704"/>
    </row>
    <row r="32" spans="2:25" s="29" customFormat="1" ht="14.1" customHeight="1" x14ac:dyDescent="0.15">
      <c r="B32" s="704"/>
      <c r="C32" s="704"/>
      <c r="D32" s="704"/>
      <c r="E32" s="704"/>
      <c r="F32" s="704"/>
      <c r="G32" s="704"/>
      <c r="H32" s="704"/>
      <c r="I32" s="704"/>
      <c r="J32" s="704"/>
      <c r="K32" s="704"/>
      <c r="L32" s="704"/>
      <c r="M32" s="704"/>
      <c r="N32" s="704"/>
      <c r="O32" s="704"/>
      <c r="P32" s="704"/>
      <c r="Q32" s="704"/>
      <c r="R32" s="704"/>
      <c r="S32" s="704"/>
      <c r="T32" s="704"/>
      <c r="U32" s="704"/>
      <c r="V32" s="704"/>
      <c r="W32" s="704"/>
      <c r="X32" s="704"/>
      <c r="Y32" s="704"/>
    </row>
    <row r="33" spans="2:25" s="29" customFormat="1" ht="14.1" customHeight="1" x14ac:dyDescent="0.15">
      <c r="B33" s="704"/>
      <c r="C33" s="704"/>
      <c r="D33" s="704"/>
      <c r="E33" s="704"/>
      <c r="F33" s="704"/>
      <c r="G33" s="704"/>
      <c r="H33" s="704"/>
      <c r="I33" s="704"/>
      <c r="J33" s="704"/>
      <c r="K33" s="704"/>
      <c r="L33" s="704"/>
      <c r="M33" s="704"/>
      <c r="N33" s="704"/>
      <c r="O33" s="704"/>
      <c r="P33" s="704"/>
      <c r="Q33" s="704"/>
      <c r="R33" s="704"/>
      <c r="S33" s="704"/>
      <c r="T33" s="704"/>
      <c r="U33" s="704"/>
      <c r="V33" s="704"/>
      <c r="W33" s="704"/>
      <c r="X33" s="704"/>
      <c r="Y33" s="704"/>
    </row>
    <row r="34" spans="2:25" s="29" customFormat="1" ht="14.1" customHeight="1" x14ac:dyDescent="0.15">
      <c r="B34" s="704"/>
      <c r="C34" s="704"/>
      <c r="D34" s="704"/>
      <c r="E34" s="704"/>
      <c r="F34" s="704"/>
      <c r="G34" s="704"/>
      <c r="H34" s="704"/>
      <c r="I34" s="704"/>
      <c r="J34" s="704"/>
      <c r="K34" s="704"/>
      <c r="L34" s="704"/>
      <c r="M34" s="704"/>
      <c r="N34" s="704"/>
      <c r="O34" s="704"/>
      <c r="P34" s="704"/>
      <c r="Q34" s="704"/>
      <c r="R34" s="704"/>
      <c r="S34" s="704"/>
      <c r="T34" s="704"/>
      <c r="U34" s="704"/>
      <c r="V34" s="704"/>
      <c r="W34" s="704"/>
      <c r="X34" s="704"/>
      <c r="Y34" s="704"/>
    </row>
    <row r="35" spans="2:25" s="29" customFormat="1" ht="14.1" customHeight="1" x14ac:dyDescent="0.15">
      <c r="B35" s="704"/>
      <c r="C35" s="704"/>
      <c r="D35" s="704"/>
      <c r="E35" s="704"/>
      <c r="F35" s="704"/>
      <c r="G35" s="704"/>
      <c r="H35" s="704"/>
      <c r="I35" s="704"/>
      <c r="J35" s="704"/>
      <c r="K35" s="704"/>
      <c r="L35" s="704"/>
      <c r="M35" s="704"/>
      <c r="N35" s="704"/>
      <c r="O35" s="704"/>
      <c r="P35" s="704"/>
      <c r="Q35" s="704"/>
      <c r="R35" s="704"/>
      <c r="S35" s="704"/>
      <c r="T35" s="704"/>
      <c r="U35" s="704"/>
      <c r="V35" s="704"/>
      <c r="W35" s="704"/>
      <c r="X35" s="704"/>
      <c r="Y35" s="704"/>
    </row>
    <row r="36" spans="2:25" s="29" customFormat="1" ht="14.1" customHeight="1" x14ac:dyDescent="0.15">
      <c r="B36" s="704"/>
      <c r="C36" s="704"/>
      <c r="D36" s="704"/>
      <c r="E36" s="704"/>
      <c r="F36" s="704"/>
      <c r="G36" s="704"/>
      <c r="H36" s="704"/>
      <c r="I36" s="704"/>
      <c r="J36" s="704"/>
      <c r="K36" s="704"/>
      <c r="L36" s="704"/>
      <c r="M36" s="704"/>
      <c r="N36" s="704"/>
      <c r="O36" s="704"/>
      <c r="P36" s="704"/>
      <c r="Q36" s="704"/>
      <c r="R36" s="704"/>
      <c r="S36" s="704"/>
      <c r="T36" s="704"/>
      <c r="U36" s="704"/>
      <c r="V36" s="704"/>
      <c r="W36" s="704"/>
      <c r="X36" s="704"/>
      <c r="Y36" s="704"/>
    </row>
    <row r="37" spans="2:25" s="29" customFormat="1" ht="14.1" customHeight="1" x14ac:dyDescent="0.15">
      <c r="B37" s="704"/>
      <c r="C37" s="704"/>
      <c r="D37" s="704"/>
      <c r="E37" s="704"/>
      <c r="F37" s="704"/>
      <c r="G37" s="704"/>
      <c r="H37" s="704"/>
      <c r="I37" s="704"/>
      <c r="J37" s="704"/>
      <c r="K37" s="704"/>
      <c r="L37" s="704"/>
      <c r="M37" s="704"/>
      <c r="N37" s="704"/>
      <c r="O37" s="704"/>
      <c r="P37" s="704"/>
      <c r="Q37" s="704"/>
      <c r="R37" s="704"/>
      <c r="S37" s="704"/>
      <c r="T37" s="704"/>
      <c r="U37" s="704"/>
      <c r="V37" s="704"/>
      <c r="W37" s="704"/>
      <c r="X37" s="704"/>
      <c r="Y37" s="704"/>
    </row>
    <row r="38" spans="2:25" s="29" customFormat="1" ht="14.1" customHeight="1" x14ac:dyDescent="0.15">
      <c r="B38" s="704"/>
      <c r="C38" s="704"/>
      <c r="D38" s="704"/>
      <c r="E38" s="704"/>
      <c r="F38" s="704"/>
      <c r="G38" s="704"/>
      <c r="H38" s="704"/>
      <c r="I38" s="704"/>
      <c r="J38" s="704"/>
      <c r="K38" s="704"/>
      <c r="L38" s="704"/>
      <c r="M38" s="704"/>
      <c r="N38" s="704"/>
      <c r="O38" s="704"/>
      <c r="P38" s="704"/>
      <c r="Q38" s="704"/>
      <c r="R38" s="704"/>
      <c r="S38" s="704"/>
      <c r="T38" s="704"/>
      <c r="U38" s="704"/>
      <c r="V38" s="704"/>
      <c r="W38" s="704"/>
      <c r="X38" s="704"/>
      <c r="Y38" s="704"/>
    </row>
    <row r="39" spans="2:25" ht="15" customHeight="1" x14ac:dyDescent="0.15">
      <c r="B39" s="30"/>
      <c r="C39" s="32" t="s">
        <v>279</v>
      </c>
      <c r="D39" s="29"/>
      <c r="E39" s="30"/>
      <c r="F39" s="30"/>
      <c r="G39" s="30"/>
      <c r="H39" s="30"/>
      <c r="I39" s="30"/>
      <c r="J39" s="27"/>
      <c r="K39" s="27"/>
      <c r="L39" s="27"/>
      <c r="M39" s="27"/>
      <c r="N39" s="27"/>
      <c r="O39" s="27"/>
      <c r="P39" s="27"/>
      <c r="Q39" s="27"/>
      <c r="R39" s="234"/>
      <c r="S39" s="234"/>
      <c r="T39" s="234"/>
      <c r="U39" s="234"/>
      <c r="V39" s="234"/>
      <c r="W39" s="234"/>
      <c r="X39" s="234"/>
      <c r="Y39" s="234"/>
    </row>
    <row r="40" spans="2:25" ht="15" customHeight="1" x14ac:dyDescent="0.15">
      <c r="B40" s="27"/>
      <c r="C40" s="31" t="s">
        <v>280</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281</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0"/>
  <dataValidations count="2">
    <dataValidation allowBlank="1" showInputMessage="1" showErrorMessage="1" prompt="覆工スパン毎に連番を記入。_x000a_数値で入力する。" sqref="I5 Q22 Q5 Y5 I22 Y22" xr:uid="{DBBC214E-FF37-4DCA-9BE4-0B61264999DF}"/>
    <dataValidation type="list" allowBlank="1" showInputMessage="1" showErrorMessage="1" sqref="E6:I6 M23:Q23 M6:Q6 U6:Y6 E23:I23 U23:Y23" xr:uid="{836A65D2-B17E-44B3-932A-76F31C7A1D0D}">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B5555E-994E-481B-A461-9944BF1B7DBA}">
          <x14:formula1>
            <xm:f>'(参考)リスト'!$D$52:$D$54</xm:f>
          </x14:formula1>
          <xm:sqref>D7:E7 L24:M24 L7:M7 T7:U7 D24:E24 T24:U24</xm:sqref>
        </x14:dataValidation>
        <x14:dataValidation type="list" allowBlank="1" showInputMessage="1" showErrorMessage="1" xr:uid="{3E3A40A5-3570-4F39-9687-7FCA620BFAFA}">
          <x14:formula1>
            <xm:f>'(参考)リスト'!$F$52:$F$53</xm:f>
          </x14:formula1>
          <xm:sqref>D8 L25 L8 T8 D25 T25</xm:sqref>
        </x14:dataValidation>
        <x14:dataValidation type="list" allowBlank="1" showInputMessage="1" showErrorMessage="1" xr:uid="{FADE552F-2A8C-4D8F-9AFB-EAA787E0AB9F}">
          <x14:formula1>
            <xm:f>'(参考)リスト'!$E$52:$E$58</xm:f>
          </x14:formula1>
          <xm:sqref>H7:I7 P24:Q24 P7:Q7 X7:Y7 H24:I24 X24:Y24</xm:sqref>
        </x14:dataValidation>
        <x14:dataValidation type="list" showInputMessage="1" showErrorMessage="1" xr:uid="{5C3FDF14-D954-43D8-AF5A-E89A2B64FD56}">
          <x14:formula1>
            <xm:f>'(参考)リスト'!$B$52:$B$55</xm:f>
          </x14:formula1>
          <xm:sqref>D6 L23 L6 T6 D23 T23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29F21-0026-4FD9-BBFB-3FD5AEC8D227}">
  <sheetPr>
    <pageSetUpPr fitToPage="1"/>
  </sheetPr>
  <dimension ref="B1:Z59"/>
  <sheetViews>
    <sheetView showGridLines="0" showZeros="0" view="pageBreakPreview" zoomScale="85" zoomScaleNormal="70" zoomScaleSheetLayoutView="85" workbookViewId="0">
      <selection activeCell="E4" sqref="E4: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1" t="s">
        <v>270</v>
      </c>
      <c r="C2" s="202"/>
      <c r="D2" s="202"/>
      <c r="E2" s="202"/>
      <c r="F2" s="202"/>
      <c r="G2" s="202"/>
      <c r="H2" s="202"/>
      <c r="I2" s="202"/>
      <c r="J2" s="202"/>
      <c r="K2" s="202"/>
      <c r="L2" s="202"/>
      <c r="M2" s="202"/>
      <c r="N2" s="202"/>
      <c r="O2" s="202"/>
      <c r="P2" s="202"/>
      <c r="Q2" s="202"/>
    </row>
    <row r="3" spans="2:25" ht="25.15" customHeight="1" x14ac:dyDescent="0.15">
      <c r="B3" s="791" t="s">
        <v>247</v>
      </c>
      <c r="C3" s="791"/>
      <c r="D3" s="791"/>
      <c r="E3" s="792" t="s">
        <v>816</v>
      </c>
      <c r="F3" s="792"/>
      <c r="G3" s="792"/>
      <c r="H3" s="792"/>
      <c r="I3" s="770" t="s">
        <v>248</v>
      </c>
      <c r="J3" s="775"/>
      <c r="K3" s="771"/>
      <c r="L3" s="744" t="s">
        <v>527</v>
      </c>
      <c r="M3" s="745"/>
      <c r="N3" s="746"/>
      <c r="O3" s="793" t="s">
        <v>249</v>
      </c>
      <c r="P3" s="794"/>
      <c r="Q3" s="795"/>
      <c r="R3" s="799" t="s">
        <v>530</v>
      </c>
      <c r="S3" s="800"/>
      <c r="T3" s="801"/>
      <c r="U3" s="776" t="s">
        <v>271</v>
      </c>
      <c r="V3" s="777"/>
      <c r="W3" s="780">
        <v>45944</v>
      </c>
      <c r="X3" s="781"/>
      <c r="Y3" s="782"/>
    </row>
    <row r="4" spans="2:25" ht="25.15" customHeight="1" x14ac:dyDescent="0.15">
      <c r="B4" s="786" t="s">
        <v>250</v>
      </c>
      <c r="C4" s="786"/>
      <c r="D4" s="786"/>
      <c r="E4" s="787" t="s">
        <v>526</v>
      </c>
      <c r="F4" s="787"/>
      <c r="G4" s="787"/>
      <c r="H4" s="787"/>
      <c r="I4" s="770" t="s">
        <v>251</v>
      </c>
      <c r="J4" s="775"/>
      <c r="K4" s="771"/>
      <c r="L4" s="716" t="s">
        <v>528</v>
      </c>
      <c r="M4" s="717"/>
      <c r="N4" s="718"/>
      <c r="O4" s="796"/>
      <c r="P4" s="797"/>
      <c r="Q4" s="798"/>
      <c r="R4" s="788" t="s">
        <v>531</v>
      </c>
      <c r="S4" s="789"/>
      <c r="T4" s="790"/>
      <c r="U4" s="778"/>
      <c r="V4" s="779"/>
      <c r="W4" s="783"/>
      <c r="X4" s="784"/>
      <c r="Y4" s="785"/>
    </row>
    <row r="5" spans="2:25" ht="15" customHeight="1" x14ac:dyDescent="0.15">
      <c r="B5" s="770" t="s">
        <v>272</v>
      </c>
      <c r="C5" s="775"/>
      <c r="D5" s="771"/>
      <c r="E5" s="267">
        <v>6</v>
      </c>
      <c r="F5" s="770" t="s">
        <v>273</v>
      </c>
      <c r="G5" s="775"/>
      <c r="H5" s="771"/>
      <c r="I5" s="246">
        <v>101</v>
      </c>
      <c r="J5" s="770" t="s">
        <v>272</v>
      </c>
      <c r="K5" s="775"/>
      <c r="L5" s="771"/>
      <c r="M5" s="267">
        <v>8</v>
      </c>
      <c r="N5" s="770" t="s">
        <v>273</v>
      </c>
      <c r="O5" s="775"/>
      <c r="P5" s="771"/>
      <c r="Q5" s="246">
        <v>101</v>
      </c>
      <c r="R5" s="770" t="s">
        <v>272</v>
      </c>
      <c r="S5" s="775"/>
      <c r="T5" s="771"/>
      <c r="U5" s="267">
        <v>9</v>
      </c>
      <c r="V5" s="770" t="s">
        <v>273</v>
      </c>
      <c r="W5" s="775"/>
      <c r="X5" s="771"/>
      <c r="Y5" s="246">
        <v>101</v>
      </c>
    </row>
    <row r="6" spans="2:25" ht="15" customHeight="1" x14ac:dyDescent="0.15">
      <c r="B6" s="770" t="s">
        <v>274</v>
      </c>
      <c r="C6" s="775"/>
      <c r="D6" s="209" t="s">
        <v>684</v>
      </c>
      <c r="E6" s="772" t="s">
        <v>448</v>
      </c>
      <c r="F6" s="773"/>
      <c r="G6" s="773"/>
      <c r="H6" s="773"/>
      <c r="I6" s="774"/>
      <c r="J6" s="770" t="s">
        <v>274</v>
      </c>
      <c r="K6" s="775"/>
      <c r="L6" s="209" t="s">
        <v>684</v>
      </c>
      <c r="M6" s="772" t="s">
        <v>448</v>
      </c>
      <c r="N6" s="773"/>
      <c r="O6" s="773"/>
      <c r="P6" s="773"/>
      <c r="Q6" s="774"/>
      <c r="R6" s="770" t="s">
        <v>274</v>
      </c>
      <c r="S6" s="775"/>
      <c r="T6" s="209" t="s">
        <v>684</v>
      </c>
      <c r="U6" s="772" t="s">
        <v>448</v>
      </c>
      <c r="V6" s="773"/>
      <c r="W6" s="773"/>
      <c r="X6" s="773"/>
      <c r="Y6" s="774"/>
    </row>
    <row r="7" spans="2:25" ht="15" customHeight="1" x14ac:dyDescent="0.15">
      <c r="B7" s="770" t="s">
        <v>275</v>
      </c>
      <c r="C7" s="771"/>
      <c r="D7" s="744" t="s">
        <v>685</v>
      </c>
      <c r="E7" s="746"/>
      <c r="F7" s="770" t="s">
        <v>276</v>
      </c>
      <c r="G7" s="771"/>
      <c r="H7" s="292" t="s">
        <v>480</v>
      </c>
      <c r="I7" s="292"/>
      <c r="J7" s="770" t="s">
        <v>275</v>
      </c>
      <c r="K7" s="771"/>
      <c r="L7" s="744" t="s">
        <v>685</v>
      </c>
      <c r="M7" s="746"/>
      <c r="N7" s="770" t="s">
        <v>276</v>
      </c>
      <c r="O7" s="771"/>
      <c r="P7" s="292" t="s">
        <v>478</v>
      </c>
      <c r="Q7" s="292"/>
      <c r="R7" s="770" t="s">
        <v>275</v>
      </c>
      <c r="S7" s="771"/>
      <c r="T7" s="744" t="s">
        <v>685</v>
      </c>
      <c r="U7" s="746"/>
      <c r="V7" s="770" t="s">
        <v>276</v>
      </c>
      <c r="W7" s="771"/>
      <c r="X7" s="292" t="s">
        <v>480</v>
      </c>
      <c r="Y7" s="292"/>
    </row>
    <row r="8" spans="2:25" ht="15" customHeight="1" x14ac:dyDescent="0.15">
      <c r="B8" s="768" t="s">
        <v>277</v>
      </c>
      <c r="C8" s="768"/>
      <c r="D8" s="209" t="s">
        <v>687</v>
      </c>
      <c r="E8" s="247" t="s">
        <v>278</v>
      </c>
      <c r="F8" s="769" t="s">
        <v>797</v>
      </c>
      <c r="G8" s="769"/>
      <c r="H8" s="769"/>
      <c r="I8" s="769"/>
      <c r="J8" s="768" t="s">
        <v>277</v>
      </c>
      <c r="K8" s="768"/>
      <c r="L8" s="209" t="s">
        <v>687</v>
      </c>
      <c r="M8" s="247" t="s">
        <v>278</v>
      </c>
      <c r="N8" s="769" t="s">
        <v>796</v>
      </c>
      <c r="O8" s="769"/>
      <c r="P8" s="769"/>
      <c r="Q8" s="769"/>
      <c r="R8" s="768" t="s">
        <v>277</v>
      </c>
      <c r="S8" s="768"/>
      <c r="T8" s="209" t="s">
        <v>687</v>
      </c>
      <c r="U8" s="247" t="s">
        <v>278</v>
      </c>
      <c r="V8" s="769" t="s">
        <v>797</v>
      </c>
      <c r="W8" s="769"/>
      <c r="X8" s="769"/>
      <c r="Y8" s="769"/>
    </row>
    <row r="9" spans="2:25" s="29" customFormat="1" ht="14.1" customHeight="1" x14ac:dyDescent="0.15">
      <c r="B9" s="767"/>
      <c r="C9" s="767"/>
      <c r="D9" s="767"/>
      <c r="E9" s="767"/>
      <c r="F9" s="767"/>
      <c r="G9" s="767"/>
      <c r="H9" s="767"/>
      <c r="I9" s="767"/>
      <c r="J9" s="767"/>
      <c r="K9" s="767"/>
      <c r="L9" s="767"/>
      <c r="M9" s="767"/>
      <c r="N9" s="767"/>
      <c r="O9" s="767"/>
      <c r="P9" s="767"/>
      <c r="Q9" s="767"/>
      <c r="R9" s="767"/>
      <c r="S9" s="767"/>
      <c r="T9" s="767"/>
      <c r="U9" s="767"/>
      <c r="V9" s="767"/>
      <c r="W9" s="767"/>
      <c r="X9" s="767"/>
      <c r="Y9" s="767"/>
    </row>
    <row r="10" spans="2:25" s="29" customFormat="1" ht="14.1" customHeight="1" x14ac:dyDescent="0.15">
      <c r="B10" s="704"/>
      <c r="C10" s="704"/>
      <c r="D10" s="704"/>
      <c r="E10" s="704"/>
      <c r="F10" s="704"/>
      <c r="G10" s="704"/>
      <c r="H10" s="704"/>
      <c r="I10" s="704"/>
      <c r="J10" s="704"/>
      <c r="K10" s="704"/>
      <c r="L10" s="704"/>
      <c r="M10" s="704"/>
      <c r="N10" s="704"/>
      <c r="O10" s="704"/>
      <c r="P10" s="704"/>
      <c r="Q10" s="704"/>
      <c r="R10" s="704"/>
      <c r="S10" s="704"/>
      <c r="T10" s="704"/>
      <c r="U10" s="704"/>
      <c r="V10" s="704"/>
      <c r="W10" s="704"/>
      <c r="X10" s="704"/>
      <c r="Y10" s="704"/>
    </row>
    <row r="11" spans="2:25" s="29" customFormat="1" ht="14.1" customHeight="1" x14ac:dyDescent="0.15">
      <c r="B11" s="704"/>
      <c r="C11" s="704"/>
      <c r="D11" s="704"/>
      <c r="E11" s="704"/>
      <c r="F11" s="704"/>
      <c r="G11" s="704"/>
      <c r="H11" s="704"/>
      <c r="I11" s="704"/>
      <c r="J11" s="704"/>
      <c r="K11" s="704"/>
      <c r="L11" s="704"/>
      <c r="M11" s="704"/>
      <c r="N11" s="704"/>
      <c r="O11" s="704"/>
      <c r="P11" s="704"/>
      <c r="Q11" s="704"/>
      <c r="R11" s="704"/>
      <c r="S11" s="704"/>
      <c r="T11" s="704"/>
      <c r="U11" s="704"/>
      <c r="V11" s="704"/>
      <c r="W11" s="704"/>
      <c r="X11" s="704"/>
      <c r="Y11" s="704"/>
    </row>
    <row r="12" spans="2:25" s="29" customFormat="1" ht="14.1" customHeight="1" x14ac:dyDescent="0.15">
      <c r="B12" s="704"/>
      <c r="C12" s="704"/>
      <c r="D12" s="704"/>
      <c r="E12" s="704"/>
      <c r="F12" s="704"/>
      <c r="G12" s="704"/>
      <c r="H12" s="704"/>
      <c r="I12" s="704"/>
      <c r="J12" s="704"/>
      <c r="K12" s="704"/>
      <c r="L12" s="704"/>
      <c r="M12" s="704"/>
      <c r="N12" s="704"/>
      <c r="O12" s="704"/>
      <c r="P12" s="704"/>
      <c r="Q12" s="704"/>
      <c r="R12" s="704"/>
      <c r="S12" s="704"/>
      <c r="T12" s="704"/>
      <c r="U12" s="704"/>
      <c r="V12" s="704"/>
      <c r="W12" s="704"/>
      <c r="X12" s="704"/>
      <c r="Y12" s="704"/>
    </row>
    <row r="13" spans="2:25" s="29" customFormat="1" ht="14.1" customHeight="1" x14ac:dyDescent="0.15">
      <c r="B13" s="704"/>
      <c r="C13" s="704"/>
      <c r="D13" s="704"/>
      <c r="E13" s="704"/>
      <c r="F13" s="704"/>
      <c r="G13" s="704"/>
      <c r="H13" s="704"/>
      <c r="I13" s="704"/>
      <c r="J13" s="704"/>
      <c r="K13" s="704"/>
      <c r="L13" s="704"/>
      <c r="M13" s="704"/>
      <c r="N13" s="704"/>
      <c r="O13" s="704"/>
      <c r="P13" s="704"/>
      <c r="Q13" s="704"/>
      <c r="R13" s="704"/>
      <c r="S13" s="704"/>
      <c r="T13" s="704"/>
      <c r="U13" s="704"/>
      <c r="V13" s="704"/>
      <c r="W13" s="704"/>
      <c r="X13" s="704"/>
      <c r="Y13" s="704"/>
    </row>
    <row r="14" spans="2:25" s="29" customFormat="1" ht="14.1" customHeight="1" x14ac:dyDescent="0.15">
      <c r="B14" s="704"/>
      <c r="C14" s="704"/>
      <c r="D14" s="704"/>
      <c r="E14" s="704"/>
      <c r="F14" s="704"/>
      <c r="G14" s="704"/>
      <c r="H14" s="704"/>
      <c r="I14" s="704"/>
      <c r="J14" s="704"/>
      <c r="K14" s="704"/>
      <c r="L14" s="704"/>
      <c r="M14" s="704"/>
      <c r="N14" s="704"/>
      <c r="O14" s="704"/>
      <c r="P14" s="704"/>
      <c r="Q14" s="704"/>
      <c r="R14" s="704"/>
      <c r="S14" s="704"/>
      <c r="T14" s="704"/>
      <c r="U14" s="704"/>
      <c r="V14" s="704"/>
      <c r="W14" s="704"/>
      <c r="X14" s="704"/>
      <c r="Y14" s="704"/>
    </row>
    <row r="15" spans="2:25" s="29" customFormat="1" ht="14.1" customHeight="1" x14ac:dyDescent="0.15">
      <c r="B15" s="704"/>
      <c r="C15" s="704"/>
      <c r="D15" s="704"/>
      <c r="E15" s="704"/>
      <c r="F15" s="704"/>
      <c r="G15" s="704"/>
      <c r="H15" s="704"/>
      <c r="I15" s="704"/>
      <c r="J15" s="704"/>
      <c r="K15" s="704"/>
      <c r="L15" s="704"/>
      <c r="M15" s="704"/>
      <c r="N15" s="704"/>
      <c r="O15" s="704"/>
      <c r="P15" s="704"/>
      <c r="Q15" s="704"/>
      <c r="R15" s="704"/>
      <c r="S15" s="704"/>
      <c r="T15" s="704"/>
      <c r="U15" s="704"/>
      <c r="V15" s="704"/>
      <c r="W15" s="704"/>
      <c r="X15" s="704"/>
      <c r="Y15" s="704"/>
    </row>
    <row r="16" spans="2:25" s="29" customFormat="1" ht="14.1" customHeight="1" x14ac:dyDescent="0.15">
      <c r="B16" s="704"/>
      <c r="C16" s="704"/>
      <c r="D16" s="704"/>
      <c r="E16" s="704"/>
      <c r="F16" s="704"/>
      <c r="G16" s="704"/>
      <c r="H16" s="704"/>
      <c r="I16" s="704"/>
      <c r="J16" s="704"/>
      <c r="K16" s="704"/>
      <c r="L16" s="704"/>
      <c r="M16" s="704"/>
      <c r="N16" s="704"/>
      <c r="O16" s="704"/>
      <c r="P16" s="704"/>
      <c r="Q16" s="704"/>
      <c r="R16" s="704"/>
      <c r="S16" s="704"/>
      <c r="T16" s="704"/>
      <c r="U16" s="704"/>
      <c r="V16" s="704"/>
      <c r="W16" s="704"/>
      <c r="X16" s="704"/>
      <c r="Y16" s="704"/>
    </row>
    <row r="17" spans="2:25" s="29" customFormat="1" ht="14.1" customHeight="1" x14ac:dyDescent="0.15">
      <c r="B17" s="704"/>
      <c r="C17" s="704"/>
      <c r="D17" s="704"/>
      <c r="E17" s="704"/>
      <c r="F17" s="704"/>
      <c r="G17" s="704"/>
      <c r="H17" s="704"/>
      <c r="I17" s="704"/>
      <c r="J17" s="704"/>
      <c r="K17" s="704"/>
      <c r="L17" s="704"/>
      <c r="M17" s="704"/>
      <c r="N17" s="704"/>
      <c r="O17" s="704"/>
      <c r="P17" s="704"/>
      <c r="Q17" s="704"/>
      <c r="R17" s="704"/>
      <c r="S17" s="704"/>
      <c r="T17" s="704"/>
      <c r="U17" s="704"/>
      <c r="V17" s="704"/>
      <c r="W17" s="704"/>
      <c r="X17" s="704"/>
      <c r="Y17" s="704"/>
    </row>
    <row r="18" spans="2:25" s="29" customFormat="1" ht="14.1" customHeight="1" x14ac:dyDescent="0.15">
      <c r="B18" s="704"/>
      <c r="C18" s="704"/>
      <c r="D18" s="704"/>
      <c r="E18" s="704"/>
      <c r="F18" s="704"/>
      <c r="G18" s="704"/>
      <c r="H18" s="704"/>
      <c r="I18" s="704"/>
      <c r="J18" s="704"/>
      <c r="K18" s="704"/>
      <c r="L18" s="704"/>
      <c r="M18" s="704"/>
      <c r="N18" s="704"/>
      <c r="O18" s="704"/>
      <c r="P18" s="704"/>
      <c r="Q18" s="704"/>
      <c r="R18" s="704"/>
      <c r="S18" s="704"/>
      <c r="T18" s="704"/>
      <c r="U18" s="704"/>
      <c r="V18" s="704"/>
      <c r="W18" s="704"/>
      <c r="X18" s="704"/>
      <c r="Y18" s="704"/>
    </row>
    <row r="19" spans="2:25" s="29" customFormat="1" ht="14.1" customHeight="1" x14ac:dyDescent="0.15">
      <c r="B19" s="704"/>
      <c r="C19" s="704"/>
      <c r="D19" s="704"/>
      <c r="E19" s="704"/>
      <c r="F19" s="704"/>
      <c r="G19" s="704"/>
      <c r="H19" s="704"/>
      <c r="I19" s="704"/>
      <c r="J19" s="704"/>
      <c r="K19" s="704"/>
      <c r="L19" s="704"/>
      <c r="M19" s="704"/>
      <c r="N19" s="704"/>
      <c r="O19" s="704"/>
      <c r="P19" s="704"/>
      <c r="Q19" s="704"/>
      <c r="R19" s="704"/>
      <c r="S19" s="704"/>
      <c r="T19" s="704"/>
      <c r="U19" s="704"/>
      <c r="V19" s="704"/>
      <c r="W19" s="704"/>
      <c r="X19" s="704"/>
      <c r="Y19" s="704"/>
    </row>
    <row r="20" spans="2:25" s="29" customFormat="1" ht="14.1" customHeight="1" x14ac:dyDescent="0.15">
      <c r="B20" s="704"/>
      <c r="C20" s="704"/>
      <c r="D20" s="704"/>
      <c r="E20" s="704"/>
      <c r="F20" s="704"/>
      <c r="G20" s="704"/>
      <c r="H20" s="704"/>
      <c r="I20" s="704"/>
      <c r="J20" s="704"/>
      <c r="K20" s="704"/>
      <c r="L20" s="704"/>
      <c r="M20" s="704"/>
      <c r="N20" s="704"/>
      <c r="O20" s="704"/>
      <c r="P20" s="704"/>
      <c r="Q20" s="704"/>
      <c r="R20" s="704"/>
      <c r="S20" s="704"/>
      <c r="T20" s="704"/>
      <c r="U20" s="704"/>
      <c r="V20" s="704"/>
      <c r="W20" s="704"/>
      <c r="X20" s="704"/>
      <c r="Y20" s="704"/>
    </row>
    <row r="21" spans="2:25" s="29" customFormat="1" ht="14.1" customHeight="1" x14ac:dyDescent="0.15">
      <c r="B21" s="704"/>
      <c r="C21" s="704"/>
      <c r="D21" s="704"/>
      <c r="E21" s="704"/>
      <c r="F21" s="704"/>
      <c r="G21" s="704"/>
      <c r="H21" s="704"/>
      <c r="I21" s="704"/>
      <c r="J21" s="704"/>
      <c r="K21" s="704"/>
      <c r="L21" s="704"/>
      <c r="M21" s="704"/>
      <c r="N21" s="704"/>
      <c r="O21" s="704"/>
      <c r="P21" s="704"/>
      <c r="Q21" s="704"/>
      <c r="R21" s="704"/>
      <c r="S21" s="704"/>
      <c r="T21" s="704"/>
      <c r="U21" s="704"/>
      <c r="V21" s="704"/>
      <c r="W21" s="704"/>
      <c r="X21" s="704"/>
      <c r="Y21" s="704"/>
    </row>
    <row r="22" spans="2:25" ht="15" customHeight="1" x14ac:dyDescent="0.15">
      <c r="B22" s="770" t="s">
        <v>272</v>
      </c>
      <c r="C22" s="775"/>
      <c r="D22" s="771"/>
      <c r="E22" s="267">
        <v>9</v>
      </c>
      <c r="F22" s="770" t="s">
        <v>273</v>
      </c>
      <c r="G22" s="775"/>
      <c r="H22" s="771"/>
      <c r="I22" s="246">
        <v>102</v>
      </c>
      <c r="J22" s="770" t="s">
        <v>272</v>
      </c>
      <c r="K22" s="775"/>
      <c r="L22" s="771"/>
      <c r="M22" s="267"/>
      <c r="N22" s="770" t="s">
        <v>273</v>
      </c>
      <c r="O22" s="775"/>
      <c r="P22" s="771"/>
      <c r="Q22" s="246"/>
      <c r="R22" s="770" t="s">
        <v>272</v>
      </c>
      <c r="S22" s="775"/>
      <c r="T22" s="771"/>
      <c r="U22" s="267"/>
      <c r="V22" s="770" t="s">
        <v>273</v>
      </c>
      <c r="W22" s="775"/>
      <c r="X22" s="771"/>
      <c r="Y22" s="246"/>
    </row>
    <row r="23" spans="2:25" ht="15" customHeight="1" x14ac:dyDescent="0.15">
      <c r="B23" s="770" t="s">
        <v>274</v>
      </c>
      <c r="C23" s="775"/>
      <c r="D23" s="209" t="s">
        <v>684</v>
      </c>
      <c r="E23" s="772" t="s">
        <v>448</v>
      </c>
      <c r="F23" s="773"/>
      <c r="G23" s="773"/>
      <c r="H23" s="773"/>
      <c r="I23" s="774"/>
      <c r="J23" s="770" t="s">
        <v>274</v>
      </c>
      <c r="K23" s="775"/>
      <c r="L23" s="209"/>
      <c r="M23" s="772"/>
      <c r="N23" s="773"/>
      <c r="O23" s="773"/>
      <c r="P23" s="773"/>
      <c r="Q23" s="774"/>
      <c r="R23" s="770" t="s">
        <v>274</v>
      </c>
      <c r="S23" s="775"/>
      <c r="T23" s="209"/>
      <c r="U23" s="772"/>
      <c r="V23" s="773"/>
      <c r="W23" s="773"/>
      <c r="X23" s="773"/>
      <c r="Y23" s="774"/>
    </row>
    <row r="24" spans="2:25" ht="15" customHeight="1" x14ac:dyDescent="0.15">
      <c r="B24" s="770" t="s">
        <v>275</v>
      </c>
      <c r="C24" s="771"/>
      <c r="D24" s="744" t="s">
        <v>685</v>
      </c>
      <c r="E24" s="746"/>
      <c r="F24" s="770" t="s">
        <v>276</v>
      </c>
      <c r="G24" s="771"/>
      <c r="H24" s="292" t="s">
        <v>480</v>
      </c>
      <c r="I24" s="292"/>
      <c r="J24" s="770" t="s">
        <v>275</v>
      </c>
      <c r="K24" s="771"/>
      <c r="L24" s="744"/>
      <c r="M24" s="746"/>
      <c r="N24" s="770" t="s">
        <v>276</v>
      </c>
      <c r="O24" s="771"/>
      <c r="P24" s="292"/>
      <c r="Q24" s="292"/>
      <c r="R24" s="770" t="s">
        <v>275</v>
      </c>
      <c r="S24" s="771"/>
      <c r="T24" s="744"/>
      <c r="U24" s="746"/>
      <c r="V24" s="770" t="s">
        <v>276</v>
      </c>
      <c r="W24" s="771"/>
      <c r="X24" s="292"/>
      <c r="Y24" s="292"/>
    </row>
    <row r="25" spans="2:25" ht="15" customHeight="1" x14ac:dyDescent="0.15">
      <c r="B25" s="768" t="s">
        <v>277</v>
      </c>
      <c r="C25" s="768"/>
      <c r="D25" s="209" t="s">
        <v>687</v>
      </c>
      <c r="E25" s="247" t="s">
        <v>278</v>
      </c>
      <c r="F25" s="769" t="s">
        <v>797</v>
      </c>
      <c r="G25" s="769"/>
      <c r="H25" s="769"/>
      <c r="I25" s="769"/>
      <c r="J25" s="768" t="s">
        <v>277</v>
      </c>
      <c r="K25" s="768"/>
      <c r="L25" s="209"/>
      <c r="M25" s="247" t="s">
        <v>278</v>
      </c>
      <c r="N25" s="769"/>
      <c r="O25" s="769"/>
      <c r="P25" s="769"/>
      <c r="Q25" s="769"/>
      <c r="R25" s="768" t="s">
        <v>277</v>
      </c>
      <c r="S25" s="768"/>
      <c r="T25" s="209"/>
      <c r="U25" s="247" t="s">
        <v>278</v>
      </c>
      <c r="V25" s="769"/>
      <c r="W25" s="769"/>
      <c r="X25" s="769"/>
      <c r="Y25" s="769"/>
    </row>
    <row r="26" spans="2:25" s="29" customFormat="1" ht="14.1" customHeight="1" x14ac:dyDescent="0.15">
      <c r="B26" s="767"/>
      <c r="C26" s="767"/>
      <c r="D26" s="767"/>
      <c r="E26" s="767"/>
      <c r="F26" s="767"/>
      <c r="G26" s="767"/>
      <c r="H26" s="767"/>
      <c r="I26" s="767"/>
      <c r="J26" s="767"/>
      <c r="K26" s="767"/>
      <c r="L26" s="767"/>
      <c r="M26" s="767"/>
      <c r="N26" s="767"/>
      <c r="O26" s="767"/>
      <c r="P26" s="767"/>
      <c r="Q26" s="767"/>
      <c r="R26" s="767"/>
      <c r="S26" s="767"/>
      <c r="T26" s="767"/>
      <c r="U26" s="767"/>
      <c r="V26" s="767"/>
      <c r="W26" s="767"/>
      <c r="X26" s="767"/>
      <c r="Y26" s="767"/>
    </row>
    <row r="27" spans="2:25" s="29" customFormat="1" ht="14.1" customHeight="1" x14ac:dyDescent="0.15">
      <c r="B27" s="704"/>
      <c r="C27" s="704"/>
      <c r="D27" s="704"/>
      <c r="E27" s="704"/>
      <c r="F27" s="704"/>
      <c r="G27" s="704"/>
      <c r="H27" s="704"/>
      <c r="I27" s="704"/>
      <c r="J27" s="704"/>
      <c r="K27" s="704"/>
      <c r="L27" s="704"/>
      <c r="M27" s="704"/>
      <c r="N27" s="704"/>
      <c r="O27" s="704"/>
      <c r="P27" s="704"/>
      <c r="Q27" s="704"/>
      <c r="R27" s="704"/>
      <c r="S27" s="704"/>
      <c r="T27" s="704"/>
      <c r="U27" s="704"/>
      <c r="V27" s="704"/>
      <c r="W27" s="704"/>
      <c r="X27" s="704"/>
      <c r="Y27" s="704"/>
    </row>
    <row r="28" spans="2:25" s="29" customFormat="1" ht="14.1" customHeight="1" x14ac:dyDescent="0.15">
      <c r="B28" s="704"/>
      <c r="C28" s="704"/>
      <c r="D28" s="704"/>
      <c r="E28" s="704"/>
      <c r="F28" s="704"/>
      <c r="G28" s="704"/>
      <c r="H28" s="704"/>
      <c r="I28" s="704"/>
      <c r="J28" s="704"/>
      <c r="K28" s="704"/>
      <c r="L28" s="704"/>
      <c r="M28" s="704"/>
      <c r="N28" s="704"/>
      <c r="O28" s="704"/>
      <c r="P28" s="704"/>
      <c r="Q28" s="704"/>
      <c r="R28" s="704"/>
      <c r="S28" s="704"/>
      <c r="T28" s="704"/>
      <c r="U28" s="704"/>
      <c r="V28" s="704"/>
      <c r="W28" s="704"/>
      <c r="X28" s="704"/>
      <c r="Y28" s="704"/>
    </row>
    <row r="29" spans="2:25" s="29" customFormat="1" ht="14.1" customHeight="1" x14ac:dyDescent="0.15">
      <c r="B29" s="704"/>
      <c r="C29" s="704"/>
      <c r="D29" s="704"/>
      <c r="E29" s="704"/>
      <c r="F29" s="704"/>
      <c r="G29" s="704"/>
      <c r="H29" s="704"/>
      <c r="I29" s="704"/>
      <c r="J29" s="704"/>
      <c r="K29" s="704"/>
      <c r="L29" s="704"/>
      <c r="M29" s="704"/>
      <c r="N29" s="704"/>
      <c r="O29" s="704"/>
      <c r="P29" s="704"/>
      <c r="Q29" s="704"/>
      <c r="R29" s="704"/>
      <c r="S29" s="704"/>
      <c r="T29" s="704"/>
      <c r="U29" s="704"/>
      <c r="V29" s="704"/>
      <c r="W29" s="704"/>
      <c r="X29" s="704"/>
      <c r="Y29" s="704"/>
    </row>
    <row r="30" spans="2:25" s="29" customFormat="1" ht="14.1" customHeight="1" x14ac:dyDescent="0.15">
      <c r="B30" s="704"/>
      <c r="C30" s="704"/>
      <c r="D30" s="704"/>
      <c r="E30" s="704"/>
      <c r="F30" s="704"/>
      <c r="G30" s="704"/>
      <c r="H30" s="704"/>
      <c r="I30" s="704"/>
      <c r="J30" s="704"/>
      <c r="K30" s="704"/>
      <c r="L30" s="704"/>
      <c r="M30" s="704"/>
      <c r="N30" s="704"/>
      <c r="O30" s="704"/>
      <c r="P30" s="704"/>
      <c r="Q30" s="704"/>
      <c r="R30" s="704"/>
      <c r="S30" s="704"/>
      <c r="T30" s="704"/>
      <c r="U30" s="704"/>
      <c r="V30" s="704"/>
      <c r="W30" s="704"/>
      <c r="X30" s="704"/>
      <c r="Y30" s="704"/>
    </row>
    <row r="31" spans="2:25" s="29" customFormat="1" ht="14.1" customHeight="1" x14ac:dyDescent="0.15">
      <c r="B31" s="704"/>
      <c r="C31" s="704"/>
      <c r="D31" s="704"/>
      <c r="E31" s="704"/>
      <c r="F31" s="704"/>
      <c r="G31" s="704"/>
      <c r="H31" s="704"/>
      <c r="I31" s="704"/>
      <c r="J31" s="704"/>
      <c r="K31" s="704"/>
      <c r="L31" s="704"/>
      <c r="M31" s="704"/>
      <c r="N31" s="704"/>
      <c r="O31" s="704"/>
      <c r="P31" s="704"/>
      <c r="Q31" s="704"/>
      <c r="R31" s="704"/>
      <c r="S31" s="704"/>
      <c r="T31" s="704"/>
      <c r="U31" s="704"/>
      <c r="V31" s="704"/>
      <c r="W31" s="704"/>
      <c r="X31" s="704"/>
      <c r="Y31" s="704"/>
    </row>
    <row r="32" spans="2:25" s="29" customFormat="1" ht="14.1" customHeight="1" x14ac:dyDescent="0.15">
      <c r="B32" s="704"/>
      <c r="C32" s="704"/>
      <c r="D32" s="704"/>
      <c r="E32" s="704"/>
      <c r="F32" s="704"/>
      <c r="G32" s="704"/>
      <c r="H32" s="704"/>
      <c r="I32" s="704"/>
      <c r="J32" s="704"/>
      <c r="K32" s="704"/>
      <c r="L32" s="704"/>
      <c r="M32" s="704"/>
      <c r="N32" s="704"/>
      <c r="O32" s="704"/>
      <c r="P32" s="704"/>
      <c r="Q32" s="704"/>
      <c r="R32" s="704"/>
      <c r="S32" s="704"/>
      <c r="T32" s="704"/>
      <c r="U32" s="704"/>
      <c r="V32" s="704"/>
      <c r="W32" s="704"/>
      <c r="X32" s="704"/>
      <c r="Y32" s="704"/>
    </row>
    <row r="33" spans="2:25" s="29" customFormat="1" ht="14.1" customHeight="1" x14ac:dyDescent="0.15">
      <c r="B33" s="704"/>
      <c r="C33" s="704"/>
      <c r="D33" s="704"/>
      <c r="E33" s="704"/>
      <c r="F33" s="704"/>
      <c r="G33" s="704"/>
      <c r="H33" s="704"/>
      <c r="I33" s="704"/>
      <c r="J33" s="704"/>
      <c r="K33" s="704"/>
      <c r="L33" s="704"/>
      <c r="M33" s="704"/>
      <c r="N33" s="704"/>
      <c r="O33" s="704"/>
      <c r="P33" s="704"/>
      <c r="Q33" s="704"/>
      <c r="R33" s="704"/>
      <c r="S33" s="704"/>
      <c r="T33" s="704"/>
      <c r="U33" s="704"/>
      <c r="V33" s="704"/>
      <c r="W33" s="704"/>
      <c r="X33" s="704"/>
      <c r="Y33" s="704"/>
    </row>
    <row r="34" spans="2:25" s="29" customFormat="1" ht="14.1" customHeight="1" x14ac:dyDescent="0.15">
      <c r="B34" s="704"/>
      <c r="C34" s="704"/>
      <c r="D34" s="704"/>
      <c r="E34" s="704"/>
      <c r="F34" s="704"/>
      <c r="G34" s="704"/>
      <c r="H34" s="704"/>
      <c r="I34" s="704"/>
      <c r="J34" s="704"/>
      <c r="K34" s="704"/>
      <c r="L34" s="704"/>
      <c r="M34" s="704"/>
      <c r="N34" s="704"/>
      <c r="O34" s="704"/>
      <c r="P34" s="704"/>
      <c r="Q34" s="704"/>
      <c r="R34" s="704"/>
      <c r="S34" s="704"/>
      <c r="T34" s="704"/>
      <c r="U34" s="704"/>
      <c r="V34" s="704"/>
      <c r="W34" s="704"/>
      <c r="X34" s="704"/>
      <c r="Y34" s="704"/>
    </row>
    <row r="35" spans="2:25" s="29" customFormat="1" ht="14.1" customHeight="1" x14ac:dyDescent="0.15">
      <c r="B35" s="704"/>
      <c r="C35" s="704"/>
      <c r="D35" s="704"/>
      <c r="E35" s="704"/>
      <c r="F35" s="704"/>
      <c r="G35" s="704"/>
      <c r="H35" s="704"/>
      <c r="I35" s="704"/>
      <c r="J35" s="704"/>
      <c r="K35" s="704"/>
      <c r="L35" s="704"/>
      <c r="M35" s="704"/>
      <c r="N35" s="704"/>
      <c r="O35" s="704"/>
      <c r="P35" s="704"/>
      <c r="Q35" s="704"/>
      <c r="R35" s="704"/>
      <c r="S35" s="704"/>
      <c r="T35" s="704"/>
      <c r="U35" s="704"/>
      <c r="V35" s="704"/>
      <c r="W35" s="704"/>
      <c r="X35" s="704"/>
      <c r="Y35" s="704"/>
    </row>
    <row r="36" spans="2:25" s="29" customFormat="1" ht="14.1" customHeight="1" x14ac:dyDescent="0.15">
      <c r="B36" s="704"/>
      <c r="C36" s="704"/>
      <c r="D36" s="704"/>
      <c r="E36" s="704"/>
      <c r="F36" s="704"/>
      <c r="G36" s="704"/>
      <c r="H36" s="704"/>
      <c r="I36" s="704"/>
      <c r="J36" s="704"/>
      <c r="K36" s="704"/>
      <c r="L36" s="704"/>
      <c r="M36" s="704"/>
      <c r="N36" s="704"/>
      <c r="O36" s="704"/>
      <c r="P36" s="704"/>
      <c r="Q36" s="704"/>
      <c r="R36" s="704"/>
      <c r="S36" s="704"/>
      <c r="T36" s="704"/>
      <c r="U36" s="704"/>
      <c r="V36" s="704"/>
      <c r="W36" s="704"/>
      <c r="X36" s="704"/>
      <c r="Y36" s="704"/>
    </row>
    <row r="37" spans="2:25" s="29" customFormat="1" ht="14.1" customHeight="1" x14ac:dyDescent="0.15">
      <c r="B37" s="704"/>
      <c r="C37" s="704"/>
      <c r="D37" s="704"/>
      <c r="E37" s="704"/>
      <c r="F37" s="704"/>
      <c r="G37" s="704"/>
      <c r="H37" s="704"/>
      <c r="I37" s="704"/>
      <c r="J37" s="704"/>
      <c r="K37" s="704"/>
      <c r="L37" s="704"/>
      <c r="M37" s="704"/>
      <c r="N37" s="704"/>
      <c r="O37" s="704"/>
      <c r="P37" s="704"/>
      <c r="Q37" s="704"/>
      <c r="R37" s="704"/>
      <c r="S37" s="704"/>
      <c r="T37" s="704"/>
      <c r="U37" s="704"/>
      <c r="V37" s="704"/>
      <c r="W37" s="704"/>
      <c r="X37" s="704"/>
      <c r="Y37" s="704"/>
    </row>
    <row r="38" spans="2:25" s="29" customFormat="1" ht="14.1" customHeight="1" x14ac:dyDescent="0.15">
      <c r="B38" s="704"/>
      <c r="C38" s="704"/>
      <c r="D38" s="704"/>
      <c r="E38" s="704"/>
      <c r="F38" s="704"/>
      <c r="G38" s="704"/>
      <c r="H38" s="704"/>
      <c r="I38" s="704"/>
      <c r="J38" s="704"/>
      <c r="K38" s="704"/>
      <c r="L38" s="704"/>
      <c r="M38" s="704"/>
      <c r="N38" s="704"/>
      <c r="O38" s="704"/>
      <c r="P38" s="704"/>
      <c r="Q38" s="704"/>
      <c r="R38" s="704"/>
      <c r="S38" s="704"/>
      <c r="T38" s="704"/>
      <c r="U38" s="704"/>
      <c r="V38" s="704"/>
      <c r="W38" s="704"/>
      <c r="X38" s="704"/>
      <c r="Y38" s="704"/>
    </row>
    <row r="39" spans="2:25" ht="15" customHeight="1" x14ac:dyDescent="0.15">
      <c r="B39" s="30"/>
      <c r="C39" s="32" t="s">
        <v>279</v>
      </c>
      <c r="D39" s="29"/>
      <c r="E39" s="30"/>
      <c r="F39" s="30"/>
      <c r="G39" s="30"/>
      <c r="H39" s="30"/>
      <c r="I39" s="30"/>
      <c r="J39" s="27"/>
      <c r="K39" s="27"/>
      <c r="L39" s="27"/>
      <c r="M39" s="27"/>
      <c r="N39" s="27"/>
      <c r="O39" s="27"/>
      <c r="P39" s="27"/>
      <c r="Q39" s="27"/>
      <c r="R39" s="234"/>
      <c r="S39" s="234"/>
      <c r="T39" s="234"/>
      <c r="U39" s="234"/>
      <c r="V39" s="234"/>
      <c r="W39" s="234"/>
      <c r="X39" s="234"/>
      <c r="Y39" s="234"/>
    </row>
    <row r="40" spans="2:25" ht="15" customHeight="1" x14ac:dyDescent="0.15">
      <c r="B40" s="27"/>
      <c r="C40" s="31" t="s">
        <v>280</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281</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0"/>
  <dataValidations count="2">
    <dataValidation allowBlank="1" showInputMessage="1" showErrorMessage="1" prompt="覆工スパン毎に連番を記入。_x000a_数値で入力する。" sqref="I5 Q22 Q5 Y5 I22 Y22" xr:uid="{0A4CCFD4-CC9D-48DB-B1B6-B523E452265B}"/>
    <dataValidation type="list" allowBlank="1" showInputMessage="1" showErrorMessage="1" sqref="E6:I6 M23:Q23 M6:Q6 U6:Y6 E23:I23 U23:Y23" xr:uid="{4244EAC7-C907-4098-86CE-6F7104C8196A}">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9CF8FA-3DBF-44EE-B5A0-9375B0C691CB}">
          <x14:formula1>
            <xm:f>'(参考)リスト'!$D$52:$D$54</xm:f>
          </x14:formula1>
          <xm:sqref>D7:E7 L24:M24 L7:M7 T7:U7 D24:E24 T24:U24</xm:sqref>
        </x14:dataValidation>
        <x14:dataValidation type="list" allowBlank="1" showInputMessage="1" showErrorMessage="1" xr:uid="{083CAACA-294F-4A17-BD8E-7E780B3DC6A3}">
          <x14:formula1>
            <xm:f>'(参考)リスト'!$F$52:$F$53</xm:f>
          </x14:formula1>
          <xm:sqref>D8 L25 L8 T8 D25 T25</xm:sqref>
        </x14:dataValidation>
        <x14:dataValidation type="list" allowBlank="1" showInputMessage="1" showErrorMessage="1" xr:uid="{394B7D03-3074-42D2-B1D7-407E68243ECC}">
          <x14:formula1>
            <xm:f>'(参考)リスト'!$E$52:$E$58</xm:f>
          </x14:formula1>
          <xm:sqref>H7:I7 P24:Q24 P7:Q7 X7:Y7 H24:I24 X24:Y24</xm:sqref>
        </x14:dataValidation>
        <x14:dataValidation type="list" showInputMessage="1" showErrorMessage="1" xr:uid="{5D25B036-4502-4011-9D97-A2E79BFB8096}">
          <x14:formula1>
            <xm:f>'(参考)リスト'!$B$52:$B$55</xm:f>
          </x14:formula1>
          <xm:sqref>D6 L23 L6 T6 D23 T23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B67B-E87B-4D5D-A089-F680C545CF0E}">
  <sheetPr>
    <pageSetUpPr fitToPage="1"/>
  </sheetPr>
  <dimension ref="B2:AI19"/>
  <sheetViews>
    <sheetView showGridLines="0" showZeros="0" view="pageBreakPreview" zoomScale="85" zoomScaleNormal="85" zoomScaleSheetLayoutView="85" workbookViewId="0">
      <selection activeCell="E4" sqref="E4:I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7" t="s">
        <v>282</v>
      </c>
      <c r="C3" s="467"/>
      <c r="D3" s="467"/>
      <c r="E3" s="816"/>
      <c r="F3" s="816"/>
      <c r="G3" s="816"/>
      <c r="H3" s="816"/>
      <c r="I3" s="816"/>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54" t="s">
        <v>2</v>
      </c>
      <c r="C4" s="455"/>
      <c r="D4" s="456"/>
      <c r="E4" s="817" t="s">
        <v>816</v>
      </c>
      <c r="F4" s="818"/>
      <c r="G4" s="818"/>
      <c r="H4" s="818"/>
      <c r="I4" s="819"/>
      <c r="J4" s="420" t="s">
        <v>3</v>
      </c>
      <c r="K4" s="421"/>
      <c r="L4" s="422"/>
      <c r="M4" s="802" t="s">
        <v>527</v>
      </c>
      <c r="N4" s="803"/>
      <c r="O4" s="803"/>
      <c r="P4" s="803"/>
      <c r="Q4" s="803"/>
      <c r="R4" s="804"/>
      <c r="S4" s="747" t="s">
        <v>238</v>
      </c>
      <c r="T4" s="748"/>
      <c r="U4" s="748"/>
      <c r="V4" s="749"/>
      <c r="W4" s="820" t="s">
        <v>530</v>
      </c>
      <c r="X4" s="821"/>
      <c r="Y4" s="821"/>
      <c r="Z4" s="821"/>
      <c r="AA4" s="821"/>
      <c r="AB4" s="822"/>
      <c r="AC4" s="454" t="s">
        <v>192</v>
      </c>
      <c r="AD4" s="455"/>
      <c r="AE4" s="456"/>
      <c r="AF4" s="823">
        <v>45944</v>
      </c>
      <c r="AG4" s="824"/>
      <c r="AH4" s="824"/>
      <c r="AI4" s="825"/>
    </row>
    <row r="5" spans="2:35" ht="20.100000000000001" customHeight="1" x14ac:dyDescent="0.15">
      <c r="B5" s="457" t="s">
        <v>109</v>
      </c>
      <c r="C5" s="458"/>
      <c r="D5" s="459"/>
      <c r="E5" s="829" t="s">
        <v>526</v>
      </c>
      <c r="F5" s="830"/>
      <c r="G5" s="830"/>
      <c r="H5" s="830"/>
      <c r="I5" s="831"/>
      <c r="J5" s="420" t="s">
        <v>110</v>
      </c>
      <c r="K5" s="421"/>
      <c r="L5" s="422"/>
      <c r="M5" s="802" t="s">
        <v>528</v>
      </c>
      <c r="N5" s="803"/>
      <c r="O5" s="803"/>
      <c r="P5" s="803"/>
      <c r="Q5" s="803"/>
      <c r="R5" s="804"/>
      <c r="S5" s="750"/>
      <c r="T5" s="751"/>
      <c r="U5" s="751"/>
      <c r="V5" s="752"/>
      <c r="W5" s="805" t="s">
        <v>531</v>
      </c>
      <c r="X5" s="806"/>
      <c r="Y5" s="806"/>
      <c r="Z5" s="806"/>
      <c r="AA5" s="806"/>
      <c r="AB5" s="807"/>
      <c r="AC5" s="457"/>
      <c r="AD5" s="458"/>
      <c r="AE5" s="459"/>
      <c r="AF5" s="826"/>
      <c r="AG5" s="827"/>
      <c r="AH5" s="827"/>
      <c r="AI5" s="828"/>
    </row>
    <row r="6" spans="2:35" ht="26.25" customHeight="1" x14ac:dyDescent="0.2">
      <c r="B6" s="808" t="s">
        <v>283</v>
      </c>
      <c r="C6" s="811" t="s">
        <v>284</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9"/>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9"/>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9"/>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9"/>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9"/>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9"/>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9"/>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9"/>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9"/>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9"/>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1.25" customHeight="1" x14ac:dyDescent="0.15">
      <c r="B18" s="810"/>
      <c r="C18" s="86"/>
      <c r="D18" s="87"/>
      <c r="E18" s="88"/>
      <c r="F18" s="89"/>
      <c r="G18" s="89"/>
      <c r="H18" s="87"/>
      <c r="I18" s="87"/>
      <c r="J18" s="87"/>
      <c r="K18" s="87"/>
      <c r="L18" s="87"/>
      <c r="M18" s="87"/>
      <c r="N18" s="87"/>
      <c r="O18" s="87"/>
      <c r="P18" s="87"/>
      <c r="Q18" s="87"/>
      <c r="R18" s="87"/>
      <c r="S18" s="90"/>
      <c r="T18" s="90"/>
      <c r="U18" s="90"/>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0"/>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2898D-1FE6-4B14-8772-4F7F04E9EAD0}">
  <sheetPr>
    <pageSetUpPr fitToPage="1"/>
  </sheetPr>
  <dimension ref="B2:AI19"/>
  <sheetViews>
    <sheetView showGridLines="0" showZeros="0" view="pageBreakPreview" zoomScale="85" zoomScaleNormal="85" zoomScaleSheetLayoutView="85" workbookViewId="0">
      <selection activeCell="E4" sqref="E4:I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7" t="s">
        <v>282</v>
      </c>
      <c r="C3" s="467"/>
      <c r="D3" s="467"/>
      <c r="E3" s="816"/>
      <c r="F3" s="816"/>
      <c r="G3" s="816"/>
      <c r="H3" s="816"/>
      <c r="I3" s="816"/>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54" t="s">
        <v>2</v>
      </c>
      <c r="C4" s="455"/>
      <c r="D4" s="456"/>
      <c r="E4" s="817" t="s">
        <v>816</v>
      </c>
      <c r="F4" s="818"/>
      <c r="G4" s="818"/>
      <c r="H4" s="818"/>
      <c r="I4" s="819"/>
      <c r="J4" s="420" t="s">
        <v>3</v>
      </c>
      <c r="K4" s="421"/>
      <c r="L4" s="422"/>
      <c r="M4" s="802" t="s">
        <v>527</v>
      </c>
      <c r="N4" s="803"/>
      <c r="O4" s="803"/>
      <c r="P4" s="803"/>
      <c r="Q4" s="803"/>
      <c r="R4" s="804"/>
      <c r="S4" s="747" t="s">
        <v>238</v>
      </c>
      <c r="T4" s="748"/>
      <c r="U4" s="748"/>
      <c r="V4" s="749"/>
      <c r="W4" s="820" t="s">
        <v>530</v>
      </c>
      <c r="X4" s="821"/>
      <c r="Y4" s="821"/>
      <c r="Z4" s="821"/>
      <c r="AA4" s="821"/>
      <c r="AB4" s="822"/>
      <c r="AC4" s="454" t="s">
        <v>192</v>
      </c>
      <c r="AD4" s="455"/>
      <c r="AE4" s="456"/>
      <c r="AF4" s="823">
        <v>45944</v>
      </c>
      <c r="AG4" s="824"/>
      <c r="AH4" s="824"/>
      <c r="AI4" s="825"/>
    </row>
    <row r="5" spans="2:35" ht="20.100000000000001" customHeight="1" x14ac:dyDescent="0.15">
      <c r="B5" s="457" t="s">
        <v>109</v>
      </c>
      <c r="C5" s="458"/>
      <c r="D5" s="459"/>
      <c r="E5" s="829" t="s">
        <v>526</v>
      </c>
      <c r="F5" s="830"/>
      <c r="G5" s="830"/>
      <c r="H5" s="830"/>
      <c r="I5" s="831"/>
      <c r="J5" s="420" t="s">
        <v>110</v>
      </c>
      <c r="K5" s="421"/>
      <c r="L5" s="422"/>
      <c r="M5" s="802" t="s">
        <v>528</v>
      </c>
      <c r="N5" s="803"/>
      <c r="O5" s="803"/>
      <c r="P5" s="803"/>
      <c r="Q5" s="803"/>
      <c r="R5" s="804"/>
      <c r="S5" s="750"/>
      <c r="T5" s="751"/>
      <c r="U5" s="751"/>
      <c r="V5" s="752"/>
      <c r="W5" s="805" t="s">
        <v>531</v>
      </c>
      <c r="X5" s="806"/>
      <c r="Y5" s="806"/>
      <c r="Z5" s="806"/>
      <c r="AA5" s="806"/>
      <c r="AB5" s="807"/>
      <c r="AC5" s="457"/>
      <c r="AD5" s="458"/>
      <c r="AE5" s="459"/>
      <c r="AF5" s="826"/>
      <c r="AG5" s="827"/>
      <c r="AH5" s="827"/>
      <c r="AI5" s="828"/>
    </row>
    <row r="6" spans="2:35" ht="26.25" customHeight="1" x14ac:dyDescent="0.2">
      <c r="B6" s="808" t="s">
        <v>283</v>
      </c>
      <c r="C6" s="811" t="s">
        <v>284</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9"/>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9"/>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9"/>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9"/>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9"/>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9"/>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9"/>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9"/>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9"/>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9"/>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1.25" customHeight="1" x14ac:dyDescent="0.15">
      <c r="B18" s="810"/>
      <c r="C18" s="86"/>
      <c r="D18" s="87"/>
      <c r="E18" s="88"/>
      <c r="F18" s="89"/>
      <c r="G18" s="89"/>
      <c r="H18" s="87"/>
      <c r="I18" s="87"/>
      <c r="J18" s="87"/>
      <c r="K18" s="87"/>
      <c r="L18" s="87"/>
      <c r="M18" s="87"/>
      <c r="N18" s="87"/>
      <c r="O18" s="87"/>
      <c r="P18" s="87"/>
      <c r="Q18" s="87"/>
      <c r="R18" s="87"/>
      <c r="S18" s="90"/>
      <c r="T18" s="90"/>
      <c r="U18" s="90"/>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0"/>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2F0DE-9A85-4DFC-B771-15E67D76FA21}">
  <sheetPr>
    <pageSetUpPr fitToPage="1"/>
  </sheetPr>
  <dimension ref="B2:AI19"/>
  <sheetViews>
    <sheetView showGridLines="0" showZeros="0" view="pageBreakPreview" zoomScale="85" zoomScaleNormal="85" zoomScaleSheetLayoutView="85" workbookViewId="0">
      <selection activeCell="E4" sqref="E4:I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7" t="s">
        <v>286</v>
      </c>
      <c r="C3" s="467"/>
      <c r="D3" s="467"/>
      <c r="E3" s="816"/>
      <c r="F3" s="816"/>
      <c r="G3" s="816"/>
      <c r="H3" s="816"/>
      <c r="I3" s="816"/>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54" t="s">
        <v>2</v>
      </c>
      <c r="C4" s="455"/>
      <c r="D4" s="456"/>
      <c r="E4" s="817" t="s">
        <v>816</v>
      </c>
      <c r="F4" s="818"/>
      <c r="G4" s="818"/>
      <c r="H4" s="818"/>
      <c r="I4" s="819"/>
      <c r="J4" s="420" t="s">
        <v>3</v>
      </c>
      <c r="K4" s="421"/>
      <c r="L4" s="422"/>
      <c r="M4" s="802" t="s">
        <v>527</v>
      </c>
      <c r="N4" s="803"/>
      <c r="O4" s="803"/>
      <c r="P4" s="803"/>
      <c r="Q4" s="803"/>
      <c r="R4" s="804"/>
      <c r="S4" s="454" t="s">
        <v>238</v>
      </c>
      <c r="T4" s="455"/>
      <c r="U4" s="455"/>
      <c r="V4" s="456"/>
      <c r="W4" s="820" t="s">
        <v>530</v>
      </c>
      <c r="X4" s="821"/>
      <c r="Y4" s="821"/>
      <c r="Z4" s="821"/>
      <c r="AA4" s="821"/>
      <c r="AB4" s="822"/>
      <c r="AC4" s="454" t="s">
        <v>192</v>
      </c>
      <c r="AD4" s="455"/>
      <c r="AE4" s="456"/>
      <c r="AF4" s="823">
        <v>45944</v>
      </c>
      <c r="AG4" s="824"/>
      <c r="AH4" s="824"/>
      <c r="AI4" s="825"/>
    </row>
    <row r="5" spans="2:35" ht="20.100000000000001" customHeight="1" x14ac:dyDescent="0.15">
      <c r="B5" s="457" t="s">
        <v>109</v>
      </c>
      <c r="C5" s="458"/>
      <c r="D5" s="459"/>
      <c r="E5" s="829" t="s">
        <v>526</v>
      </c>
      <c r="F5" s="830"/>
      <c r="G5" s="830"/>
      <c r="H5" s="830"/>
      <c r="I5" s="831"/>
      <c r="J5" s="420" t="s">
        <v>110</v>
      </c>
      <c r="K5" s="421"/>
      <c r="L5" s="422"/>
      <c r="M5" s="802" t="s">
        <v>528</v>
      </c>
      <c r="N5" s="803"/>
      <c r="O5" s="803"/>
      <c r="P5" s="803"/>
      <c r="Q5" s="803"/>
      <c r="R5" s="804"/>
      <c r="S5" s="457"/>
      <c r="T5" s="458"/>
      <c r="U5" s="458"/>
      <c r="V5" s="459"/>
      <c r="W5" s="805" t="s">
        <v>531</v>
      </c>
      <c r="X5" s="806"/>
      <c r="Y5" s="806"/>
      <c r="Z5" s="806"/>
      <c r="AA5" s="806"/>
      <c r="AB5" s="807"/>
      <c r="AC5" s="457"/>
      <c r="AD5" s="458"/>
      <c r="AE5" s="459"/>
      <c r="AF5" s="826"/>
      <c r="AG5" s="827"/>
      <c r="AH5" s="827"/>
      <c r="AI5" s="828"/>
    </row>
    <row r="6" spans="2:35" ht="26.25" customHeight="1" x14ac:dyDescent="0.2">
      <c r="B6" s="809" t="s">
        <v>283</v>
      </c>
      <c r="C6" s="832" t="s">
        <v>284</v>
      </c>
      <c r="D6" s="833"/>
      <c r="E6" s="833"/>
      <c r="F6" s="833"/>
      <c r="G6" s="833"/>
      <c r="H6" s="833"/>
      <c r="I6" s="833"/>
      <c r="J6" s="833"/>
      <c r="K6" s="833"/>
      <c r="L6" s="833"/>
      <c r="M6" s="833"/>
      <c r="N6" s="833"/>
      <c r="O6" s="833"/>
      <c r="P6" s="833"/>
      <c r="Q6" s="833"/>
      <c r="R6" s="833"/>
      <c r="S6" s="833"/>
      <c r="T6" s="833"/>
      <c r="U6" s="833"/>
      <c r="V6" s="833"/>
      <c r="W6" s="833"/>
      <c r="X6" s="833"/>
      <c r="Y6" s="833"/>
      <c r="Z6" s="833"/>
      <c r="AA6" s="833"/>
      <c r="AB6" s="833"/>
      <c r="AC6" s="833"/>
      <c r="AD6" s="833"/>
      <c r="AE6" s="833"/>
      <c r="AF6" s="833"/>
      <c r="AG6" s="833"/>
      <c r="AH6" s="833"/>
      <c r="AI6" s="834"/>
    </row>
    <row r="7" spans="2:35" ht="35.450000000000003" customHeight="1" x14ac:dyDescent="0.15">
      <c r="B7" s="809"/>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9"/>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9"/>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9"/>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9"/>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9"/>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9"/>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9"/>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9"/>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9"/>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9"/>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8.75" customHeight="1" x14ac:dyDescent="0.15">
      <c r="B18" s="810"/>
      <c r="C18" s="86"/>
      <c r="D18" s="87"/>
      <c r="E18" s="88"/>
      <c r="F18" s="89"/>
      <c r="G18" s="89"/>
      <c r="H18" s="87"/>
      <c r="I18" s="87"/>
      <c r="J18" s="87"/>
      <c r="K18" s="87"/>
      <c r="L18" s="87"/>
      <c r="M18" s="87"/>
      <c r="N18" s="87"/>
      <c r="O18" s="87"/>
      <c r="P18" s="87"/>
      <c r="Q18" s="87"/>
      <c r="R18" s="87"/>
      <c r="S18" s="90"/>
      <c r="T18" s="90"/>
      <c r="U18" s="90"/>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97A1C-E5E7-4458-9880-D9FF2E8FED84}">
  <sheetPr>
    <pageSetUpPr fitToPage="1"/>
  </sheetPr>
  <dimension ref="B2:AI19"/>
  <sheetViews>
    <sheetView showGridLines="0" showZeros="0" view="pageBreakPreview" zoomScale="85" zoomScaleNormal="85" zoomScaleSheetLayoutView="85" workbookViewId="0">
      <selection activeCell="E4" sqref="E4:I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7" t="s">
        <v>286</v>
      </c>
      <c r="C3" s="467"/>
      <c r="D3" s="467"/>
      <c r="E3" s="816"/>
      <c r="F3" s="816"/>
      <c r="G3" s="816"/>
      <c r="H3" s="816"/>
      <c r="I3" s="816"/>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454" t="s">
        <v>2</v>
      </c>
      <c r="C4" s="455"/>
      <c r="D4" s="456"/>
      <c r="E4" s="817" t="s">
        <v>816</v>
      </c>
      <c r="F4" s="818"/>
      <c r="G4" s="818"/>
      <c r="H4" s="818"/>
      <c r="I4" s="819"/>
      <c r="J4" s="420" t="s">
        <v>3</v>
      </c>
      <c r="K4" s="421"/>
      <c r="L4" s="422"/>
      <c r="M4" s="802" t="s">
        <v>527</v>
      </c>
      <c r="N4" s="803"/>
      <c r="O4" s="803"/>
      <c r="P4" s="803"/>
      <c r="Q4" s="803"/>
      <c r="R4" s="804"/>
      <c r="S4" s="454" t="s">
        <v>238</v>
      </c>
      <c r="T4" s="455"/>
      <c r="U4" s="455"/>
      <c r="V4" s="456"/>
      <c r="W4" s="820" t="s">
        <v>530</v>
      </c>
      <c r="X4" s="821"/>
      <c r="Y4" s="821"/>
      <c r="Z4" s="821"/>
      <c r="AA4" s="821"/>
      <c r="AB4" s="822"/>
      <c r="AC4" s="454" t="s">
        <v>192</v>
      </c>
      <c r="AD4" s="455"/>
      <c r="AE4" s="456"/>
      <c r="AF4" s="823">
        <v>45944</v>
      </c>
      <c r="AG4" s="824"/>
      <c r="AH4" s="824"/>
      <c r="AI4" s="825"/>
    </row>
    <row r="5" spans="2:35" ht="20.100000000000001" customHeight="1" x14ac:dyDescent="0.15">
      <c r="B5" s="457" t="s">
        <v>109</v>
      </c>
      <c r="C5" s="458"/>
      <c r="D5" s="459"/>
      <c r="E5" s="829" t="s">
        <v>526</v>
      </c>
      <c r="F5" s="830"/>
      <c r="G5" s="830"/>
      <c r="H5" s="830"/>
      <c r="I5" s="831"/>
      <c r="J5" s="420" t="s">
        <v>110</v>
      </c>
      <c r="K5" s="421"/>
      <c r="L5" s="422"/>
      <c r="M5" s="802" t="s">
        <v>528</v>
      </c>
      <c r="N5" s="803"/>
      <c r="O5" s="803"/>
      <c r="P5" s="803"/>
      <c r="Q5" s="803"/>
      <c r="R5" s="804"/>
      <c r="S5" s="457"/>
      <c r="T5" s="458"/>
      <c r="U5" s="458"/>
      <c r="V5" s="459"/>
      <c r="W5" s="805" t="s">
        <v>531</v>
      </c>
      <c r="X5" s="806"/>
      <c r="Y5" s="806"/>
      <c r="Z5" s="806"/>
      <c r="AA5" s="806"/>
      <c r="AB5" s="807"/>
      <c r="AC5" s="457"/>
      <c r="AD5" s="458"/>
      <c r="AE5" s="459"/>
      <c r="AF5" s="826"/>
      <c r="AG5" s="827"/>
      <c r="AH5" s="827"/>
      <c r="AI5" s="828"/>
    </row>
    <row r="6" spans="2:35" ht="26.25" customHeight="1" x14ac:dyDescent="0.2">
      <c r="B6" s="809" t="s">
        <v>283</v>
      </c>
      <c r="C6" s="832" t="s">
        <v>284</v>
      </c>
      <c r="D6" s="833"/>
      <c r="E6" s="833"/>
      <c r="F6" s="833"/>
      <c r="G6" s="833"/>
      <c r="H6" s="833"/>
      <c r="I6" s="833"/>
      <c r="J6" s="833"/>
      <c r="K6" s="833"/>
      <c r="L6" s="833"/>
      <c r="M6" s="833"/>
      <c r="N6" s="833"/>
      <c r="O6" s="833"/>
      <c r="P6" s="833"/>
      <c r="Q6" s="833"/>
      <c r="R6" s="833"/>
      <c r="S6" s="833"/>
      <c r="T6" s="833"/>
      <c r="U6" s="833"/>
      <c r="V6" s="833"/>
      <c r="W6" s="833"/>
      <c r="X6" s="833"/>
      <c r="Y6" s="833"/>
      <c r="Z6" s="833"/>
      <c r="AA6" s="833"/>
      <c r="AB6" s="833"/>
      <c r="AC6" s="833"/>
      <c r="AD6" s="833"/>
      <c r="AE6" s="833"/>
      <c r="AF6" s="833"/>
      <c r="AG6" s="833"/>
      <c r="AH6" s="833"/>
      <c r="AI6" s="834"/>
    </row>
    <row r="7" spans="2:35" ht="35.450000000000003" customHeight="1" x14ac:dyDescent="0.15">
      <c r="B7" s="809"/>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9"/>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9"/>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9"/>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9"/>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9"/>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9"/>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9"/>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9"/>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9"/>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9"/>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8.75" customHeight="1" x14ac:dyDescent="0.15">
      <c r="B18" s="810"/>
      <c r="C18" s="86"/>
      <c r="D18" s="87"/>
      <c r="E18" s="88"/>
      <c r="F18" s="89"/>
      <c r="G18" s="89"/>
      <c r="H18" s="87"/>
      <c r="I18" s="87"/>
      <c r="J18" s="87"/>
      <c r="K18" s="87"/>
      <c r="L18" s="87"/>
      <c r="M18" s="87"/>
      <c r="N18" s="87"/>
      <c r="O18" s="87"/>
      <c r="P18" s="87"/>
      <c r="Q18" s="87"/>
      <c r="R18" s="87"/>
      <c r="S18" s="90"/>
      <c r="T18" s="90"/>
      <c r="U18" s="90"/>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5E3EE-CA02-4D52-A12A-9139EEB4FA58}">
  <dimension ref="B1:CH53"/>
  <sheetViews>
    <sheetView showGridLines="0" view="pageBreakPreview"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t="str">
        <f>N7</f>
        <v>PS</v>
      </c>
      <c r="AW5" s="41">
        <f>R7</f>
        <v>0</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t="s">
        <v>514</v>
      </c>
      <c r="O7" s="887"/>
      <c r="P7" s="853" t="s">
        <v>309</v>
      </c>
      <c r="Q7" s="855"/>
      <c r="R7" s="888">
        <v>0</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c r="M11" s="868"/>
      <c r="N11" s="866"/>
      <c r="O11" s="868"/>
      <c r="P11" s="866"/>
      <c r="Q11" s="868"/>
      <c r="R11" s="872"/>
      <c r="S11" s="872"/>
      <c r="T11" s="872"/>
      <c r="U11" s="866"/>
      <c r="V11" s="868"/>
      <c r="W11" s="866"/>
      <c r="X11" s="868"/>
      <c r="Y11" s="249"/>
      <c r="Z11" s="249"/>
      <c r="AA11" s="249"/>
      <c r="AB11" s="249"/>
      <c r="AC11" s="262"/>
      <c r="AD11" s="262"/>
      <c r="AE11" s="262"/>
      <c r="AF11" s="262"/>
      <c r="AG11" s="262"/>
      <c r="AH11" s="262"/>
      <c r="AI11" s="262"/>
      <c r="AJ11" s="262"/>
      <c r="AK11" s="866"/>
      <c r="AL11" s="867"/>
      <c r="AM11" s="867"/>
      <c r="AN11" s="867"/>
      <c r="AO11" s="868"/>
      <c r="AP11" s="2"/>
      <c r="AQ11" s="55">
        <f>IF(P11="材質劣化",2,IF(P11="漏水",3,1))</f>
        <v>1</v>
      </c>
      <c r="AS11" s="40" t="str">
        <f>IF(Y11&lt;&gt;"",1,"")</f>
        <v/>
      </c>
    </row>
    <row r="12" spans="2:86" ht="12" customHeight="1" x14ac:dyDescent="0.15">
      <c r="B12" s="874"/>
      <c r="C12" s="879"/>
      <c r="D12" s="877"/>
      <c r="E12" s="877"/>
      <c r="F12" s="877"/>
      <c r="G12" s="877"/>
      <c r="H12" s="877"/>
      <c r="I12" s="877"/>
      <c r="J12" s="878"/>
      <c r="K12" s="248">
        <v>2</v>
      </c>
      <c r="L12" s="866"/>
      <c r="M12" s="868"/>
      <c r="N12" s="866"/>
      <c r="O12" s="868"/>
      <c r="P12" s="866"/>
      <c r="Q12" s="868"/>
      <c r="R12" s="872"/>
      <c r="S12" s="872"/>
      <c r="T12" s="872"/>
      <c r="U12" s="866"/>
      <c r="V12" s="868"/>
      <c r="W12" s="866"/>
      <c r="X12" s="868"/>
      <c r="Y12" s="249"/>
      <c r="Z12" s="249"/>
      <c r="AA12" s="249"/>
      <c r="AB12" s="249"/>
      <c r="AC12" s="262"/>
      <c r="AD12" s="262"/>
      <c r="AE12" s="262"/>
      <c r="AF12" s="262"/>
      <c r="AG12" s="262"/>
      <c r="AH12" s="262"/>
      <c r="AI12" s="262"/>
      <c r="AJ12" s="262"/>
      <c r="AK12" s="866"/>
      <c r="AL12" s="867"/>
      <c r="AM12" s="867"/>
      <c r="AN12" s="867"/>
      <c r="AO12" s="868"/>
      <c r="AP12" s="2"/>
      <c r="AQ12" s="55">
        <f>IF(P12="材質劣化",2,IF(P12="漏水",3,1))</f>
        <v>1</v>
      </c>
    </row>
    <row r="13" spans="2:86" ht="12" customHeight="1" x14ac:dyDescent="0.15">
      <c r="B13" s="874"/>
      <c r="C13" s="879"/>
      <c r="D13" s="877"/>
      <c r="E13" s="877"/>
      <c r="F13" s="877"/>
      <c r="G13" s="877"/>
      <c r="H13" s="877"/>
      <c r="I13" s="877"/>
      <c r="J13" s="878"/>
      <c r="K13" s="248">
        <v>3</v>
      </c>
      <c r="L13" s="866"/>
      <c r="M13" s="868"/>
      <c r="N13" s="866"/>
      <c r="O13" s="868"/>
      <c r="P13" s="866"/>
      <c r="Q13" s="868"/>
      <c r="R13" s="869"/>
      <c r="S13" s="870"/>
      <c r="T13" s="871"/>
      <c r="U13" s="866"/>
      <c r="V13" s="868"/>
      <c r="W13" s="866"/>
      <c r="X13" s="868"/>
      <c r="Y13" s="249"/>
      <c r="Z13" s="249"/>
      <c r="AA13" s="249"/>
      <c r="AB13" s="249"/>
      <c r="AC13" s="262"/>
      <c r="AD13" s="262"/>
      <c r="AE13" s="262"/>
      <c r="AF13" s="262"/>
      <c r="AG13" s="262"/>
      <c r="AH13" s="262"/>
      <c r="AI13" s="262"/>
      <c r="AJ13" s="262"/>
      <c r="AK13" s="866"/>
      <c r="AL13" s="867"/>
      <c r="AM13" s="867"/>
      <c r="AN13" s="867"/>
      <c r="AO13" s="868"/>
      <c r="AP13" s="2"/>
      <c r="AQ13" s="55">
        <f t="shared" ref="AQ13:AQ34" si="2">IF(P13="材質劣化",2,IF(P13="漏水",3,1))</f>
        <v>1</v>
      </c>
    </row>
    <row r="14" spans="2:86" ht="12" customHeight="1" x14ac:dyDescent="0.15">
      <c r="B14" s="874"/>
      <c r="C14" s="879"/>
      <c r="D14" s="877"/>
      <c r="E14" s="877"/>
      <c r="F14" s="877"/>
      <c r="G14" s="877"/>
      <c r="H14" s="877"/>
      <c r="I14" s="877"/>
      <c r="J14" s="878"/>
      <c r="K14" s="248">
        <v>4</v>
      </c>
      <c r="L14" s="866"/>
      <c r="M14" s="868"/>
      <c r="N14" s="866"/>
      <c r="O14" s="868"/>
      <c r="P14" s="866"/>
      <c r="Q14" s="868"/>
      <c r="R14" s="869"/>
      <c r="S14" s="870"/>
      <c r="T14" s="871"/>
      <c r="U14" s="866"/>
      <c r="V14" s="868"/>
      <c r="W14" s="866"/>
      <c r="X14" s="868"/>
      <c r="Y14" s="249"/>
      <c r="Z14" s="249"/>
      <c r="AA14" s="249"/>
      <c r="AB14" s="249"/>
      <c r="AC14" s="262"/>
      <c r="AD14" s="262"/>
      <c r="AE14" s="262"/>
      <c r="AF14" s="262"/>
      <c r="AG14" s="262"/>
      <c r="AH14" s="262"/>
      <c r="AI14" s="262"/>
      <c r="AJ14" s="262"/>
      <c r="AK14" s="866"/>
      <c r="AL14" s="867"/>
      <c r="AM14" s="867"/>
      <c r="AN14" s="867"/>
      <c r="AO14" s="868"/>
      <c r="AP14" s="2"/>
      <c r="AQ14" s="55">
        <f t="shared" si="2"/>
        <v>1</v>
      </c>
    </row>
    <row r="15" spans="2:86" ht="12" customHeight="1" x14ac:dyDescent="0.15">
      <c r="B15" s="874"/>
      <c r="C15" s="879"/>
      <c r="D15" s="877"/>
      <c r="E15" s="877"/>
      <c r="F15" s="877"/>
      <c r="G15" s="877"/>
      <c r="H15" s="877"/>
      <c r="I15" s="877"/>
      <c r="J15" s="878"/>
      <c r="K15" s="248">
        <v>5</v>
      </c>
      <c r="L15" s="866"/>
      <c r="M15" s="868"/>
      <c r="N15" s="866"/>
      <c r="O15" s="868"/>
      <c r="P15" s="866"/>
      <c r="Q15" s="868"/>
      <c r="R15" s="869"/>
      <c r="S15" s="870"/>
      <c r="T15" s="871"/>
      <c r="U15" s="866"/>
      <c r="V15" s="868"/>
      <c r="W15" s="866"/>
      <c r="X15" s="868"/>
      <c r="Y15" s="249"/>
      <c r="Z15" s="249"/>
      <c r="AA15" s="249"/>
      <c r="AB15" s="249"/>
      <c r="AC15" s="262"/>
      <c r="AD15" s="262"/>
      <c r="AE15" s="262"/>
      <c r="AF15" s="262"/>
      <c r="AG15" s="262"/>
      <c r="AH15" s="262"/>
      <c r="AI15" s="262"/>
      <c r="AJ15" s="262"/>
      <c r="AK15" s="866"/>
      <c r="AL15" s="867"/>
      <c r="AM15" s="867"/>
      <c r="AN15" s="867"/>
      <c r="AO15" s="868"/>
      <c r="AP15" s="2"/>
      <c r="AQ15" s="55">
        <f t="shared" si="2"/>
        <v>1</v>
      </c>
    </row>
    <row r="16" spans="2:86" ht="12" customHeight="1" x14ac:dyDescent="0.15">
      <c r="B16" s="874"/>
      <c r="C16" s="879"/>
      <c r="D16" s="877"/>
      <c r="E16" s="877"/>
      <c r="F16" s="877"/>
      <c r="G16" s="877"/>
      <c r="H16" s="877"/>
      <c r="I16" s="877"/>
      <c r="J16" s="878"/>
      <c r="K16" s="248">
        <v>6</v>
      </c>
      <c r="L16" s="866"/>
      <c r="M16" s="868"/>
      <c r="N16" s="866"/>
      <c r="O16" s="868"/>
      <c r="P16" s="866"/>
      <c r="Q16" s="868"/>
      <c r="R16" s="869"/>
      <c r="S16" s="870"/>
      <c r="T16" s="871"/>
      <c r="U16" s="866"/>
      <c r="V16" s="868"/>
      <c r="W16" s="866"/>
      <c r="X16" s="868"/>
      <c r="Y16" s="249"/>
      <c r="Z16" s="249"/>
      <c r="AA16" s="249"/>
      <c r="AB16" s="249"/>
      <c r="AC16" s="262"/>
      <c r="AD16" s="262"/>
      <c r="AE16" s="262"/>
      <c r="AF16" s="262"/>
      <c r="AG16" s="262"/>
      <c r="AH16" s="262"/>
      <c r="AI16" s="262"/>
      <c r="AJ16" s="262"/>
      <c r="AK16" s="866"/>
      <c r="AL16" s="867"/>
      <c r="AM16" s="867"/>
      <c r="AN16" s="867"/>
      <c r="AO16" s="868"/>
      <c r="AP16" s="2"/>
      <c r="AQ16" s="55">
        <f t="shared" si="2"/>
        <v>1</v>
      </c>
    </row>
    <row r="17" spans="2:46" ht="12" customHeight="1" x14ac:dyDescent="0.15">
      <c r="B17" s="874"/>
      <c r="C17" s="879"/>
      <c r="D17" s="877"/>
      <c r="E17" s="877"/>
      <c r="F17" s="877"/>
      <c r="G17" s="877"/>
      <c r="H17" s="877"/>
      <c r="I17" s="877"/>
      <c r="J17" s="878"/>
      <c r="K17" s="248">
        <v>7</v>
      </c>
      <c r="L17" s="866"/>
      <c r="M17" s="868"/>
      <c r="N17" s="866"/>
      <c r="O17" s="868"/>
      <c r="P17" s="866"/>
      <c r="Q17" s="868"/>
      <c r="R17" s="869"/>
      <c r="S17" s="870"/>
      <c r="T17" s="871"/>
      <c r="U17" s="866"/>
      <c r="V17" s="868"/>
      <c r="W17" s="866"/>
      <c r="X17" s="868"/>
      <c r="Y17" s="249"/>
      <c r="Z17" s="249"/>
      <c r="AA17" s="249"/>
      <c r="AB17" s="249"/>
      <c r="AC17" s="262"/>
      <c r="AD17" s="262"/>
      <c r="AE17" s="262"/>
      <c r="AF17" s="262"/>
      <c r="AG17" s="262"/>
      <c r="AH17" s="262"/>
      <c r="AI17" s="262"/>
      <c r="AJ17" s="262"/>
      <c r="AK17" s="866"/>
      <c r="AL17" s="867"/>
      <c r="AM17" s="867"/>
      <c r="AN17" s="867"/>
      <c r="AO17" s="868"/>
      <c r="AP17" s="2"/>
      <c r="AQ17" s="55">
        <f t="shared" si="2"/>
        <v>1</v>
      </c>
    </row>
    <row r="18" spans="2:46" ht="12" customHeight="1" x14ac:dyDescent="0.15">
      <c r="B18" s="874"/>
      <c r="C18" s="879"/>
      <c r="D18" s="877"/>
      <c r="E18" s="877"/>
      <c r="F18" s="877"/>
      <c r="G18" s="877"/>
      <c r="H18" s="877"/>
      <c r="I18" s="877"/>
      <c r="J18" s="878"/>
      <c r="K18" s="248">
        <v>8</v>
      </c>
      <c r="L18" s="866"/>
      <c r="M18" s="868"/>
      <c r="N18" s="866"/>
      <c r="O18" s="868"/>
      <c r="P18" s="866"/>
      <c r="Q18" s="868"/>
      <c r="R18" s="869"/>
      <c r="S18" s="870"/>
      <c r="T18" s="871"/>
      <c r="U18" s="866"/>
      <c r="V18" s="868"/>
      <c r="W18" s="866"/>
      <c r="X18" s="868"/>
      <c r="Y18" s="249"/>
      <c r="Z18" s="249"/>
      <c r="AA18" s="249"/>
      <c r="AB18" s="249"/>
      <c r="AC18" s="262"/>
      <c r="AD18" s="262"/>
      <c r="AE18" s="262"/>
      <c r="AF18" s="262"/>
      <c r="AG18" s="262"/>
      <c r="AH18" s="262"/>
      <c r="AI18" s="262"/>
      <c r="AJ18" s="262"/>
      <c r="AK18" s="866"/>
      <c r="AL18" s="867"/>
      <c r="AM18" s="867"/>
      <c r="AN18" s="867"/>
      <c r="AO18" s="868"/>
      <c r="AP18" s="2"/>
      <c r="AQ18" s="55">
        <f t="shared" si="2"/>
        <v>1</v>
      </c>
    </row>
    <row r="19" spans="2:46" ht="12" customHeight="1" x14ac:dyDescent="0.15">
      <c r="B19" s="874"/>
      <c r="C19" s="879"/>
      <c r="D19" s="877"/>
      <c r="E19" s="877"/>
      <c r="F19" s="877"/>
      <c r="G19" s="877"/>
      <c r="H19" s="877"/>
      <c r="I19" s="877"/>
      <c r="J19" s="878"/>
      <c r="K19" s="248">
        <v>9</v>
      </c>
      <c r="L19" s="866"/>
      <c r="M19" s="868"/>
      <c r="N19" s="866"/>
      <c r="O19" s="868"/>
      <c r="P19" s="866"/>
      <c r="Q19" s="868"/>
      <c r="R19" s="869"/>
      <c r="S19" s="870"/>
      <c r="T19" s="871"/>
      <c r="U19" s="866"/>
      <c r="V19" s="868"/>
      <c r="W19" s="866"/>
      <c r="X19" s="868"/>
      <c r="Y19" s="249"/>
      <c r="Z19" s="249"/>
      <c r="AA19" s="249"/>
      <c r="AB19" s="249"/>
      <c r="AC19" s="262"/>
      <c r="AD19" s="262"/>
      <c r="AE19" s="262"/>
      <c r="AF19" s="262"/>
      <c r="AG19" s="262"/>
      <c r="AH19" s="262"/>
      <c r="AI19" s="262"/>
      <c r="AJ19" s="262"/>
      <c r="AK19" s="866"/>
      <c r="AL19" s="867"/>
      <c r="AM19" s="867"/>
      <c r="AN19" s="867"/>
      <c r="AO19" s="868"/>
      <c r="AP19" s="2"/>
      <c r="AQ19" s="55">
        <f t="shared" si="2"/>
        <v>1</v>
      </c>
    </row>
    <row r="20" spans="2:46" ht="12" customHeight="1" x14ac:dyDescent="0.15">
      <c r="B20" s="874"/>
      <c r="C20" s="879"/>
      <c r="D20" s="877"/>
      <c r="E20" s="877"/>
      <c r="F20" s="877"/>
      <c r="G20" s="877"/>
      <c r="H20" s="877"/>
      <c r="I20" s="877"/>
      <c r="J20" s="878"/>
      <c r="K20" s="248">
        <v>10</v>
      </c>
      <c r="L20" s="866"/>
      <c r="M20" s="868"/>
      <c r="N20" s="866"/>
      <c r="O20" s="868"/>
      <c r="P20" s="866"/>
      <c r="Q20" s="868"/>
      <c r="R20" s="869"/>
      <c r="S20" s="870"/>
      <c r="T20" s="871"/>
      <c r="U20" s="866"/>
      <c r="V20" s="868"/>
      <c r="W20" s="866"/>
      <c r="X20" s="868"/>
      <c r="Y20" s="249"/>
      <c r="Z20" s="249"/>
      <c r="AA20" s="249"/>
      <c r="AB20" s="249"/>
      <c r="AC20" s="262"/>
      <c r="AD20" s="262"/>
      <c r="AE20" s="262"/>
      <c r="AF20" s="262"/>
      <c r="AG20" s="262"/>
      <c r="AH20" s="262"/>
      <c r="AI20" s="262"/>
      <c r="AJ20" s="262"/>
      <c r="AK20" s="866"/>
      <c r="AL20" s="867"/>
      <c r="AM20" s="867"/>
      <c r="AN20" s="867"/>
      <c r="AO20" s="868"/>
      <c r="AP20" s="2"/>
      <c r="AQ20" s="55">
        <f t="shared" si="2"/>
        <v>1</v>
      </c>
    </row>
    <row r="21" spans="2:46" ht="12" customHeight="1" x14ac:dyDescent="0.15">
      <c r="B21" s="874"/>
      <c r="C21" s="879"/>
      <c r="D21" s="877"/>
      <c r="E21" s="877"/>
      <c r="F21" s="877"/>
      <c r="G21" s="877"/>
      <c r="H21" s="877"/>
      <c r="I21" s="877"/>
      <c r="J21" s="878"/>
      <c r="K21" s="248">
        <v>11</v>
      </c>
      <c r="L21" s="866"/>
      <c r="M21" s="868"/>
      <c r="N21" s="866"/>
      <c r="O21" s="868"/>
      <c r="P21" s="866"/>
      <c r="Q21" s="868"/>
      <c r="R21" s="869"/>
      <c r="S21" s="870"/>
      <c r="T21" s="871"/>
      <c r="U21" s="866"/>
      <c r="V21" s="868"/>
      <c r="W21" s="866"/>
      <c r="X21" s="868"/>
      <c r="Y21" s="249"/>
      <c r="Z21" s="249"/>
      <c r="AA21" s="249"/>
      <c r="AB21" s="249"/>
      <c r="AC21" s="262"/>
      <c r="AD21" s="262"/>
      <c r="AE21" s="262"/>
      <c r="AF21" s="262"/>
      <c r="AG21" s="262"/>
      <c r="AH21" s="262"/>
      <c r="AI21" s="262"/>
      <c r="AJ21" s="262"/>
      <c r="AK21" s="866"/>
      <c r="AL21" s="867"/>
      <c r="AM21" s="867"/>
      <c r="AN21" s="867"/>
      <c r="AO21" s="868"/>
      <c r="AP21" s="2"/>
      <c r="AQ21" s="55">
        <f>IF(P21="材質劣化",2,IF(P21="漏水",3,1))</f>
        <v>1</v>
      </c>
    </row>
    <row r="22" spans="2:46" ht="12" customHeight="1" x14ac:dyDescent="0.15">
      <c r="B22" s="874"/>
      <c r="C22" s="879"/>
      <c r="D22" s="877"/>
      <c r="E22" s="877"/>
      <c r="F22" s="877"/>
      <c r="G22" s="877"/>
      <c r="H22" s="877"/>
      <c r="I22" s="877"/>
      <c r="J22" s="878"/>
      <c r="K22" s="248">
        <v>12</v>
      </c>
      <c r="L22" s="866"/>
      <c r="M22" s="868"/>
      <c r="N22" s="866"/>
      <c r="O22" s="868"/>
      <c r="P22" s="866"/>
      <c r="Q22" s="868"/>
      <c r="R22" s="869"/>
      <c r="S22" s="870"/>
      <c r="T22" s="871"/>
      <c r="U22" s="866"/>
      <c r="V22" s="868"/>
      <c r="W22" s="866"/>
      <c r="X22" s="868"/>
      <c r="Y22" s="249"/>
      <c r="Z22" s="249"/>
      <c r="AA22" s="249"/>
      <c r="AB22" s="249"/>
      <c r="AC22" s="262"/>
      <c r="AD22" s="262"/>
      <c r="AE22" s="262"/>
      <c r="AF22" s="262"/>
      <c r="AG22" s="262"/>
      <c r="AH22" s="262"/>
      <c r="AI22" s="262"/>
      <c r="AJ22" s="262"/>
      <c r="AK22" s="866"/>
      <c r="AL22" s="867"/>
      <c r="AM22" s="867"/>
      <c r="AN22" s="867"/>
      <c r="AO22" s="868"/>
      <c r="AP22" s="2"/>
      <c r="AQ22" s="55">
        <f t="shared" si="2"/>
        <v>1</v>
      </c>
    </row>
    <row r="23" spans="2:46" ht="12" customHeight="1" x14ac:dyDescent="0.15">
      <c r="B23" s="874"/>
      <c r="C23" s="879"/>
      <c r="D23" s="877"/>
      <c r="E23" s="877"/>
      <c r="F23" s="877"/>
      <c r="G23" s="877"/>
      <c r="H23" s="877"/>
      <c r="I23" s="877"/>
      <c r="J23" s="878"/>
      <c r="K23" s="248">
        <v>13</v>
      </c>
      <c r="L23" s="866"/>
      <c r="M23" s="868"/>
      <c r="N23" s="866"/>
      <c r="O23" s="868"/>
      <c r="P23" s="866"/>
      <c r="Q23" s="868"/>
      <c r="R23" s="869"/>
      <c r="S23" s="870"/>
      <c r="T23" s="871"/>
      <c r="U23" s="866"/>
      <c r="V23" s="868"/>
      <c r="W23" s="866"/>
      <c r="X23" s="868"/>
      <c r="Y23" s="249"/>
      <c r="Z23" s="249"/>
      <c r="AA23" s="249"/>
      <c r="AB23" s="249"/>
      <c r="AC23" s="262"/>
      <c r="AD23" s="262"/>
      <c r="AE23" s="262"/>
      <c r="AF23" s="262"/>
      <c r="AG23" s="262"/>
      <c r="AH23" s="262"/>
      <c r="AI23" s="262"/>
      <c r="AJ23" s="262"/>
      <c r="AK23" s="866"/>
      <c r="AL23" s="867"/>
      <c r="AM23" s="867"/>
      <c r="AN23" s="867"/>
      <c r="AO23" s="868"/>
      <c r="AP23" s="2"/>
      <c r="AQ23" s="55">
        <f t="shared" si="2"/>
        <v>1</v>
      </c>
    </row>
    <row r="24" spans="2:46" ht="12" customHeight="1" x14ac:dyDescent="0.15">
      <c r="B24" s="874"/>
      <c r="C24" s="879"/>
      <c r="D24" s="877"/>
      <c r="E24" s="877"/>
      <c r="F24" s="877"/>
      <c r="G24" s="877"/>
      <c r="H24" s="877"/>
      <c r="I24" s="877"/>
      <c r="J24" s="878"/>
      <c r="K24" s="248">
        <v>14</v>
      </c>
      <c r="L24" s="866"/>
      <c r="M24" s="868"/>
      <c r="N24" s="866"/>
      <c r="O24" s="868"/>
      <c r="P24" s="866"/>
      <c r="Q24" s="868"/>
      <c r="R24" s="869"/>
      <c r="S24" s="870"/>
      <c r="T24" s="871"/>
      <c r="U24" s="866"/>
      <c r="V24" s="868"/>
      <c r="W24" s="866"/>
      <c r="X24" s="868"/>
      <c r="Y24" s="249"/>
      <c r="Z24" s="249"/>
      <c r="AA24" s="249"/>
      <c r="AB24" s="249"/>
      <c r="AC24" s="262"/>
      <c r="AD24" s="262"/>
      <c r="AE24" s="262"/>
      <c r="AF24" s="262"/>
      <c r="AG24" s="262"/>
      <c r="AH24" s="262"/>
      <c r="AI24" s="262"/>
      <c r="AJ24" s="262"/>
      <c r="AK24" s="866"/>
      <c r="AL24" s="867"/>
      <c r="AM24" s="867"/>
      <c r="AN24" s="867"/>
      <c r="AO24" s="868"/>
      <c r="AP24" s="2"/>
      <c r="AQ24" s="55">
        <f t="shared" si="2"/>
        <v>1</v>
      </c>
    </row>
    <row r="25" spans="2:46" ht="12" customHeight="1" x14ac:dyDescent="0.15">
      <c r="B25" s="874"/>
      <c r="C25" s="879"/>
      <c r="D25" s="877"/>
      <c r="E25" s="877"/>
      <c r="F25" s="877"/>
      <c r="G25" s="877"/>
      <c r="H25" s="877"/>
      <c r="I25" s="877"/>
      <c r="J25" s="878"/>
      <c r="K25" s="248">
        <v>15</v>
      </c>
      <c r="L25" s="866"/>
      <c r="M25" s="868"/>
      <c r="N25" s="866"/>
      <c r="O25" s="868"/>
      <c r="P25" s="866"/>
      <c r="Q25" s="868"/>
      <c r="R25" s="869"/>
      <c r="S25" s="870"/>
      <c r="T25" s="871"/>
      <c r="U25" s="866"/>
      <c r="V25" s="868"/>
      <c r="W25" s="866"/>
      <c r="X25" s="868"/>
      <c r="Y25" s="249"/>
      <c r="Z25" s="249"/>
      <c r="AA25" s="249"/>
      <c r="AB25" s="249"/>
      <c r="AC25" s="262"/>
      <c r="AD25" s="262"/>
      <c r="AE25" s="262"/>
      <c r="AF25" s="262"/>
      <c r="AG25" s="262"/>
      <c r="AH25" s="262"/>
      <c r="AI25" s="262"/>
      <c r="AJ25" s="262"/>
      <c r="AK25" s="866"/>
      <c r="AL25" s="867"/>
      <c r="AM25" s="867"/>
      <c r="AN25" s="867"/>
      <c r="AO25" s="868"/>
      <c r="AP25" s="2"/>
      <c r="AQ25" s="55">
        <f t="shared" si="2"/>
        <v>1</v>
      </c>
    </row>
    <row r="26" spans="2:46" ht="12" customHeight="1" x14ac:dyDescent="0.15">
      <c r="B26" s="874"/>
      <c r="C26" s="879"/>
      <c r="D26" s="877"/>
      <c r="E26" s="877"/>
      <c r="F26" s="877"/>
      <c r="G26" s="877"/>
      <c r="H26" s="877"/>
      <c r="I26" s="877"/>
      <c r="J26" s="878"/>
      <c r="K26" s="248">
        <v>16</v>
      </c>
      <c r="L26" s="866"/>
      <c r="M26" s="868"/>
      <c r="N26" s="866"/>
      <c r="O26" s="868"/>
      <c r="P26" s="866"/>
      <c r="Q26" s="868"/>
      <c r="R26" s="869"/>
      <c r="S26" s="870"/>
      <c r="T26" s="871"/>
      <c r="U26" s="866"/>
      <c r="V26" s="868"/>
      <c r="W26" s="866"/>
      <c r="X26" s="868"/>
      <c r="Y26" s="249"/>
      <c r="Z26" s="249"/>
      <c r="AA26" s="249"/>
      <c r="AB26" s="249"/>
      <c r="AC26" s="262"/>
      <c r="AD26" s="262"/>
      <c r="AE26" s="262"/>
      <c r="AF26" s="262"/>
      <c r="AG26" s="262"/>
      <c r="AH26" s="262"/>
      <c r="AI26" s="262"/>
      <c r="AJ26" s="262"/>
      <c r="AK26" s="866"/>
      <c r="AL26" s="867"/>
      <c r="AM26" s="867"/>
      <c r="AN26" s="867"/>
      <c r="AO26" s="868"/>
      <c r="AP26" s="2"/>
      <c r="AQ26" s="55">
        <f t="shared" si="2"/>
        <v>1</v>
      </c>
    </row>
    <row r="27" spans="2:46" ht="12" customHeight="1" x14ac:dyDescent="0.15">
      <c r="B27" s="874"/>
      <c r="C27" s="879"/>
      <c r="D27" s="877"/>
      <c r="E27" s="877"/>
      <c r="F27" s="877"/>
      <c r="G27" s="877"/>
      <c r="H27" s="877"/>
      <c r="I27" s="877"/>
      <c r="J27" s="878"/>
      <c r="K27" s="248">
        <v>17</v>
      </c>
      <c r="L27" s="866"/>
      <c r="M27" s="868"/>
      <c r="N27" s="866"/>
      <c r="O27" s="868"/>
      <c r="P27" s="866"/>
      <c r="Q27" s="868"/>
      <c r="R27" s="869"/>
      <c r="S27" s="870"/>
      <c r="T27" s="871"/>
      <c r="U27" s="866"/>
      <c r="V27" s="868"/>
      <c r="W27" s="866"/>
      <c r="X27" s="868"/>
      <c r="Y27" s="249"/>
      <c r="Z27" s="249"/>
      <c r="AA27" s="249"/>
      <c r="AB27" s="249"/>
      <c r="AC27" s="262"/>
      <c r="AD27" s="262"/>
      <c r="AE27" s="262"/>
      <c r="AF27" s="262"/>
      <c r="AG27" s="262"/>
      <c r="AH27" s="262"/>
      <c r="AI27" s="262"/>
      <c r="AJ27" s="262"/>
      <c r="AK27" s="866"/>
      <c r="AL27" s="867"/>
      <c r="AM27" s="867"/>
      <c r="AN27" s="867"/>
      <c r="AO27" s="868"/>
      <c r="AP27" s="2"/>
      <c r="AQ27" s="55">
        <f t="shared" si="2"/>
        <v>1</v>
      </c>
    </row>
    <row r="28" spans="2:46" ht="12" customHeight="1" x14ac:dyDescent="0.15">
      <c r="B28" s="874"/>
      <c r="C28" s="879"/>
      <c r="D28" s="877"/>
      <c r="E28" s="877"/>
      <c r="F28" s="877"/>
      <c r="G28" s="877"/>
      <c r="H28" s="877"/>
      <c r="I28" s="877"/>
      <c r="J28" s="878"/>
      <c r="K28" s="248">
        <v>18</v>
      </c>
      <c r="L28" s="866"/>
      <c r="M28" s="868"/>
      <c r="N28" s="866"/>
      <c r="O28" s="868"/>
      <c r="P28" s="866"/>
      <c r="Q28" s="868"/>
      <c r="R28" s="869"/>
      <c r="S28" s="870"/>
      <c r="T28" s="871"/>
      <c r="U28" s="866"/>
      <c r="V28" s="868"/>
      <c r="W28" s="866"/>
      <c r="X28" s="868"/>
      <c r="Y28" s="249"/>
      <c r="Z28" s="249"/>
      <c r="AA28" s="249"/>
      <c r="AB28" s="249"/>
      <c r="AC28" s="262"/>
      <c r="AD28" s="262"/>
      <c r="AE28" s="262"/>
      <c r="AF28" s="262"/>
      <c r="AG28" s="262"/>
      <c r="AH28" s="262"/>
      <c r="AI28" s="262"/>
      <c r="AJ28" s="262"/>
      <c r="AK28" s="866"/>
      <c r="AL28" s="867"/>
      <c r="AM28" s="867"/>
      <c r="AN28" s="867"/>
      <c r="AO28" s="868"/>
      <c r="AP28" s="2"/>
      <c r="AQ28" s="55">
        <f t="shared" si="2"/>
        <v>1</v>
      </c>
    </row>
    <row r="29" spans="2:46" ht="12" customHeight="1" x14ac:dyDescent="0.15">
      <c r="B29" s="874"/>
      <c r="C29" s="879"/>
      <c r="D29" s="877"/>
      <c r="E29" s="877"/>
      <c r="F29" s="877"/>
      <c r="G29" s="877"/>
      <c r="H29" s="877"/>
      <c r="I29" s="877"/>
      <c r="J29" s="878"/>
      <c r="K29" s="248">
        <v>19</v>
      </c>
      <c r="L29" s="866"/>
      <c r="M29" s="868"/>
      <c r="N29" s="866"/>
      <c r="O29" s="868"/>
      <c r="P29" s="866"/>
      <c r="Q29" s="868"/>
      <c r="R29" s="869"/>
      <c r="S29" s="870"/>
      <c r="T29" s="871"/>
      <c r="U29" s="866"/>
      <c r="V29" s="868"/>
      <c r="W29" s="866"/>
      <c r="X29" s="868"/>
      <c r="Y29" s="249"/>
      <c r="Z29" s="249"/>
      <c r="AA29" s="249"/>
      <c r="AB29" s="249"/>
      <c r="AC29" s="262"/>
      <c r="AD29" s="262"/>
      <c r="AE29" s="262"/>
      <c r="AF29" s="262"/>
      <c r="AG29" s="262"/>
      <c r="AH29" s="262"/>
      <c r="AI29" s="262"/>
      <c r="AJ29" s="262"/>
      <c r="AK29" s="866"/>
      <c r="AL29" s="867"/>
      <c r="AM29" s="867"/>
      <c r="AN29" s="867"/>
      <c r="AO29" s="868"/>
      <c r="AP29" s="2"/>
      <c r="AQ29" s="55">
        <f t="shared" si="2"/>
        <v>1</v>
      </c>
    </row>
    <row r="30" spans="2:46" ht="12" customHeight="1" x14ac:dyDescent="0.15">
      <c r="B30" s="874"/>
      <c r="C30" s="879"/>
      <c r="D30" s="877"/>
      <c r="E30" s="877"/>
      <c r="F30" s="877"/>
      <c r="G30" s="877"/>
      <c r="H30" s="877"/>
      <c r="I30" s="877"/>
      <c r="J30" s="878"/>
      <c r="K30" s="248">
        <v>20</v>
      </c>
      <c r="L30" s="866"/>
      <c r="M30" s="868"/>
      <c r="N30" s="866"/>
      <c r="O30" s="868"/>
      <c r="P30" s="866"/>
      <c r="Q30" s="868"/>
      <c r="R30" s="869"/>
      <c r="S30" s="870"/>
      <c r="T30" s="871"/>
      <c r="U30" s="866"/>
      <c r="V30" s="868"/>
      <c r="W30" s="866"/>
      <c r="X30" s="868"/>
      <c r="Y30" s="249"/>
      <c r="Z30" s="249"/>
      <c r="AA30" s="249"/>
      <c r="AB30" s="249"/>
      <c r="AC30" s="262"/>
      <c r="AD30" s="262"/>
      <c r="AE30" s="262"/>
      <c r="AF30" s="262"/>
      <c r="AG30" s="262"/>
      <c r="AH30" s="262"/>
      <c r="AI30" s="262"/>
      <c r="AJ30" s="262"/>
      <c r="AK30" s="866"/>
      <c r="AL30" s="867"/>
      <c r="AM30" s="867"/>
      <c r="AN30" s="867"/>
      <c r="AO30" s="868"/>
      <c r="AP30" s="2"/>
      <c r="AQ30" s="55">
        <f t="shared" si="2"/>
        <v>1</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v>
      </c>
      <c r="AE35" s="263">
        <f>SUM(AE11:AE34)</f>
        <v>0</v>
      </c>
      <c r="AF35" s="263">
        <f t="shared" si="3"/>
        <v>0</v>
      </c>
      <c r="AG35" s="263">
        <f t="shared" si="3"/>
        <v>0</v>
      </c>
      <c r="AH35" s="263">
        <f t="shared" si="3"/>
        <v>0</v>
      </c>
      <c r="AI35" s="263">
        <f t="shared" si="3"/>
        <v>0</v>
      </c>
      <c r="AJ35" s="264">
        <f t="shared" si="3"/>
        <v>0</v>
      </c>
      <c r="AK35" s="852" t="s">
        <v>325</v>
      </c>
      <c r="AL35" s="852"/>
      <c r="AM35" s="856" t="str">
        <f>IF(Y37+AC37+AG37&gt;0,"Ⅳ",IF(Z37+AD37+AH37&gt;0,"Ⅲ",IF(AA37+AB37+AE37+AF37+AI37+AJ37&gt;0,"Ⅱ","Ⅰ")))</f>
        <v>Ⅰ</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0</v>
      </c>
      <c r="AE37" s="841">
        <f t="shared" si="4"/>
        <v>0</v>
      </c>
      <c r="AF37" s="841">
        <f t="shared" si="4"/>
        <v>0</v>
      </c>
      <c r="AG37" s="841">
        <f t="shared" si="4"/>
        <v>0</v>
      </c>
      <c r="AH37" s="841">
        <f t="shared" si="4"/>
        <v>0</v>
      </c>
      <c r="AI37" s="841">
        <f t="shared" si="4"/>
        <v>0</v>
      </c>
      <c r="AJ37" s="841">
        <f>COUNTA(AJ11:AJ34)</f>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46" priority="2">
      <formula>$AQ11=2</formula>
    </cfRule>
  </conditionalFormatting>
  <conditionalFormatting sqref="Y11:AF34">
    <cfRule type="expression" dxfId="45" priority="1">
      <formula>$AQ11=3</formula>
    </cfRule>
  </conditionalFormatting>
  <conditionalFormatting sqref="AC11:AJ34">
    <cfRule type="expression" dxfId="44" priority="3">
      <formula>$AQ11=1</formula>
    </cfRule>
  </conditionalFormatting>
  <conditionalFormatting sqref="AG11:AJ34">
    <cfRule type="expression" dxfId="43" priority="4">
      <formula>$AQ11=2</formula>
    </cfRule>
  </conditionalFormatting>
  <dataValidations count="2">
    <dataValidation type="list" allowBlank="1" showInputMessage="1" showErrorMessage="1" sqref="Y11:AB34" xr:uid="{786BE872-60FC-4B96-9763-42E99AA15BD5}">
      <formula1>"〇,"</formula1>
    </dataValidation>
    <dataValidation type="list" allowBlank="1" showInputMessage="1" showErrorMessage="1" sqref="N11:O34" xr:uid="{40B7C271-E0C2-43E9-9CC3-72C62414074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B250BC2-9E09-463A-B7BB-28558D323B0D}">
          <x14:formula1>
            <xm:f>'(参考)リスト'!$B$16:$B$21</xm:f>
          </x14:formula1>
          <xm:sqref>L11:M34</xm:sqref>
        </x14:dataValidation>
        <x14:dataValidation type="list" allowBlank="1" showInputMessage="1" showErrorMessage="1" xr:uid="{C1CDDFA5-16C0-41DA-B510-D07E0C9C244E}">
          <x14:formula1>
            <xm:f>'(参考)リスト'!$E$16:$E$27</xm:f>
          </x14:formula1>
          <xm:sqref>R11:T34</xm:sqref>
        </x14:dataValidation>
        <x14:dataValidation type="list" allowBlank="1" showInputMessage="1" showErrorMessage="1" xr:uid="{32A712D0-A6AF-4BDD-9F9B-D9137405E8C9}">
          <x14:formula1>
            <xm:f>'(参考)リスト'!$D$16:$D$18</xm:f>
          </x14:formula1>
          <xm:sqref>P11:Q34</xm:sqref>
        </x14:dataValidation>
        <x14:dataValidation type="list" allowBlank="1" showInputMessage="1" showErrorMessage="1" xr:uid="{B52586FF-3EBE-488E-8F15-DECED037FD5C}">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16E34-0AF2-4EB2-8A47-D124368F2EA5}">
  <dimension ref="B1:CH53"/>
  <sheetViews>
    <sheetView showGridLines="0" view="pageBreakPreview"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1</v>
      </c>
      <c r="AW5" s="41">
        <f>R7</f>
        <v>9.5</v>
      </c>
      <c r="AX5" s="51" t="str">
        <f>AM35</f>
        <v>Ⅲ</v>
      </c>
      <c r="AY5" s="51">
        <f>Y37</f>
        <v>0</v>
      </c>
      <c r="AZ5" s="51">
        <f t="shared" ref="AZ5:BJ5" si="0">Z37</f>
        <v>0</v>
      </c>
      <c r="BA5" s="51">
        <f t="shared" si="0"/>
        <v>0</v>
      </c>
      <c r="BB5" s="51">
        <f>AB37</f>
        <v>0</v>
      </c>
      <c r="BC5" s="51">
        <f t="shared" si="0"/>
        <v>0</v>
      </c>
      <c r="BD5" s="51">
        <f>AD37</f>
        <v>1</v>
      </c>
      <c r="BE5" s="51">
        <f>AE37</f>
        <v>0</v>
      </c>
      <c r="BF5" s="51">
        <f t="shared" si="0"/>
        <v>6</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2.5000000000000001E-2</v>
      </c>
      <c r="BQ5" s="51">
        <f t="shared" si="1"/>
        <v>0</v>
      </c>
      <c r="BR5" s="51">
        <f>AF35</f>
        <v>117.7225</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1</v>
      </c>
      <c r="O7" s="887"/>
      <c r="P7" s="853" t="s">
        <v>309</v>
      </c>
      <c r="Q7" s="855"/>
      <c r="R7" s="888">
        <v>9.5</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545</v>
      </c>
      <c r="O11" s="868"/>
      <c r="P11" s="866" t="s">
        <v>546</v>
      </c>
      <c r="Q11" s="868"/>
      <c r="R11" s="872" t="s">
        <v>414</v>
      </c>
      <c r="S11" s="872"/>
      <c r="T11" s="872"/>
      <c r="U11" s="866" t="s">
        <v>548</v>
      </c>
      <c r="V11" s="868"/>
      <c r="W11" s="866" t="s">
        <v>501</v>
      </c>
      <c r="X11" s="868"/>
      <c r="Y11" s="249"/>
      <c r="Z11" s="249"/>
      <c r="AA11" s="249"/>
      <c r="AB11" s="249"/>
      <c r="AC11" s="262"/>
      <c r="AD11" s="262"/>
      <c r="AE11" s="262"/>
      <c r="AF11" s="262">
        <v>0.01</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553</v>
      </c>
      <c r="O12" s="868"/>
      <c r="P12" s="866" t="s">
        <v>546</v>
      </c>
      <c r="Q12" s="868"/>
      <c r="R12" s="872" t="s">
        <v>414</v>
      </c>
      <c r="S12" s="872"/>
      <c r="T12" s="872"/>
      <c r="U12" s="866" t="s">
        <v>555</v>
      </c>
      <c r="V12" s="868"/>
      <c r="W12" s="866" t="s">
        <v>501</v>
      </c>
      <c r="X12" s="868"/>
      <c r="Y12" s="249"/>
      <c r="Z12" s="249"/>
      <c r="AA12" s="249"/>
      <c r="AB12" s="249"/>
      <c r="AC12" s="262"/>
      <c r="AD12" s="262"/>
      <c r="AE12" s="262"/>
      <c r="AF12" s="262">
        <v>0.52</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557</v>
      </c>
      <c r="O13" s="868"/>
      <c r="P13" s="866" t="s">
        <v>546</v>
      </c>
      <c r="Q13" s="868"/>
      <c r="R13" s="869" t="s">
        <v>423</v>
      </c>
      <c r="S13" s="870"/>
      <c r="T13" s="871"/>
      <c r="U13" s="866" t="s">
        <v>555</v>
      </c>
      <c r="V13" s="868"/>
      <c r="W13" s="866" t="s">
        <v>501</v>
      </c>
      <c r="X13" s="868"/>
      <c r="Y13" s="249"/>
      <c r="Z13" s="249"/>
      <c r="AA13" s="249"/>
      <c r="AB13" s="249"/>
      <c r="AC13" s="262"/>
      <c r="AD13" s="262"/>
      <c r="AE13" s="262"/>
      <c r="AF13" s="262">
        <v>2.5000000000000001E-3</v>
      </c>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559</v>
      </c>
      <c r="O14" s="868"/>
      <c r="P14" s="866" t="s">
        <v>546</v>
      </c>
      <c r="Q14" s="868"/>
      <c r="R14" s="869" t="s">
        <v>414</v>
      </c>
      <c r="S14" s="870"/>
      <c r="T14" s="871"/>
      <c r="U14" s="866" t="s">
        <v>555</v>
      </c>
      <c r="V14" s="868"/>
      <c r="W14" s="866" t="s">
        <v>501</v>
      </c>
      <c r="X14" s="868"/>
      <c r="Y14" s="249"/>
      <c r="Z14" s="249"/>
      <c r="AA14" s="249"/>
      <c r="AB14" s="249"/>
      <c r="AC14" s="262"/>
      <c r="AD14" s="262"/>
      <c r="AE14" s="262"/>
      <c r="AF14" s="262">
        <v>0.61</v>
      </c>
      <c r="AG14" s="262"/>
      <c r="AH14" s="262"/>
      <c r="AI14" s="262"/>
      <c r="AJ14" s="262"/>
      <c r="AK14" s="866"/>
      <c r="AL14" s="867"/>
      <c r="AM14" s="867"/>
      <c r="AN14" s="867"/>
      <c r="AO14" s="868"/>
      <c r="AP14" s="2"/>
      <c r="AQ14" s="55">
        <f t="shared" si="2"/>
        <v>2</v>
      </c>
    </row>
    <row r="15" spans="2:86" ht="12" customHeight="1" x14ac:dyDescent="0.15">
      <c r="B15" s="874"/>
      <c r="C15" s="879"/>
      <c r="D15" s="877"/>
      <c r="E15" s="877"/>
      <c r="F15" s="877"/>
      <c r="G15" s="877"/>
      <c r="H15" s="877"/>
      <c r="I15" s="877"/>
      <c r="J15" s="878"/>
      <c r="K15" s="248">
        <v>5</v>
      </c>
      <c r="L15" s="866" t="s">
        <v>544</v>
      </c>
      <c r="M15" s="868"/>
      <c r="N15" s="866" t="s">
        <v>563</v>
      </c>
      <c r="O15" s="868"/>
      <c r="P15" s="866" t="s">
        <v>546</v>
      </c>
      <c r="Q15" s="868"/>
      <c r="R15" s="869" t="s">
        <v>414</v>
      </c>
      <c r="S15" s="870"/>
      <c r="T15" s="871"/>
      <c r="U15" s="866" t="s">
        <v>548</v>
      </c>
      <c r="V15" s="868"/>
      <c r="W15" s="866" t="s">
        <v>501</v>
      </c>
      <c r="X15" s="868"/>
      <c r="Y15" s="249"/>
      <c r="Z15" s="249"/>
      <c r="AA15" s="249"/>
      <c r="AB15" s="249"/>
      <c r="AC15" s="262"/>
      <c r="AD15" s="262">
        <v>2.5000000000000001E-2</v>
      </c>
      <c r="AE15" s="262"/>
      <c r="AF15" s="262"/>
      <c r="AG15" s="262"/>
      <c r="AH15" s="262"/>
      <c r="AI15" s="262"/>
      <c r="AJ15" s="262"/>
      <c r="AK15" s="866"/>
      <c r="AL15" s="867"/>
      <c r="AM15" s="867"/>
      <c r="AN15" s="867"/>
      <c r="AO15" s="868"/>
      <c r="AP15" s="2"/>
      <c r="AQ15" s="55">
        <f t="shared" si="2"/>
        <v>2</v>
      </c>
    </row>
    <row r="16" spans="2:86" ht="12" customHeight="1" x14ac:dyDescent="0.15">
      <c r="B16" s="874"/>
      <c r="C16" s="879"/>
      <c r="D16" s="877"/>
      <c r="E16" s="877"/>
      <c r="F16" s="877"/>
      <c r="G16" s="877"/>
      <c r="H16" s="877"/>
      <c r="I16" s="877"/>
      <c r="J16" s="878"/>
      <c r="K16" s="248">
        <v>6</v>
      </c>
      <c r="L16" s="866" t="s">
        <v>544</v>
      </c>
      <c r="M16" s="868"/>
      <c r="N16" s="866" t="s">
        <v>545</v>
      </c>
      <c r="O16" s="868"/>
      <c r="P16" s="866" t="s">
        <v>546</v>
      </c>
      <c r="Q16" s="868"/>
      <c r="R16" s="869" t="s">
        <v>406</v>
      </c>
      <c r="S16" s="870"/>
      <c r="T16" s="871"/>
      <c r="U16" s="866" t="s">
        <v>501</v>
      </c>
      <c r="V16" s="868"/>
      <c r="W16" s="866" t="s">
        <v>501</v>
      </c>
      <c r="X16" s="868"/>
      <c r="Y16" s="249"/>
      <c r="Z16" s="249"/>
      <c r="AA16" s="249"/>
      <c r="AB16" s="249"/>
      <c r="AC16" s="262"/>
      <c r="AD16" s="262"/>
      <c r="AE16" s="262"/>
      <c r="AF16" s="262">
        <v>52.2</v>
      </c>
      <c r="AG16" s="262"/>
      <c r="AH16" s="262"/>
      <c r="AI16" s="262"/>
      <c r="AJ16" s="262"/>
      <c r="AK16" s="866"/>
      <c r="AL16" s="867"/>
      <c r="AM16" s="867"/>
      <c r="AN16" s="867"/>
      <c r="AO16" s="868"/>
      <c r="AP16" s="2"/>
      <c r="AQ16" s="55">
        <f t="shared" si="2"/>
        <v>2</v>
      </c>
    </row>
    <row r="17" spans="2:46" ht="12" customHeight="1" x14ac:dyDescent="0.15">
      <c r="B17" s="874"/>
      <c r="C17" s="879"/>
      <c r="D17" s="877"/>
      <c r="E17" s="877"/>
      <c r="F17" s="877"/>
      <c r="G17" s="877"/>
      <c r="H17" s="877"/>
      <c r="I17" s="877"/>
      <c r="J17" s="878"/>
      <c r="K17" s="248">
        <v>7</v>
      </c>
      <c r="L17" s="866" t="s">
        <v>544</v>
      </c>
      <c r="M17" s="868"/>
      <c r="N17" s="866" t="s">
        <v>557</v>
      </c>
      <c r="O17" s="868"/>
      <c r="P17" s="866" t="s">
        <v>546</v>
      </c>
      <c r="Q17" s="868"/>
      <c r="R17" s="869" t="s">
        <v>406</v>
      </c>
      <c r="S17" s="870"/>
      <c r="T17" s="871"/>
      <c r="U17" s="866" t="s">
        <v>501</v>
      </c>
      <c r="V17" s="868"/>
      <c r="W17" s="866" t="s">
        <v>501</v>
      </c>
      <c r="X17" s="868"/>
      <c r="Y17" s="249"/>
      <c r="Z17" s="249"/>
      <c r="AA17" s="249"/>
      <c r="AB17" s="249"/>
      <c r="AC17" s="262"/>
      <c r="AD17" s="262"/>
      <c r="AE17" s="262"/>
      <c r="AF17" s="262">
        <v>64.38</v>
      </c>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c r="M18" s="868"/>
      <c r="N18" s="866"/>
      <c r="O18" s="868"/>
      <c r="P18" s="866"/>
      <c r="Q18" s="868"/>
      <c r="R18" s="869"/>
      <c r="S18" s="870"/>
      <c r="T18" s="871"/>
      <c r="U18" s="866"/>
      <c r="V18" s="868"/>
      <c r="W18" s="866"/>
      <c r="X18" s="868"/>
      <c r="Y18" s="249"/>
      <c r="Z18" s="249"/>
      <c r="AA18" s="249"/>
      <c r="AB18" s="249"/>
      <c r="AC18" s="262"/>
      <c r="AD18" s="262"/>
      <c r="AE18" s="262"/>
      <c r="AF18" s="262"/>
      <c r="AG18" s="262"/>
      <c r="AH18" s="262"/>
      <c r="AI18" s="262"/>
      <c r="AJ18" s="262"/>
      <c r="AK18" s="866"/>
      <c r="AL18" s="867"/>
      <c r="AM18" s="867"/>
      <c r="AN18" s="867"/>
      <c r="AO18" s="868"/>
      <c r="AP18" s="2"/>
      <c r="AQ18" s="55">
        <f t="shared" si="2"/>
        <v>1</v>
      </c>
    </row>
    <row r="19" spans="2:46" ht="12" customHeight="1" x14ac:dyDescent="0.15">
      <c r="B19" s="874"/>
      <c r="C19" s="879"/>
      <c r="D19" s="877"/>
      <c r="E19" s="877"/>
      <c r="F19" s="877"/>
      <c r="G19" s="877"/>
      <c r="H19" s="877"/>
      <c r="I19" s="877"/>
      <c r="J19" s="878"/>
      <c r="K19" s="248">
        <v>9</v>
      </c>
      <c r="L19" s="866"/>
      <c r="M19" s="868"/>
      <c r="N19" s="866"/>
      <c r="O19" s="868"/>
      <c r="P19" s="866"/>
      <c r="Q19" s="868"/>
      <c r="R19" s="869"/>
      <c r="S19" s="870"/>
      <c r="T19" s="871"/>
      <c r="U19" s="866"/>
      <c r="V19" s="868"/>
      <c r="W19" s="866"/>
      <c r="X19" s="868"/>
      <c r="Y19" s="249"/>
      <c r="Z19" s="249"/>
      <c r="AA19" s="249"/>
      <c r="AB19" s="249"/>
      <c r="AC19" s="262"/>
      <c r="AD19" s="262"/>
      <c r="AE19" s="262"/>
      <c r="AF19" s="262"/>
      <c r="AG19" s="262"/>
      <c r="AH19" s="262"/>
      <c r="AI19" s="262"/>
      <c r="AJ19" s="262"/>
      <c r="AK19" s="866"/>
      <c r="AL19" s="867"/>
      <c r="AM19" s="867"/>
      <c r="AN19" s="867"/>
      <c r="AO19" s="868"/>
      <c r="AP19" s="2"/>
      <c r="AQ19" s="55">
        <f t="shared" si="2"/>
        <v>1</v>
      </c>
    </row>
    <row r="20" spans="2:46" ht="12" customHeight="1" x14ac:dyDescent="0.15">
      <c r="B20" s="874"/>
      <c r="C20" s="879"/>
      <c r="D20" s="877"/>
      <c r="E20" s="877"/>
      <c r="F20" s="877"/>
      <c r="G20" s="877"/>
      <c r="H20" s="877"/>
      <c r="I20" s="877"/>
      <c r="J20" s="878"/>
      <c r="K20" s="248">
        <v>10</v>
      </c>
      <c r="L20" s="866"/>
      <c r="M20" s="868"/>
      <c r="N20" s="866"/>
      <c r="O20" s="868"/>
      <c r="P20" s="866"/>
      <c r="Q20" s="868"/>
      <c r="R20" s="869"/>
      <c r="S20" s="870"/>
      <c r="T20" s="871"/>
      <c r="U20" s="866"/>
      <c r="V20" s="868"/>
      <c r="W20" s="866"/>
      <c r="X20" s="868"/>
      <c r="Y20" s="249"/>
      <c r="Z20" s="249"/>
      <c r="AA20" s="249"/>
      <c r="AB20" s="249"/>
      <c r="AC20" s="262"/>
      <c r="AD20" s="262"/>
      <c r="AE20" s="262"/>
      <c r="AF20" s="262"/>
      <c r="AG20" s="262"/>
      <c r="AH20" s="262"/>
      <c r="AI20" s="262"/>
      <c r="AJ20" s="262"/>
      <c r="AK20" s="866"/>
      <c r="AL20" s="867"/>
      <c r="AM20" s="867"/>
      <c r="AN20" s="867"/>
      <c r="AO20" s="868"/>
      <c r="AP20" s="2"/>
      <c r="AQ20" s="55">
        <f t="shared" si="2"/>
        <v>1</v>
      </c>
    </row>
    <row r="21" spans="2:46" ht="12" customHeight="1" x14ac:dyDescent="0.15">
      <c r="B21" s="874"/>
      <c r="C21" s="879"/>
      <c r="D21" s="877"/>
      <c r="E21" s="877"/>
      <c r="F21" s="877"/>
      <c r="G21" s="877"/>
      <c r="H21" s="877"/>
      <c r="I21" s="877"/>
      <c r="J21" s="878"/>
      <c r="K21" s="248">
        <v>11</v>
      </c>
      <c r="L21" s="866"/>
      <c r="M21" s="868"/>
      <c r="N21" s="866"/>
      <c r="O21" s="868"/>
      <c r="P21" s="866"/>
      <c r="Q21" s="868"/>
      <c r="R21" s="869"/>
      <c r="S21" s="870"/>
      <c r="T21" s="871"/>
      <c r="U21" s="866"/>
      <c r="V21" s="868"/>
      <c r="W21" s="866"/>
      <c r="X21" s="868"/>
      <c r="Y21" s="249"/>
      <c r="Z21" s="249"/>
      <c r="AA21" s="249"/>
      <c r="AB21" s="249"/>
      <c r="AC21" s="262"/>
      <c r="AD21" s="262"/>
      <c r="AE21" s="262"/>
      <c r="AF21" s="262"/>
      <c r="AG21" s="262"/>
      <c r="AH21" s="262"/>
      <c r="AI21" s="262"/>
      <c r="AJ21" s="262"/>
      <c r="AK21" s="866"/>
      <c r="AL21" s="867"/>
      <c r="AM21" s="867"/>
      <c r="AN21" s="867"/>
      <c r="AO21" s="868"/>
      <c r="AP21" s="2"/>
      <c r="AQ21" s="55">
        <f>IF(P21="材質劣化",2,IF(P21="漏水",3,1))</f>
        <v>1</v>
      </c>
    </row>
    <row r="22" spans="2:46" ht="12" customHeight="1" x14ac:dyDescent="0.15">
      <c r="B22" s="874"/>
      <c r="C22" s="879"/>
      <c r="D22" s="877"/>
      <c r="E22" s="877"/>
      <c r="F22" s="877"/>
      <c r="G22" s="877"/>
      <c r="H22" s="877"/>
      <c r="I22" s="877"/>
      <c r="J22" s="878"/>
      <c r="K22" s="248">
        <v>12</v>
      </c>
      <c r="L22" s="866"/>
      <c r="M22" s="868"/>
      <c r="N22" s="866"/>
      <c r="O22" s="868"/>
      <c r="P22" s="866"/>
      <c r="Q22" s="868"/>
      <c r="R22" s="869"/>
      <c r="S22" s="870"/>
      <c r="T22" s="871"/>
      <c r="U22" s="866"/>
      <c r="V22" s="868"/>
      <c r="W22" s="866"/>
      <c r="X22" s="868"/>
      <c r="Y22" s="249"/>
      <c r="Z22" s="249"/>
      <c r="AA22" s="249"/>
      <c r="AB22" s="249"/>
      <c r="AC22" s="262"/>
      <c r="AD22" s="262"/>
      <c r="AE22" s="262"/>
      <c r="AF22" s="262"/>
      <c r="AG22" s="262"/>
      <c r="AH22" s="262"/>
      <c r="AI22" s="262"/>
      <c r="AJ22" s="262"/>
      <c r="AK22" s="866"/>
      <c r="AL22" s="867"/>
      <c r="AM22" s="867"/>
      <c r="AN22" s="867"/>
      <c r="AO22" s="868"/>
      <c r="AP22" s="2"/>
      <c r="AQ22" s="55">
        <f t="shared" si="2"/>
        <v>1</v>
      </c>
    </row>
    <row r="23" spans="2:46" ht="12" customHeight="1" x14ac:dyDescent="0.15">
      <c r="B23" s="874"/>
      <c r="C23" s="879"/>
      <c r="D23" s="877"/>
      <c r="E23" s="877"/>
      <c r="F23" s="877"/>
      <c r="G23" s="877"/>
      <c r="H23" s="877"/>
      <c r="I23" s="877"/>
      <c r="J23" s="878"/>
      <c r="K23" s="248">
        <v>13</v>
      </c>
      <c r="L23" s="866"/>
      <c r="M23" s="868"/>
      <c r="N23" s="866"/>
      <c r="O23" s="868"/>
      <c r="P23" s="866"/>
      <c r="Q23" s="868"/>
      <c r="R23" s="869"/>
      <c r="S23" s="870"/>
      <c r="T23" s="871"/>
      <c r="U23" s="866"/>
      <c r="V23" s="868"/>
      <c r="W23" s="866"/>
      <c r="X23" s="868"/>
      <c r="Y23" s="249"/>
      <c r="Z23" s="249"/>
      <c r="AA23" s="249"/>
      <c r="AB23" s="249"/>
      <c r="AC23" s="262"/>
      <c r="AD23" s="262"/>
      <c r="AE23" s="262"/>
      <c r="AF23" s="262"/>
      <c r="AG23" s="262"/>
      <c r="AH23" s="262"/>
      <c r="AI23" s="262"/>
      <c r="AJ23" s="262"/>
      <c r="AK23" s="866"/>
      <c r="AL23" s="867"/>
      <c r="AM23" s="867"/>
      <c r="AN23" s="867"/>
      <c r="AO23" s="868"/>
      <c r="AP23" s="2"/>
      <c r="AQ23" s="55">
        <f t="shared" si="2"/>
        <v>1</v>
      </c>
    </row>
    <row r="24" spans="2:46" ht="12" customHeight="1" x14ac:dyDescent="0.15">
      <c r="B24" s="874"/>
      <c r="C24" s="879"/>
      <c r="D24" s="877"/>
      <c r="E24" s="877"/>
      <c r="F24" s="877"/>
      <c r="G24" s="877"/>
      <c r="H24" s="877"/>
      <c r="I24" s="877"/>
      <c r="J24" s="878"/>
      <c r="K24" s="248">
        <v>14</v>
      </c>
      <c r="L24" s="866"/>
      <c r="M24" s="868"/>
      <c r="N24" s="866"/>
      <c r="O24" s="868"/>
      <c r="P24" s="866"/>
      <c r="Q24" s="868"/>
      <c r="R24" s="869"/>
      <c r="S24" s="870"/>
      <c r="T24" s="871"/>
      <c r="U24" s="866"/>
      <c r="V24" s="868"/>
      <c r="W24" s="866"/>
      <c r="X24" s="868"/>
      <c r="Y24" s="249"/>
      <c r="Z24" s="249"/>
      <c r="AA24" s="249"/>
      <c r="AB24" s="249"/>
      <c r="AC24" s="262"/>
      <c r="AD24" s="262"/>
      <c r="AE24" s="262"/>
      <c r="AF24" s="262"/>
      <c r="AG24" s="262"/>
      <c r="AH24" s="262"/>
      <c r="AI24" s="262"/>
      <c r="AJ24" s="262"/>
      <c r="AK24" s="866"/>
      <c r="AL24" s="867"/>
      <c r="AM24" s="867"/>
      <c r="AN24" s="867"/>
      <c r="AO24" s="868"/>
      <c r="AP24" s="2"/>
      <c r="AQ24" s="55">
        <f t="shared" si="2"/>
        <v>1</v>
      </c>
    </row>
    <row r="25" spans="2:46" ht="12" customHeight="1" x14ac:dyDescent="0.15">
      <c r="B25" s="874"/>
      <c r="C25" s="879"/>
      <c r="D25" s="877"/>
      <c r="E25" s="877"/>
      <c r="F25" s="877"/>
      <c r="G25" s="877"/>
      <c r="H25" s="877"/>
      <c r="I25" s="877"/>
      <c r="J25" s="878"/>
      <c r="K25" s="248">
        <v>15</v>
      </c>
      <c r="L25" s="866"/>
      <c r="M25" s="868"/>
      <c r="N25" s="866"/>
      <c r="O25" s="868"/>
      <c r="P25" s="866"/>
      <c r="Q25" s="868"/>
      <c r="R25" s="869"/>
      <c r="S25" s="870"/>
      <c r="T25" s="871"/>
      <c r="U25" s="866"/>
      <c r="V25" s="868"/>
      <c r="W25" s="866"/>
      <c r="X25" s="868"/>
      <c r="Y25" s="249"/>
      <c r="Z25" s="249"/>
      <c r="AA25" s="249"/>
      <c r="AB25" s="249"/>
      <c r="AC25" s="262"/>
      <c r="AD25" s="262"/>
      <c r="AE25" s="262"/>
      <c r="AF25" s="262"/>
      <c r="AG25" s="262"/>
      <c r="AH25" s="262"/>
      <c r="AI25" s="262"/>
      <c r="AJ25" s="262"/>
      <c r="AK25" s="866"/>
      <c r="AL25" s="867"/>
      <c r="AM25" s="867"/>
      <c r="AN25" s="867"/>
      <c r="AO25" s="868"/>
      <c r="AP25" s="2"/>
      <c r="AQ25" s="55">
        <f t="shared" si="2"/>
        <v>1</v>
      </c>
    </row>
    <row r="26" spans="2:46" ht="12" customHeight="1" x14ac:dyDescent="0.15">
      <c r="B26" s="874"/>
      <c r="C26" s="879"/>
      <c r="D26" s="877"/>
      <c r="E26" s="877"/>
      <c r="F26" s="877"/>
      <c r="G26" s="877"/>
      <c r="H26" s="877"/>
      <c r="I26" s="877"/>
      <c r="J26" s="878"/>
      <c r="K26" s="248">
        <v>16</v>
      </c>
      <c r="L26" s="866"/>
      <c r="M26" s="868"/>
      <c r="N26" s="866"/>
      <c r="O26" s="868"/>
      <c r="P26" s="866"/>
      <c r="Q26" s="868"/>
      <c r="R26" s="869"/>
      <c r="S26" s="870"/>
      <c r="T26" s="871"/>
      <c r="U26" s="866"/>
      <c r="V26" s="868"/>
      <c r="W26" s="866"/>
      <c r="X26" s="868"/>
      <c r="Y26" s="249"/>
      <c r="Z26" s="249"/>
      <c r="AA26" s="249"/>
      <c r="AB26" s="249"/>
      <c r="AC26" s="262"/>
      <c r="AD26" s="262"/>
      <c r="AE26" s="262"/>
      <c r="AF26" s="262"/>
      <c r="AG26" s="262"/>
      <c r="AH26" s="262"/>
      <c r="AI26" s="262"/>
      <c r="AJ26" s="262"/>
      <c r="AK26" s="866"/>
      <c r="AL26" s="867"/>
      <c r="AM26" s="867"/>
      <c r="AN26" s="867"/>
      <c r="AO26" s="868"/>
      <c r="AP26" s="2"/>
      <c r="AQ26" s="55">
        <f t="shared" si="2"/>
        <v>1</v>
      </c>
    </row>
    <row r="27" spans="2:46" ht="12" customHeight="1" x14ac:dyDescent="0.15">
      <c r="B27" s="874"/>
      <c r="C27" s="879"/>
      <c r="D27" s="877"/>
      <c r="E27" s="877"/>
      <c r="F27" s="877"/>
      <c r="G27" s="877"/>
      <c r="H27" s="877"/>
      <c r="I27" s="877"/>
      <c r="J27" s="878"/>
      <c r="K27" s="248">
        <v>17</v>
      </c>
      <c r="L27" s="866"/>
      <c r="M27" s="868"/>
      <c r="N27" s="866"/>
      <c r="O27" s="868"/>
      <c r="P27" s="866"/>
      <c r="Q27" s="868"/>
      <c r="R27" s="869"/>
      <c r="S27" s="870"/>
      <c r="T27" s="871"/>
      <c r="U27" s="866"/>
      <c r="V27" s="868"/>
      <c r="W27" s="866"/>
      <c r="X27" s="868"/>
      <c r="Y27" s="249"/>
      <c r="Z27" s="249"/>
      <c r="AA27" s="249"/>
      <c r="AB27" s="249"/>
      <c r="AC27" s="262"/>
      <c r="AD27" s="262"/>
      <c r="AE27" s="262"/>
      <c r="AF27" s="262"/>
      <c r="AG27" s="262"/>
      <c r="AH27" s="262"/>
      <c r="AI27" s="262"/>
      <c r="AJ27" s="262"/>
      <c r="AK27" s="866"/>
      <c r="AL27" s="867"/>
      <c r="AM27" s="867"/>
      <c r="AN27" s="867"/>
      <c r="AO27" s="868"/>
      <c r="AP27" s="2"/>
      <c r="AQ27" s="55">
        <f t="shared" si="2"/>
        <v>1</v>
      </c>
    </row>
    <row r="28" spans="2:46" ht="12" customHeight="1" x14ac:dyDescent="0.15">
      <c r="B28" s="874"/>
      <c r="C28" s="879"/>
      <c r="D28" s="877"/>
      <c r="E28" s="877"/>
      <c r="F28" s="877"/>
      <c r="G28" s="877"/>
      <c r="H28" s="877"/>
      <c r="I28" s="877"/>
      <c r="J28" s="878"/>
      <c r="K28" s="248">
        <v>18</v>
      </c>
      <c r="L28" s="866"/>
      <c r="M28" s="868"/>
      <c r="N28" s="866"/>
      <c r="O28" s="868"/>
      <c r="P28" s="866"/>
      <c r="Q28" s="868"/>
      <c r="R28" s="869"/>
      <c r="S28" s="870"/>
      <c r="T28" s="871"/>
      <c r="U28" s="866"/>
      <c r="V28" s="868"/>
      <c r="W28" s="866"/>
      <c r="X28" s="868"/>
      <c r="Y28" s="249"/>
      <c r="Z28" s="249"/>
      <c r="AA28" s="249"/>
      <c r="AB28" s="249"/>
      <c r="AC28" s="262"/>
      <c r="AD28" s="262"/>
      <c r="AE28" s="262"/>
      <c r="AF28" s="262"/>
      <c r="AG28" s="262"/>
      <c r="AH28" s="262"/>
      <c r="AI28" s="262"/>
      <c r="AJ28" s="262"/>
      <c r="AK28" s="866"/>
      <c r="AL28" s="867"/>
      <c r="AM28" s="867"/>
      <c r="AN28" s="867"/>
      <c r="AO28" s="868"/>
      <c r="AP28" s="2"/>
      <c r="AQ28" s="55">
        <f t="shared" si="2"/>
        <v>1</v>
      </c>
    </row>
    <row r="29" spans="2:46" ht="12" customHeight="1" x14ac:dyDescent="0.15">
      <c r="B29" s="874"/>
      <c r="C29" s="879"/>
      <c r="D29" s="877"/>
      <c r="E29" s="877"/>
      <c r="F29" s="877"/>
      <c r="G29" s="877"/>
      <c r="H29" s="877"/>
      <c r="I29" s="877"/>
      <c r="J29" s="878"/>
      <c r="K29" s="248">
        <v>19</v>
      </c>
      <c r="L29" s="866"/>
      <c r="M29" s="868"/>
      <c r="N29" s="866"/>
      <c r="O29" s="868"/>
      <c r="P29" s="866"/>
      <c r="Q29" s="868"/>
      <c r="R29" s="869"/>
      <c r="S29" s="870"/>
      <c r="T29" s="871"/>
      <c r="U29" s="866"/>
      <c r="V29" s="868"/>
      <c r="W29" s="866"/>
      <c r="X29" s="868"/>
      <c r="Y29" s="249"/>
      <c r="Z29" s="249"/>
      <c r="AA29" s="249"/>
      <c r="AB29" s="249"/>
      <c r="AC29" s="262"/>
      <c r="AD29" s="262"/>
      <c r="AE29" s="262"/>
      <c r="AF29" s="262"/>
      <c r="AG29" s="262"/>
      <c r="AH29" s="262"/>
      <c r="AI29" s="262"/>
      <c r="AJ29" s="262"/>
      <c r="AK29" s="866"/>
      <c r="AL29" s="867"/>
      <c r="AM29" s="867"/>
      <c r="AN29" s="867"/>
      <c r="AO29" s="868"/>
      <c r="AP29" s="2"/>
      <c r="AQ29" s="55">
        <f t="shared" si="2"/>
        <v>1</v>
      </c>
    </row>
    <row r="30" spans="2:46" ht="12" customHeight="1" x14ac:dyDescent="0.15">
      <c r="B30" s="874"/>
      <c r="C30" s="879"/>
      <c r="D30" s="877"/>
      <c r="E30" s="877"/>
      <c r="F30" s="877"/>
      <c r="G30" s="877"/>
      <c r="H30" s="877"/>
      <c r="I30" s="877"/>
      <c r="J30" s="878"/>
      <c r="K30" s="248">
        <v>20</v>
      </c>
      <c r="L30" s="866"/>
      <c r="M30" s="868"/>
      <c r="N30" s="866"/>
      <c r="O30" s="868"/>
      <c r="P30" s="866"/>
      <c r="Q30" s="868"/>
      <c r="R30" s="869"/>
      <c r="S30" s="870"/>
      <c r="T30" s="871"/>
      <c r="U30" s="866"/>
      <c r="V30" s="868"/>
      <c r="W30" s="866"/>
      <c r="X30" s="868"/>
      <c r="Y30" s="249"/>
      <c r="Z30" s="249"/>
      <c r="AA30" s="249"/>
      <c r="AB30" s="249"/>
      <c r="AC30" s="262"/>
      <c r="AD30" s="262"/>
      <c r="AE30" s="262"/>
      <c r="AF30" s="262"/>
      <c r="AG30" s="262"/>
      <c r="AH30" s="262"/>
      <c r="AI30" s="262"/>
      <c r="AJ30" s="262"/>
      <c r="AK30" s="866"/>
      <c r="AL30" s="867"/>
      <c r="AM30" s="867"/>
      <c r="AN30" s="867"/>
      <c r="AO30" s="868"/>
      <c r="AP30" s="2"/>
      <c r="AQ30" s="55">
        <f t="shared" si="2"/>
        <v>1</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2.5000000000000001E-2</v>
      </c>
      <c r="AE35" s="263">
        <f>SUM(AE11:AE34)</f>
        <v>0</v>
      </c>
      <c r="AF35" s="263">
        <f t="shared" si="3"/>
        <v>117.7225</v>
      </c>
      <c r="AG35" s="263">
        <f t="shared" si="3"/>
        <v>0</v>
      </c>
      <c r="AH35" s="263">
        <f t="shared" si="3"/>
        <v>0</v>
      </c>
      <c r="AI35" s="263">
        <f t="shared" si="3"/>
        <v>0</v>
      </c>
      <c r="AJ35" s="264">
        <f t="shared" si="3"/>
        <v>0</v>
      </c>
      <c r="AK35" s="852" t="s">
        <v>325</v>
      </c>
      <c r="AL35" s="852"/>
      <c r="AM35" s="856" t="str">
        <f>IF(Y37+AC37+AG37&gt;0,"Ⅳ",IF(Z37+AD37+AH37&gt;0,"Ⅲ",IF(AA37+AB37+AE37+AF37+AI37+AJ37&gt;0,"Ⅱ","Ⅰ")))</f>
        <v>Ⅲ</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1</v>
      </c>
      <c r="AE37" s="841">
        <f t="shared" si="4"/>
        <v>0</v>
      </c>
      <c r="AF37" s="841">
        <f t="shared" si="4"/>
        <v>6</v>
      </c>
      <c r="AG37" s="841">
        <f t="shared" si="4"/>
        <v>0</v>
      </c>
      <c r="AH37" s="841">
        <f t="shared" si="4"/>
        <v>0</v>
      </c>
      <c r="AI37" s="841">
        <f t="shared" si="4"/>
        <v>0</v>
      </c>
      <c r="AJ37" s="841">
        <f>COUNTA(AJ11:AJ34)</f>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42" priority="2">
      <formula>$AQ11=2</formula>
    </cfRule>
  </conditionalFormatting>
  <conditionalFormatting sqref="Y11:AF34">
    <cfRule type="expression" dxfId="41" priority="1">
      <formula>$AQ11=3</formula>
    </cfRule>
  </conditionalFormatting>
  <conditionalFormatting sqref="AC11:AJ34">
    <cfRule type="expression" dxfId="40" priority="3">
      <formula>$AQ11=1</formula>
    </cfRule>
  </conditionalFormatting>
  <conditionalFormatting sqref="AG11:AJ34">
    <cfRule type="expression" dxfId="39" priority="4">
      <formula>$AQ11=2</formula>
    </cfRule>
  </conditionalFormatting>
  <dataValidations count="2">
    <dataValidation type="list" allowBlank="1" showInputMessage="1" showErrorMessage="1" sqref="Y11:AB34" xr:uid="{972F6E68-014A-4D02-AF1F-F460DB016DB0}">
      <formula1>"〇,"</formula1>
    </dataValidation>
    <dataValidation type="list" allowBlank="1" showInputMessage="1" showErrorMessage="1" sqref="N11:O34" xr:uid="{F53EA5F6-09CF-4A96-B290-B4129C5B6F6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B7E7E2A-8CAA-4751-90CC-2383DB085035}">
          <x14:formula1>
            <xm:f>'(参考)リスト'!$B$16:$B$21</xm:f>
          </x14:formula1>
          <xm:sqref>L11:M34</xm:sqref>
        </x14:dataValidation>
        <x14:dataValidation type="list" allowBlank="1" showInputMessage="1" showErrorMessage="1" xr:uid="{044E0306-177B-4A1B-B967-90653AE442B8}">
          <x14:formula1>
            <xm:f>'(参考)リスト'!$E$16:$E$27</xm:f>
          </x14:formula1>
          <xm:sqref>R11:T34</xm:sqref>
        </x14:dataValidation>
        <x14:dataValidation type="list" allowBlank="1" showInputMessage="1" showErrorMessage="1" xr:uid="{46466C85-2293-44C5-A3F3-14C508444A56}">
          <x14:formula1>
            <xm:f>'(参考)リスト'!$D$16:$D$18</xm:f>
          </x14:formula1>
          <xm:sqref>P11:Q34</xm:sqref>
        </x14:dataValidation>
        <x14:dataValidation type="list" allowBlank="1" showInputMessage="1" showErrorMessage="1" xr:uid="{DFF2E7D8-432A-413C-8763-FFA607C42A8B}">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12D06-466C-44D6-86AD-24A24597E0C4}">
  <dimension ref="B1:CH53"/>
  <sheetViews>
    <sheetView showGridLines="0" view="pageBreakPreview"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2</v>
      </c>
      <c r="AW5" s="41">
        <f>R7</f>
        <v>10.4</v>
      </c>
      <c r="AX5" s="51" t="str">
        <f>AM35</f>
        <v>Ⅲ</v>
      </c>
      <c r="AY5" s="51">
        <f>Y37</f>
        <v>0</v>
      </c>
      <c r="AZ5" s="51">
        <f t="shared" ref="AZ5:BJ5" si="0">Z37</f>
        <v>0</v>
      </c>
      <c r="BA5" s="51">
        <f t="shared" si="0"/>
        <v>0</v>
      </c>
      <c r="BB5" s="51">
        <f>AB37</f>
        <v>0</v>
      </c>
      <c r="BC5" s="51">
        <f t="shared" si="0"/>
        <v>0</v>
      </c>
      <c r="BD5" s="51">
        <f>AD37</f>
        <v>1</v>
      </c>
      <c r="BE5" s="51">
        <f>AE37</f>
        <v>0</v>
      </c>
      <c r="BF5" s="51">
        <f t="shared" si="0"/>
        <v>8</v>
      </c>
      <c r="BG5" s="51">
        <f t="shared" si="0"/>
        <v>0</v>
      </c>
      <c r="BH5" s="51">
        <f t="shared" si="0"/>
        <v>0</v>
      </c>
      <c r="BI5" s="51">
        <f>AI37</f>
        <v>0</v>
      </c>
      <c r="BJ5" s="51">
        <f t="shared" si="0"/>
        <v>2</v>
      </c>
      <c r="BK5" s="51">
        <f>IF(Y37&gt;0,R7,)</f>
        <v>0</v>
      </c>
      <c r="BL5" s="42">
        <f>IF(Y37&gt;0,"",IF(Z37&gt;0,R7,))</f>
        <v>0</v>
      </c>
      <c r="BM5" s="42">
        <f>IF(Y37+Z37&gt;0,"",IF(AA37&gt;0,R7,))</f>
        <v>0</v>
      </c>
      <c r="BN5" s="42">
        <f>IF(Y37+Z37+AA37&gt;0,"",IF(AB37&gt;0,R7,))</f>
        <v>0</v>
      </c>
      <c r="BO5" s="51">
        <f>AC35</f>
        <v>0</v>
      </c>
      <c r="BP5" s="51">
        <f t="shared" ref="BP5:BQ5" si="1">AD35</f>
        <v>0.01</v>
      </c>
      <c r="BQ5" s="51">
        <f t="shared" si="1"/>
        <v>0</v>
      </c>
      <c r="BR5" s="51">
        <f>AF35</f>
        <v>20.482499999999998</v>
      </c>
      <c r="BS5" s="51">
        <f>AG35</f>
        <v>0</v>
      </c>
      <c r="BT5" s="51">
        <f>AH35</f>
        <v>0</v>
      </c>
      <c r="BU5" s="51">
        <f>AI35</f>
        <v>0</v>
      </c>
      <c r="BV5" s="51">
        <f>AJ35</f>
        <v>8.77</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2</v>
      </c>
      <c r="O7" s="887"/>
      <c r="P7" s="853" t="s">
        <v>309</v>
      </c>
      <c r="Q7" s="855"/>
      <c r="R7" s="888">
        <v>10.4</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553</v>
      </c>
      <c r="O11" s="868"/>
      <c r="P11" s="866" t="s">
        <v>546</v>
      </c>
      <c r="Q11" s="868"/>
      <c r="R11" s="872" t="s">
        <v>414</v>
      </c>
      <c r="S11" s="872"/>
      <c r="T11" s="872"/>
      <c r="U11" s="866" t="s">
        <v>555</v>
      </c>
      <c r="V11" s="868"/>
      <c r="W11" s="866" t="s">
        <v>501</v>
      </c>
      <c r="X11" s="868"/>
      <c r="Y11" s="249"/>
      <c r="Z11" s="249"/>
      <c r="AA11" s="249"/>
      <c r="AB11" s="249"/>
      <c r="AC11" s="262"/>
      <c r="AD11" s="262"/>
      <c r="AE11" s="262"/>
      <c r="AF11" s="262">
        <v>1.04</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570</v>
      </c>
      <c r="O12" s="868"/>
      <c r="P12" s="866" t="s">
        <v>546</v>
      </c>
      <c r="Q12" s="868"/>
      <c r="R12" s="872" t="s">
        <v>414</v>
      </c>
      <c r="S12" s="872"/>
      <c r="T12" s="872"/>
      <c r="U12" s="866" t="s">
        <v>548</v>
      </c>
      <c r="V12" s="868"/>
      <c r="W12" s="866" t="s">
        <v>501</v>
      </c>
      <c r="X12" s="868"/>
      <c r="Y12" s="249"/>
      <c r="Z12" s="249"/>
      <c r="AA12" s="249"/>
      <c r="AB12" s="249"/>
      <c r="AC12" s="262"/>
      <c r="AD12" s="262"/>
      <c r="AE12" s="262"/>
      <c r="AF12" s="262">
        <v>1.4999999999999999E-2</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570</v>
      </c>
      <c r="O13" s="868"/>
      <c r="P13" s="866" t="s">
        <v>546</v>
      </c>
      <c r="Q13" s="868"/>
      <c r="R13" s="869" t="s">
        <v>414</v>
      </c>
      <c r="S13" s="870"/>
      <c r="T13" s="871"/>
      <c r="U13" s="866" t="s">
        <v>548</v>
      </c>
      <c r="V13" s="868"/>
      <c r="W13" s="866" t="s">
        <v>501</v>
      </c>
      <c r="X13" s="868"/>
      <c r="Y13" s="249"/>
      <c r="Z13" s="249"/>
      <c r="AA13" s="249"/>
      <c r="AB13" s="249"/>
      <c r="AC13" s="262"/>
      <c r="AD13" s="262">
        <v>0.01</v>
      </c>
      <c r="AE13" s="262"/>
      <c r="AF13" s="262"/>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545</v>
      </c>
      <c r="O14" s="868"/>
      <c r="P14" s="866" t="s">
        <v>442</v>
      </c>
      <c r="Q14" s="868"/>
      <c r="R14" s="869" t="s">
        <v>442</v>
      </c>
      <c r="S14" s="870"/>
      <c r="T14" s="871"/>
      <c r="U14" s="866" t="s">
        <v>548</v>
      </c>
      <c r="V14" s="868"/>
      <c r="W14" s="866" t="s">
        <v>501</v>
      </c>
      <c r="X14" s="868"/>
      <c r="Y14" s="249"/>
      <c r="Z14" s="249"/>
      <c r="AA14" s="249"/>
      <c r="AB14" s="249"/>
      <c r="AC14" s="262"/>
      <c r="AD14" s="262"/>
      <c r="AE14" s="262"/>
      <c r="AF14" s="262"/>
      <c r="AG14" s="262"/>
      <c r="AH14" s="262"/>
      <c r="AI14" s="262"/>
      <c r="AJ14" s="262">
        <v>6.32</v>
      </c>
      <c r="AK14" s="866"/>
      <c r="AL14" s="867"/>
      <c r="AM14" s="867"/>
      <c r="AN14" s="867"/>
      <c r="AO14" s="868"/>
      <c r="AP14" s="2"/>
      <c r="AQ14" s="55">
        <f t="shared" si="2"/>
        <v>3</v>
      </c>
    </row>
    <row r="15" spans="2:86" ht="12" customHeight="1" x14ac:dyDescent="0.15">
      <c r="B15" s="874"/>
      <c r="C15" s="879"/>
      <c r="D15" s="877"/>
      <c r="E15" s="877"/>
      <c r="F15" s="877"/>
      <c r="G15" s="877"/>
      <c r="H15" s="877"/>
      <c r="I15" s="877"/>
      <c r="J15" s="878"/>
      <c r="K15" s="248">
        <v>5</v>
      </c>
      <c r="L15" s="866" t="s">
        <v>544</v>
      </c>
      <c r="M15" s="868"/>
      <c r="N15" s="866" t="s">
        <v>563</v>
      </c>
      <c r="O15" s="868"/>
      <c r="P15" s="866" t="s">
        <v>546</v>
      </c>
      <c r="Q15" s="868"/>
      <c r="R15" s="869" t="s">
        <v>414</v>
      </c>
      <c r="S15" s="870"/>
      <c r="T15" s="871"/>
      <c r="U15" s="866" t="s">
        <v>548</v>
      </c>
      <c r="V15" s="868"/>
      <c r="W15" s="866" t="s">
        <v>501</v>
      </c>
      <c r="X15" s="868"/>
      <c r="Y15" s="249"/>
      <c r="Z15" s="249"/>
      <c r="AA15" s="249"/>
      <c r="AB15" s="249"/>
      <c r="AC15" s="262"/>
      <c r="AD15" s="262"/>
      <c r="AE15" s="262"/>
      <c r="AF15" s="262">
        <v>2.5000000000000001E-2</v>
      </c>
      <c r="AG15" s="262"/>
      <c r="AH15" s="262"/>
      <c r="AI15" s="262"/>
      <c r="AJ15" s="262"/>
      <c r="AK15" s="866"/>
      <c r="AL15" s="867"/>
      <c r="AM15" s="867"/>
      <c r="AN15" s="867"/>
      <c r="AO15" s="868"/>
      <c r="AP15" s="2"/>
      <c r="AQ15" s="55">
        <f t="shared" si="2"/>
        <v>2</v>
      </c>
    </row>
    <row r="16" spans="2:86" ht="12" customHeight="1" x14ac:dyDescent="0.15">
      <c r="B16" s="874"/>
      <c r="C16" s="879"/>
      <c r="D16" s="877"/>
      <c r="E16" s="877"/>
      <c r="F16" s="877"/>
      <c r="G16" s="877"/>
      <c r="H16" s="877"/>
      <c r="I16" s="877"/>
      <c r="J16" s="878"/>
      <c r="K16" s="248">
        <v>6</v>
      </c>
      <c r="L16" s="866" t="s">
        <v>544</v>
      </c>
      <c r="M16" s="868"/>
      <c r="N16" s="866" t="s">
        <v>559</v>
      </c>
      <c r="O16" s="868"/>
      <c r="P16" s="866" t="s">
        <v>546</v>
      </c>
      <c r="Q16" s="868"/>
      <c r="R16" s="869" t="s">
        <v>414</v>
      </c>
      <c r="S16" s="870"/>
      <c r="T16" s="871"/>
      <c r="U16" s="866" t="s">
        <v>555</v>
      </c>
      <c r="V16" s="868"/>
      <c r="W16" s="866" t="s">
        <v>501</v>
      </c>
      <c r="X16" s="868"/>
      <c r="Y16" s="249"/>
      <c r="Z16" s="249"/>
      <c r="AA16" s="249"/>
      <c r="AB16" s="249"/>
      <c r="AC16" s="262"/>
      <c r="AD16" s="262"/>
      <c r="AE16" s="262"/>
      <c r="AF16" s="262">
        <v>1.04</v>
      </c>
      <c r="AG16" s="262"/>
      <c r="AH16" s="262"/>
      <c r="AI16" s="262"/>
      <c r="AJ16" s="262"/>
      <c r="AK16" s="866"/>
      <c r="AL16" s="867"/>
      <c r="AM16" s="867"/>
      <c r="AN16" s="867"/>
      <c r="AO16" s="868"/>
      <c r="AP16" s="2"/>
      <c r="AQ16" s="55">
        <f t="shared" si="2"/>
        <v>2</v>
      </c>
    </row>
    <row r="17" spans="2:46" ht="12" customHeight="1" x14ac:dyDescent="0.15">
      <c r="B17" s="874"/>
      <c r="C17" s="879"/>
      <c r="D17" s="877"/>
      <c r="E17" s="877"/>
      <c r="F17" s="877"/>
      <c r="G17" s="877"/>
      <c r="H17" s="877"/>
      <c r="I17" s="877"/>
      <c r="J17" s="878"/>
      <c r="K17" s="248">
        <v>7</v>
      </c>
      <c r="L17" s="866" t="s">
        <v>544</v>
      </c>
      <c r="M17" s="868"/>
      <c r="N17" s="866" t="s">
        <v>557</v>
      </c>
      <c r="O17" s="868"/>
      <c r="P17" s="866" t="s">
        <v>546</v>
      </c>
      <c r="Q17" s="868"/>
      <c r="R17" s="869" t="s">
        <v>414</v>
      </c>
      <c r="S17" s="870"/>
      <c r="T17" s="871"/>
      <c r="U17" s="866" t="s">
        <v>548</v>
      </c>
      <c r="V17" s="868"/>
      <c r="W17" s="866" t="s">
        <v>501</v>
      </c>
      <c r="X17" s="868"/>
      <c r="Y17" s="249"/>
      <c r="Z17" s="249"/>
      <c r="AA17" s="249"/>
      <c r="AB17" s="249"/>
      <c r="AC17" s="262"/>
      <c r="AD17" s="262"/>
      <c r="AE17" s="262"/>
      <c r="AF17" s="262">
        <v>0.02</v>
      </c>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557</v>
      </c>
      <c r="O18" s="868"/>
      <c r="P18" s="866" t="s">
        <v>442</v>
      </c>
      <c r="Q18" s="868"/>
      <c r="R18" s="869" t="s">
        <v>448</v>
      </c>
      <c r="S18" s="870"/>
      <c r="T18" s="871"/>
      <c r="U18" s="866" t="s">
        <v>548</v>
      </c>
      <c r="V18" s="868"/>
      <c r="W18" s="866" t="s">
        <v>501</v>
      </c>
      <c r="X18" s="868"/>
      <c r="Y18" s="249"/>
      <c r="Z18" s="249"/>
      <c r="AA18" s="249"/>
      <c r="AB18" s="249"/>
      <c r="AC18" s="262"/>
      <c r="AD18" s="262"/>
      <c r="AE18" s="262"/>
      <c r="AF18" s="262"/>
      <c r="AG18" s="262"/>
      <c r="AH18" s="262"/>
      <c r="AI18" s="262"/>
      <c r="AJ18" s="262"/>
      <c r="AK18" s="866"/>
      <c r="AL18" s="867"/>
      <c r="AM18" s="867"/>
      <c r="AN18" s="867"/>
      <c r="AO18" s="868"/>
      <c r="AP18" s="2"/>
      <c r="AQ18" s="55">
        <f t="shared" si="2"/>
        <v>3</v>
      </c>
    </row>
    <row r="19" spans="2:46" ht="12" customHeight="1" x14ac:dyDescent="0.15">
      <c r="B19" s="874"/>
      <c r="C19" s="879"/>
      <c r="D19" s="877"/>
      <c r="E19" s="877"/>
      <c r="F19" s="877"/>
      <c r="G19" s="877"/>
      <c r="H19" s="877"/>
      <c r="I19" s="877"/>
      <c r="J19" s="878"/>
      <c r="K19" s="248">
        <v>9</v>
      </c>
      <c r="L19" s="866" t="s">
        <v>578</v>
      </c>
      <c r="M19" s="868"/>
      <c r="N19" s="866" t="s">
        <v>579</v>
      </c>
      <c r="O19" s="868"/>
      <c r="P19" s="866"/>
      <c r="Q19" s="868"/>
      <c r="R19" s="869" t="s">
        <v>448</v>
      </c>
      <c r="S19" s="870"/>
      <c r="T19" s="871"/>
      <c r="U19" s="866" t="s">
        <v>555</v>
      </c>
      <c r="V19" s="868"/>
      <c r="W19" s="866"/>
      <c r="X19" s="868"/>
      <c r="Y19" s="249"/>
      <c r="Z19" s="249"/>
      <c r="AA19" s="249"/>
      <c r="AB19" s="249"/>
      <c r="AC19" s="262"/>
      <c r="AD19" s="262"/>
      <c r="AE19" s="262"/>
      <c r="AF19" s="262"/>
      <c r="AG19" s="262"/>
      <c r="AH19" s="262"/>
      <c r="AI19" s="262"/>
      <c r="AJ19" s="262"/>
      <c r="AK19" s="866"/>
      <c r="AL19" s="867"/>
      <c r="AM19" s="867"/>
      <c r="AN19" s="867"/>
      <c r="AO19" s="868"/>
      <c r="AP19" s="2"/>
      <c r="AQ19" s="55">
        <f t="shared" si="2"/>
        <v>1</v>
      </c>
    </row>
    <row r="20" spans="2:46" ht="12" customHeight="1" x14ac:dyDescent="0.15">
      <c r="B20" s="874"/>
      <c r="C20" s="879"/>
      <c r="D20" s="877"/>
      <c r="E20" s="877"/>
      <c r="F20" s="877"/>
      <c r="G20" s="877"/>
      <c r="H20" s="877"/>
      <c r="I20" s="877"/>
      <c r="J20" s="878"/>
      <c r="K20" s="248">
        <v>10</v>
      </c>
      <c r="L20" s="866" t="s">
        <v>544</v>
      </c>
      <c r="M20" s="868"/>
      <c r="N20" s="866" t="s">
        <v>545</v>
      </c>
      <c r="O20" s="868"/>
      <c r="P20" s="866" t="s">
        <v>546</v>
      </c>
      <c r="Q20" s="868"/>
      <c r="R20" s="869" t="s">
        <v>423</v>
      </c>
      <c r="S20" s="870"/>
      <c r="T20" s="871"/>
      <c r="U20" s="866" t="s">
        <v>501</v>
      </c>
      <c r="V20" s="868"/>
      <c r="W20" s="866" t="s">
        <v>501</v>
      </c>
      <c r="X20" s="868"/>
      <c r="Y20" s="249"/>
      <c r="Z20" s="249"/>
      <c r="AA20" s="249"/>
      <c r="AB20" s="249"/>
      <c r="AC20" s="262"/>
      <c r="AD20" s="262"/>
      <c r="AE20" s="262"/>
      <c r="AF20" s="262">
        <v>7.4999999999999997E-3</v>
      </c>
      <c r="AG20" s="262"/>
      <c r="AH20" s="262"/>
      <c r="AI20" s="262"/>
      <c r="AJ20" s="262"/>
      <c r="AK20" s="866"/>
      <c r="AL20" s="867"/>
      <c r="AM20" s="867"/>
      <c r="AN20" s="867"/>
      <c r="AO20" s="868"/>
      <c r="AP20" s="2"/>
      <c r="AQ20" s="55">
        <f t="shared" si="2"/>
        <v>2</v>
      </c>
    </row>
    <row r="21" spans="2:46" ht="12" customHeight="1" x14ac:dyDescent="0.15">
      <c r="B21" s="874"/>
      <c r="C21" s="879"/>
      <c r="D21" s="877"/>
      <c r="E21" s="877"/>
      <c r="F21" s="877"/>
      <c r="G21" s="877"/>
      <c r="H21" s="877"/>
      <c r="I21" s="877"/>
      <c r="J21" s="878"/>
      <c r="K21" s="248">
        <v>11</v>
      </c>
      <c r="L21" s="866" t="s">
        <v>544</v>
      </c>
      <c r="M21" s="868"/>
      <c r="N21" s="866" t="s">
        <v>545</v>
      </c>
      <c r="O21" s="868"/>
      <c r="P21" s="866" t="s">
        <v>442</v>
      </c>
      <c r="Q21" s="868"/>
      <c r="R21" s="869" t="s">
        <v>442</v>
      </c>
      <c r="S21" s="870"/>
      <c r="T21" s="871"/>
      <c r="U21" s="866" t="s">
        <v>501</v>
      </c>
      <c r="V21" s="868"/>
      <c r="W21" s="866" t="s">
        <v>501</v>
      </c>
      <c r="X21" s="868"/>
      <c r="Y21" s="249"/>
      <c r="Z21" s="249"/>
      <c r="AA21" s="249"/>
      <c r="AB21" s="249"/>
      <c r="AC21" s="262"/>
      <c r="AD21" s="262"/>
      <c r="AE21" s="262"/>
      <c r="AF21" s="262"/>
      <c r="AG21" s="262"/>
      <c r="AH21" s="262"/>
      <c r="AI21" s="262"/>
      <c r="AJ21" s="262">
        <v>2.4500000000000002</v>
      </c>
      <c r="AK21" s="866"/>
      <c r="AL21" s="867"/>
      <c r="AM21" s="867"/>
      <c r="AN21" s="867"/>
      <c r="AO21" s="868"/>
      <c r="AP21" s="2"/>
      <c r="AQ21" s="55">
        <f>IF(P21="材質劣化",2,IF(P21="漏水",3,1))</f>
        <v>3</v>
      </c>
    </row>
    <row r="22" spans="2:46" ht="12" customHeight="1" x14ac:dyDescent="0.15">
      <c r="B22" s="874"/>
      <c r="C22" s="879"/>
      <c r="D22" s="877"/>
      <c r="E22" s="877"/>
      <c r="F22" s="877"/>
      <c r="G22" s="877"/>
      <c r="H22" s="877"/>
      <c r="I22" s="877"/>
      <c r="J22" s="878"/>
      <c r="K22" s="248">
        <v>12</v>
      </c>
      <c r="L22" s="866" t="s">
        <v>544</v>
      </c>
      <c r="M22" s="868"/>
      <c r="N22" s="866" t="s">
        <v>545</v>
      </c>
      <c r="O22" s="868"/>
      <c r="P22" s="866" t="s">
        <v>546</v>
      </c>
      <c r="Q22" s="868"/>
      <c r="R22" s="869" t="s">
        <v>406</v>
      </c>
      <c r="S22" s="870"/>
      <c r="T22" s="871"/>
      <c r="U22" s="866" t="s">
        <v>501</v>
      </c>
      <c r="V22" s="868"/>
      <c r="W22" s="866" t="s">
        <v>501</v>
      </c>
      <c r="X22" s="868"/>
      <c r="Y22" s="249"/>
      <c r="Z22" s="249"/>
      <c r="AA22" s="249"/>
      <c r="AB22" s="249"/>
      <c r="AC22" s="262"/>
      <c r="AD22" s="262"/>
      <c r="AE22" s="262"/>
      <c r="AF22" s="262">
        <v>18.329999999999998</v>
      </c>
      <c r="AG22" s="262"/>
      <c r="AH22" s="262"/>
      <c r="AI22" s="262"/>
      <c r="AJ22" s="262"/>
      <c r="AK22" s="866"/>
      <c r="AL22" s="867"/>
      <c r="AM22" s="867"/>
      <c r="AN22" s="867"/>
      <c r="AO22" s="868"/>
      <c r="AP22" s="2"/>
      <c r="AQ22" s="55">
        <f t="shared" si="2"/>
        <v>2</v>
      </c>
    </row>
    <row r="23" spans="2:46" ht="12" customHeight="1" x14ac:dyDescent="0.15">
      <c r="B23" s="874"/>
      <c r="C23" s="879"/>
      <c r="D23" s="877"/>
      <c r="E23" s="877"/>
      <c r="F23" s="877"/>
      <c r="G23" s="877"/>
      <c r="H23" s="877"/>
      <c r="I23" s="877"/>
      <c r="J23" s="878"/>
      <c r="K23" s="248">
        <v>13</v>
      </c>
      <c r="L23" s="866" t="s">
        <v>544</v>
      </c>
      <c r="M23" s="868"/>
      <c r="N23" s="866" t="s">
        <v>557</v>
      </c>
      <c r="O23" s="868"/>
      <c r="P23" s="866" t="s">
        <v>546</v>
      </c>
      <c r="Q23" s="868"/>
      <c r="R23" s="869" t="s">
        <v>423</v>
      </c>
      <c r="S23" s="870"/>
      <c r="T23" s="871"/>
      <c r="U23" s="866" t="s">
        <v>501</v>
      </c>
      <c r="V23" s="868"/>
      <c r="W23" s="866" t="s">
        <v>501</v>
      </c>
      <c r="X23" s="868"/>
      <c r="Y23" s="249"/>
      <c r="Z23" s="249"/>
      <c r="AA23" s="249"/>
      <c r="AB23" s="249"/>
      <c r="AC23" s="262"/>
      <c r="AD23" s="262"/>
      <c r="AE23" s="262"/>
      <c r="AF23" s="262">
        <v>5.0000000000000001E-3</v>
      </c>
      <c r="AG23" s="262"/>
      <c r="AH23" s="262"/>
      <c r="AI23" s="262"/>
      <c r="AJ23" s="262"/>
      <c r="AK23" s="866"/>
      <c r="AL23" s="867"/>
      <c r="AM23" s="867"/>
      <c r="AN23" s="867"/>
      <c r="AO23" s="868"/>
      <c r="AP23" s="2"/>
      <c r="AQ23" s="55">
        <f t="shared" si="2"/>
        <v>2</v>
      </c>
    </row>
    <row r="24" spans="2:46" ht="12" customHeight="1" x14ac:dyDescent="0.15">
      <c r="B24" s="874"/>
      <c r="C24" s="879"/>
      <c r="D24" s="877"/>
      <c r="E24" s="877"/>
      <c r="F24" s="877"/>
      <c r="G24" s="877"/>
      <c r="H24" s="877"/>
      <c r="I24" s="877"/>
      <c r="J24" s="878"/>
      <c r="K24" s="248">
        <v>14</v>
      </c>
      <c r="L24" s="866"/>
      <c r="M24" s="868"/>
      <c r="N24" s="866"/>
      <c r="O24" s="868"/>
      <c r="P24" s="866"/>
      <c r="Q24" s="868"/>
      <c r="R24" s="869"/>
      <c r="S24" s="870"/>
      <c r="T24" s="871"/>
      <c r="U24" s="866"/>
      <c r="V24" s="868"/>
      <c r="W24" s="866"/>
      <c r="X24" s="868"/>
      <c r="Y24" s="249"/>
      <c r="Z24" s="249"/>
      <c r="AA24" s="249"/>
      <c r="AB24" s="249"/>
      <c r="AC24" s="262"/>
      <c r="AD24" s="262"/>
      <c r="AE24" s="262"/>
      <c r="AF24" s="262"/>
      <c r="AG24" s="262"/>
      <c r="AH24" s="262"/>
      <c r="AI24" s="262"/>
      <c r="AJ24" s="262"/>
      <c r="AK24" s="866"/>
      <c r="AL24" s="867"/>
      <c r="AM24" s="867"/>
      <c r="AN24" s="867"/>
      <c r="AO24" s="868"/>
      <c r="AP24" s="2"/>
      <c r="AQ24" s="55">
        <f t="shared" si="2"/>
        <v>1</v>
      </c>
    </row>
    <row r="25" spans="2:46" ht="12" customHeight="1" x14ac:dyDescent="0.15">
      <c r="B25" s="874"/>
      <c r="C25" s="879"/>
      <c r="D25" s="877"/>
      <c r="E25" s="877"/>
      <c r="F25" s="877"/>
      <c r="G25" s="877"/>
      <c r="H25" s="877"/>
      <c r="I25" s="877"/>
      <c r="J25" s="878"/>
      <c r="K25" s="248">
        <v>15</v>
      </c>
      <c r="L25" s="866"/>
      <c r="M25" s="868"/>
      <c r="N25" s="866"/>
      <c r="O25" s="868"/>
      <c r="P25" s="866"/>
      <c r="Q25" s="868"/>
      <c r="R25" s="869"/>
      <c r="S25" s="870"/>
      <c r="T25" s="871"/>
      <c r="U25" s="866"/>
      <c r="V25" s="868"/>
      <c r="W25" s="866"/>
      <c r="X25" s="868"/>
      <c r="Y25" s="249"/>
      <c r="Z25" s="249"/>
      <c r="AA25" s="249"/>
      <c r="AB25" s="249"/>
      <c r="AC25" s="262"/>
      <c r="AD25" s="262"/>
      <c r="AE25" s="262"/>
      <c r="AF25" s="262"/>
      <c r="AG25" s="262"/>
      <c r="AH25" s="262"/>
      <c r="AI25" s="262"/>
      <c r="AJ25" s="262"/>
      <c r="AK25" s="866"/>
      <c r="AL25" s="867"/>
      <c r="AM25" s="867"/>
      <c r="AN25" s="867"/>
      <c r="AO25" s="868"/>
      <c r="AP25" s="2"/>
      <c r="AQ25" s="55">
        <f t="shared" si="2"/>
        <v>1</v>
      </c>
    </row>
    <row r="26" spans="2:46" ht="12" customHeight="1" x14ac:dyDescent="0.15">
      <c r="B26" s="874"/>
      <c r="C26" s="879"/>
      <c r="D26" s="877"/>
      <c r="E26" s="877"/>
      <c r="F26" s="877"/>
      <c r="G26" s="877"/>
      <c r="H26" s="877"/>
      <c r="I26" s="877"/>
      <c r="J26" s="878"/>
      <c r="K26" s="248">
        <v>16</v>
      </c>
      <c r="L26" s="866"/>
      <c r="M26" s="868"/>
      <c r="N26" s="866"/>
      <c r="O26" s="868"/>
      <c r="P26" s="866"/>
      <c r="Q26" s="868"/>
      <c r="R26" s="869"/>
      <c r="S26" s="870"/>
      <c r="T26" s="871"/>
      <c r="U26" s="866"/>
      <c r="V26" s="868"/>
      <c r="W26" s="866"/>
      <c r="X26" s="868"/>
      <c r="Y26" s="249"/>
      <c r="Z26" s="249"/>
      <c r="AA26" s="249"/>
      <c r="AB26" s="249"/>
      <c r="AC26" s="262"/>
      <c r="AD26" s="262"/>
      <c r="AE26" s="262"/>
      <c r="AF26" s="262"/>
      <c r="AG26" s="262"/>
      <c r="AH26" s="262"/>
      <c r="AI26" s="262"/>
      <c r="AJ26" s="262"/>
      <c r="AK26" s="866"/>
      <c r="AL26" s="867"/>
      <c r="AM26" s="867"/>
      <c r="AN26" s="867"/>
      <c r="AO26" s="868"/>
      <c r="AP26" s="2"/>
      <c r="AQ26" s="55">
        <f t="shared" si="2"/>
        <v>1</v>
      </c>
    </row>
    <row r="27" spans="2:46" ht="12" customHeight="1" x14ac:dyDescent="0.15">
      <c r="B27" s="874"/>
      <c r="C27" s="879"/>
      <c r="D27" s="877"/>
      <c r="E27" s="877"/>
      <c r="F27" s="877"/>
      <c r="G27" s="877"/>
      <c r="H27" s="877"/>
      <c r="I27" s="877"/>
      <c r="J27" s="878"/>
      <c r="K27" s="248">
        <v>17</v>
      </c>
      <c r="L27" s="866"/>
      <c r="M27" s="868"/>
      <c r="N27" s="866"/>
      <c r="O27" s="868"/>
      <c r="P27" s="866"/>
      <c r="Q27" s="868"/>
      <c r="R27" s="869"/>
      <c r="S27" s="870"/>
      <c r="T27" s="871"/>
      <c r="U27" s="866"/>
      <c r="V27" s="868"/>
      <c r="W27" s="866"/>
      <c r="X27" s="868"/>
      <c r="Y27" s="249"/>
      <c r="Z27" s="249"/>
      <c r="AA27" s="249"/>
      <c r="AB27" s="249"/>
      <c r="AC27" s="262"/>
      <c r="AD27" s="262"/>
      <c r="AE27" s="262"/>
      <c r="AF27" s="262"/>
      <c r="AG27" s="262"/>
      <c r="AH27" s="262"/>
      <c r="AI27" s="262"/>
      <c r="AJ27" s="262"/>
      <c r="AK27" s="866"/>
      <c r="AL27" s="867"/>
      <c r="AM27" s="867"/>
      <c r="AN27" s="867"/>
      <c r="AO27" s="868"/>
      <c r="AP27" s="2"/>
      <c r="AQ27" s="55">
        <f t="shared" si="2"/>
        <v>1</v>
      </c>
    </row>
    <row r="28" spans="2:46" ht="12" customHeight="1" x14ac:dyDescent="0.15">
      <c r="B28" s="874"/>
      <c r="C28" s="879"/>
      <c r="D28" s="877"/>
      <c r="E28" s="877"/>
      <c r="F28" s="877"/>
      <c r="G28" s="877"/>
      <c r="H28" s="877"/>
      <c r="I28" s="877"/>
      <c r="J28" s="878"/>
      <c r="K28" s="248">
        <v>18</v>
      </c>
      <c r="L28" s="866"/>
      <c r="M28" s="868"/>
      <c r="N28" s="866"/>
      <c r="O28" s="868"/>
      <c r="P28" s="866"/>
      <c r="Q28" s="868"/>
      <c r="R28" s="869"/>
      <c r="S28" s="870"/>
      <c r="T28" s="871"/>
      <c r="U28" s="866"/>
      <c r="V28" s="868"/>
      <c r="W28" s="866"/>
      <c r="X28" s="868"/>
      <c r="Y28" s="249"/>
      <c r="Z28" s="249"/>
      <c r="AA28" s="249"/>
      <c r="AB28" s="249"/>
      <c r="AC28" s="262"/>
      <c r="AD28" s="262"/>
      <c r="AE28" s="262"/>
      <c r="AF28" s="262"/>
      <c r="AG28" s="262"/>
      <c r="AH28" s="262"/>
      <c r="AI28" s="262"/>
      <c r="AJ28" s="262"/>
      <c r="AK28" s="866"/>
      <c r="AL28" s="867"/>
      <c r="AM28" s="867"/>
      <c r="AN28" s="867"/>
      <c r="AO28" s="868"/>
      <c r="AP28" s="2"/>
      <c r="AQ28" s="55">
        <f t="shared" si="2"/>
        <v>1</v>
      </c>
    </row>
    <row r="29" spans="2:46" ht="12" customHeight="1" x14ac:dyDescent="0.15">
      <c r="B29" s="874"/>
      <c r="C29" s="879"/>
      <c r="D29" s="877"/>
      <c r="E29" s="877"/>
      <c r="F29" s="877"/>
      <c r="G29" s="877"/>
      <c r="H29" s="877"/>
      <c r="I29" s="877"/>
      <c r="J29" s="878"/>
      <c r="K29" s="248">
        <v>19</v>
      </c>
      <c r="L29" s="866"/>
      <c r="M29" s="868"/>
      <c r="N29" s="866"/>
      <c r="O29" s="868"/>
      <c r="P29" s="866"/>
      <c r="Q29" s="868"/>
      <c r="R29" s="869"/>
      <c r="S29" s="870"/>
      <c r="T29" s="871"/>
      <c r="U29" s="866"/>
      <c r="V29" s="868"/>
      <c r="W29" s="866"/>
      <c r="X29" s="868"/>
      <c r="Y29" s="249"/>
      <c r="Z29" s="249"/>
      <c r="AA29" s="249"/>
      <c r="AB29" s="249"/>
      <c r="AC29" s="262"/>
      <c r="AD29" s="262"/>
      <c r="AE29" s="262"/>
      <c r="AF29" s="262"/>
      <c r="AG29" s="262"/>
      <c r="AH29" s="262"/>
      <c r="AI29" s="262"/>
      <c r="AJ29" s="262"/>
      <c r="AK29" s="866"/>
      <c r="AL29" s="867"/>
      <c r="AM29" s="867"/>
      <c r="AN29" s="867"/>
      <c r="AO29" s="868"/>
      <c r="AP29" s="2"/>
      <c r="AQ29" s="55">
        <f t="shared" si="2"/>
        <v>1</v>
      </c>
    </row>
    <row r="30" spans="2:46" ht="12" customHeight="1" x14ac:dyDescent="0.15">
      <c r="B30" s="874"/>
      <c r="C30" s="879"/>
      <c r="D30" s="877"/>
      <c r="E30" s="877"/>
      <c r="F30" s="877"/>
      <c r="G30" s="877"/>
      <c r="H30" s="877"/>
      <c r="I30" s="877"/>
      <c r="J30" s="878"/>
      <c r="K30" s="248">
        <v>20</v>
      </c>
      <c r="L30" s="866"/>
      <c r="M30" s="868"/>
      <c r="N30" s="866"/>
      <c r="O30" s="868"/>
      <c r="P30" s="866"/>
      <c r="Q30" s="868"/>
      <c r="R30" s="869"/>
      <c r="S30" s="870"/>
      <c r="T30" s="871"/>
      <c r="U30" s="866"/>
      <c r="V30" s="868"/>
      <c r="W30" s="866"/>
      <c r="X30" s="868"/>
      <c r="Y30" s="249"/>
      <c r="Z30" s="249"/>
      <c r="AA30" s="249"/>
      <c r="AB30" s="249"/>
      <c r="AC30" s="262"/>
      <c r="AD30" s="262"/>
      <c r="AE30" s="262"/>
      <c r="AF30" s="262"/>
      <c r="AG30" s="262"/>
      <c r="AH30" s="262"/>
      <c r="AI30" s="262"/>
      <c r="AJ30" s="262"/>
      <c r="AK30" s="866"/>
      <c r="AL30" s="867"/>
      <c r="AM30" s="867"/>
      <c r="AN30" s="867"/>
      <c r="AO30" s="868"/>
      <c r="AP30" s="2"/>
      <c r="AQ30" s="55">
        <f t="shared" si="2"/>
        <v>1</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0.01</v>
      </c>
      <c r="AE35" s="263">
        <f>SUM(AE11:AE34)</f>
        <v>0</v>
      </c>
      <c r="AF35" s="263">
        <f t="shared" si="3"/>
        <v>20.482499999999998</v>
      </c>
      <c r="AG35" s="263">
        <f t="shared" si="3"/>
        <v>0</v>
      </c>
      <c r="AH35" s="263">
        <f t="shared" si="3"/>
        <v>0</v>
      </c>
      <c r="AI35" s="263">
        <f t="shared" si="3"/>
        <v>0</v>
      </c>
      <c r="AJ35" s="264">
        <f t="shared" si="3"/>
        <v>8.77</v>
      </c>
      <c r="AK35" s="852" t="s">
        <v>325</v>
      </c>
      <c r="AL35" s="852"/>
      <c r="AM35" s="856" t="str">
        <f>IF(Y37+AC37+AG37&gt;0,"Ⅳ",IF(Z37+AD37+AH37&gt;0,"Ⅲ",IF(AA37+AB37+AE37+AF37+AI37+AJ37&gt;0,"Ⅱ","Ⅰ")))</f>
        <v>Ⅲ</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1</v>
      </c>
      <c r="AE37" s="841">
        <f t="shared" si="4"/>
        <v>0</v>
      </c>
      <c r="AF37" s="841">
        <f t="shared" si="4"/>
        <v>8</v>
      </c>
      <c r="AG37" s="841">
        <f t="shared" si="4"/>
        <v>0</v>
      </c>
      <c r="AH37" s="841">
        <f t="shared" si="4"/>
        <v>0</v>
      </c>
      <c r="AI37" s="841">
        <f t="shared" si="4"/>
        <v>0</v>
      </c>
      <c r="AJ37" s="841">
        <f>COUNTA(AJ11:AJ34)</f>
        <v>2</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38" priority="2">
      <formula>$AQ11=2</formula>
    </cfRule>
  </conditionalFormatting>
  <conditionalFormatting sqref="Y11:AF34">
    <cfRule type="expression" dxfId="37" priority="1">
      <formula>$AQ11=3</formula>
    </cfRule>
  </conditionalFormatting>
  <conditionalFormatting sqref="AC11:AJ34">
    <cfRule type="expression" dxfId="36" priority="3">
      <formula>$AQ11=1</formula>
    </cfRule>
  </conditionalFormatting>
  <conditionalFormatting sqref="AG11:AJ34">
    <cfRule type="expression" dxfId="35" priority="4">
      <formula>$AQ11=2</formula>
    </cfRule>
  </conditionalFormatting>
  <dataValidations count="2">
    <dataValidation type="list" allowBlank="1" showInputMessage="1" showErrorMessage="1" sqref="Y11:AB34" xr:uid="{2A779F3C-3EC1-403B-B9BD-4D4CCE3F7E58}">
      <formula1>"〇,"</formula1>
    </dataValidation>
    <dataValidation type="list" allowBlank="1" showInputMessage="1" showErrorMessage="1" sqref="N11:O34" xr:uid="{924966C2-7F83-476A-B00B-2A2A6DB6455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85C8AE-5E7A-448B-B520-A10530B04752}">
          <x14:formula1>
            <xm:f>'(参考)リスト'!$B$16:$B$21</xm:f>
          </x14:formula1>
          <xm:sqref>L11:M34</xm:sqref>
        </x14:dataValidation>
        <x14:dataValidation type="list" allowBlank="1" showInputMessage="1" showErrorMessage="1" xr:uid="{6C42934A-1380-44E7-9F0A-33478A124299}">
          <x14:formula1>
            <xm:f>'(参考)リスト'!$E$16:$E$27</xm:f>
          </x14:formula1>
          <xm:sqref>R11:T34</xm:sqref>
        </x14:dataValidation>
        <x14:dataValidation type="list" allowBlank="1" showInputMessage="1" showErrorMessage="1" xr:uid="{52594225-1CC9-48F7-A7A1-3985FEDFEEC8}">
          <x14:formula1>
            <xm:f>'(参考)リスト'!$D$16:$D$18</xm:f>
          </x14:formula1>
          <xm:sqref>P11:Q34</xm:sqref>
        </x14:dataValidation>
        <x14:dataValidation type="list" allowBlank="1" showInputMessage="1" showErrorMessage="1" xr:uid="{CE97EBF9-7406-4FAC-BCD1-377F3A35AE15}">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A71D7-7DE8-4592-A6A3-8682E20217EC}">
  <dimension ref="B1:CH53"/>
  <sheetViews>
    <sheetView showGridLines="0" view="pageBreakPreview" topLeftCell="I5"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3</v>
      </c>
      <c r="AW5" s="41">
        <f>R7</f>
        <v>10.4</v>
      </c>
      <c r="AX5" s="51" t="str">
        <f>AM35</f>
        <v>Ⅲ</v>
      </c>
      <c r="AY5" s="51">
        <f>Y37</f>
        <v>0</v>
      </c>
      <c r="AZ5" s="51">
        <f t="shared" ref="AZ5:BJ5" si="0">Z37</f>
        <v>0</v>
      </c>
      <c r="BA5" s="51">
        <f t="shared" si="0"/>
        <v>0</v>
      </c>
      <c r="BB5" s="51">
        <f>AB37</f>
        <v>0</v>
      </c>
      <c r="BC5" s="51">
        <f t="shared" si="0"/>
        <v>0</v>
      </c>
      <c r="BD5" s="51">
        <f>AD37</f>
        <v>3</v>
      </c>
      <c r="BE5" s="51">
        <f>AE37</f>
        <v>1</v>
      </c>
      <c r="BF5" s="51">
        <f t="shared" si="0"/>
        <v>11</v>
      </c>
      <c r="BG5" s="51">
        <f t="shared" si="0"/>
        <v>0</v>
      </c>
      <c r="BH5" s="51">
        <f t="shared" si="0"/>
        <v>0</v>
      </c>
      <c r="BI5" s="51">
        <f>AI37</f>
        <v>1</v>
      </c>
      <c r="BJ5" s="51">
        <f t="shared" si="0"/>
        <v>2</v>
      </c>
      <c r="BK5" s="51">
        <f>IF(Y37&gt;0,R7,)</f>
        <v>0</v>
      </c>
      <c r="BL5" s="42">
        <f>IF(Y37&gt;0,"",IF(Z37&gt;0,R7,))</f>
        <v>0</v>
      </c>
      <c r="BM5" s="42">
        <f>IF(Y37+Z37&gt;0,"",IF(AA37&gt;0,R7,))</f>
        <v>0</v>
      </c>
      <c r="BN5" s="42">
        <f>IF(Y37+Z37+AA37&gt;0,"",IF(AB37&gt;0,R7,))</f>
        <v>0</v>
      </c>
      <c r="BO5" s="51">
        <f>AC35</f>
        <v>0</v>
      </c>
      <c r="BP5" s="51">
        <f t="shared" ref="BP5:BQ5" si="1">AD35</f>
        <v>0.09</v>
      </c>
      <c r="BQ5" s="51">
        <f t="shared" si="1"/>
        <v>0.15</v>
      </c>
      <c r="BR5" s="51">
        <f>AF35</f>
        <v>5.3949999999999996</v>
      </c>
      <c r="BS5" s="51">
        <f>AG35</f>
        <v>0</v>
      </c>
      <c r="BT5" s="51">
        <f>AH35</f>
        <v>0</v>
      </c>
      <c r="BU5" s="51">
        <f>AI35</f>
        <v>4.05</v>
      </c>
      <c r="BV5" s="51">
        <f>AJ35</f>
        <v>24.08</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3</v>
      </c>
      <c r="O7" s="887"/>
      <c r="P7" s="853" t="s">
        <v>309</v>
      </c>
      <c r="Q7" s="855"/>
      <c r="R7" s="888">
        <v>10.4</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553</v>
      </c>
      <c r="O11" s="868"/>
      <c r="P11" s="866" t="s">
        <v>546</v>
      </c>
      <c r="Q11" s="868"/>
      <c r="R11" s="872" t="s">
        <v>414</v>
      </c>
      <c r="S11" s="872"/>
      <c r="T11" s="872"/>
      <c r="U11" s="866" t="s">
        <v>555</v>
      </c>
      <c r="V11" s="868"/>
      <c r="W11" s="866" t="s">
        <v>501</v>
      </c>
      <c r="X11" s="868"/>
      <c r="Y11" s="249"/>
      <c r="Z11" s="249"/>
      <c r="AA11" s="249"/>
      <c r="AB11" s="249"/>
      <c r="AC11" s="262"/>
      <c r="AD11" s="262"/>
      <c r="AE11" s="262"/>
      <c r="AF11" s="262">
        <v>1.04</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570</v>
      </c>
      <c r="O12" s="868"/>
      <c r="P12" s="866" t="s">
        <v>546</v>
      </c>
      <c r="Q12" s="868"/>
      <c r="R12" s="872" t="s">
        <v>414</v>
      </c>
      <c r="S12" s="872"/>
      <c r="T12" s="872"/>
      <c r="U12" s="866" t="s">
        <v>548</v>
      </c>
      <c r="V12" s="868"/>
      <c r="W12" s="866" t="s">
        <v>501</v>
      </c>
      <c r="X12" s="868"/>
      <c r="Y12" s="249"/>
      <c r="Z12" s="249"/>
      <c r="AA12" s="249"/>
      <c r="AB12" s="249"/>
      <c r="AC12" s="262"/>
      <c r="AD12" s="262"/>
      <c r="AE12" s="262"/>
      <c r="AF12" s="262">
        <v>0.1</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557</v>
      </c>
      <c r="O13" s="868"/>
      <c r="P13" s="866" t="s">
        <v>546</v>
      </c>
      <c r="Q13" s="868"/>
      <c r="R13" s="869" t="s">
        <v>414</v>
      </c>
      <c r="S13" s="870"/>
      <c r="T13" s="871"/>
      <c r="U13" s="866" t="s">
        <v>548</v>
      </c>
      <c r="V13" s="868"/>
      <c r="W13" s="866" t="s">
        <v>501</v>
      </c>
      <c r="X13" s="868"/>
      <c r="Y13" s="249"/>
      <c r="Z13" s="249"/>
      <c r="AA13" s="249"/>
      <c r="AB13" s="249"/>
      <c r="AC13" s="262"/>
      <c r="AD13" s="262"/>
      <c r="AE13" s="262"/>
      <c r="AF13" s="262">
        <v>0.04</v>
      </c>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557</v>
      </c>
      <c r="O14" s="868"/>
      <c r="P14" s="866" t="s">
        <v>546</v>
      </c>
      <c r="Q14" s="868"/>
      <c r="R14" s="869" t="s">
        <v>414</v>
      </c>
      <c r="S14" s="870"/>
      <c r="T14" s="871"/>
      <c r="U14" s="866" t="s">
        <v>548</v>
      </c>
      <c r="V14" s="868"/>
      <c r="W14" s="866" t="s">
        <v>501</v>
      </c>
      <c r="X14" s="868"/>
      <c r="Y14" s="249"/>
      <c r="Z14" s="249"/>
      <c r="AA14" s="249"/>
      <c r="AB14" s="249"/>
      <c r="AC14" s="262"/>
      <c r="AD14" s="262">
        <v>0.01</v>
      </c>
      <c r="AE14" s="262"/>
      <c r="AF14" s="262"/>
      <c r="AG14" s="262"/>
      <c r="AH14" s="262"/>
      <c r="AI14" s="262"/>
      <c r="AJ14" s="262"/>
      <c r="AK14" s="866"/>
      <c r="AL14" s="867"/>
      <c r="AM14" s="867"/>
      <c r="AN14" s="867"/>
      <c r="AO14" s="868"/>
      <c r="AP14" s="2"/>
      <c r="AQ14" s="55">
        <f t="shared" si="2"/>
        <v>2</v>
      </c>
    </row>
    <row r="15" spans="2:86" ht="12" customHeight="1" x14ac:dyDescent="0.15">
      <c r="B15" s="874"/>
      <c r="C15" s="879"/>
      <c r="D15" s="877"/>
      <c r="E15" s="877"/>
      <c r="F15" s="877"/>
      <c r="G15" s="877"/>
      <c r="H15" s="877"/>
      <c r="I15" s="877"/>
      <c r="J15" s="878"/>
      <c r="K15" s="248">
        <v>5</v>
      </c>
      <c r="L15" s="866" t="s">
        <v>544</v>
      </c>
      <c r="M15" s="868"/>
      <c r="N15" s="866" t="s">
        <v>545</v>
      </c>
      <c r="O15" s="868"/>
      <c r="P15" s="866" t="s">
        <v>442</v>
      </c>
      <c r="Q15" s="868"/>
      <c r="R15" s="869" t="s">
        <v>442</v>
      </c>
      <c r="S15" s="870"/>
      <c r="T15" s="871"/>
      <c r="U15" s="866" t="s">
        <v>548</v>
      </c>
      <c r="V15" s="868"/>
      <c r="W15" s="866" t="s">
        <v>501</v>
      </c>
      <c r="X15" s="868"/>
      <c r="Y15" s="249"/>
      <c r="Z15" s="249"/>
      <c r="AA15" s="249"/>
      <c r="AB15" s="249"/>
      <c r="AC15" s="262"/>
      <c r="AD15" s="262"/>
      <c r="AE15" s="262"/>
      <c r="AF15" s="262"/>
      <c r="AG15" s="262"/>
      <c r="AH15" s="262"/>
      <c r="AI15" s="262">
        <v>4.05</v>
      </c>
      <c r="AJ15" s="262"/>
      <c r="AK15" s="866"/>
      <c r="AL15" s="867"/>
      <c r="AM15" s="867"/>
      <c r="AN15" s="867"/>
      <c r="AO15" s="868"/>
      <c r="AP15" s="2"/>
      <c r="AQ15" s="55">
        <f t="shared" si="2"/>
        <v>3</v>
      </c>
    </row>
    <row r="16" spans="2:86" ht="12" customHeight="1" x14ac:dyDescent="0.15">
      <c r="B16" s="874"/>
      <c r="C16" s="879"/>
      <c r="D16" s="877"/>
      <c r="E16" s="877"/>
      <c r="F16" s="877"/>
      <c r="G16" s="877"/>
      <c r="H16" s="877"/>
      <c r="I16" s="877"/>
      <c r="J16" s="878"/>
      <c r="K16" s="248">
        <v>6</v>
      </c>
      <c r="L16" s="866" t="s">
        <v>544</v>
      </c>
      <c r="M16" s="868"/>
      <c r="N16" s="866" t="s">
        <v>570</v>
      </c>
      <c r="O16" s="868"/>
      <c r="P16" s="866" t="s">
        <v>546</v>
      </c>
      <c r="Q16" s="868"/>
      <c r="R16" s="869" t="s">
        <v>448</v>
      </c>
      <c r="S16" s="870"/>
      <c r="T16" s="871"/>
      <c r="U16" s="866" t="s">
        <v>577</v>
      </c>
      <c r="V16" s="868"/>
      <c r="W16" s="866" t="s">
        <v>501</v>
      </c>
      <c r="X16" s="868"/>
      <c r="Y16" s="249"/>
      <c r="Z16" s="249"/>
      <c r="AA16" s="249"/>
      <c r="AB16" s="249"/>
      <c r="AC16" s="262"/>
      <c r="AD16" s="262"/>
      <c r="AE16" s="262"/>
      <c r="AF16" s="262"/>
      <c r="AG16" s="262"/>
      <c r="AH16" s="262"/>
      <c r="AI16" s="262"/>
      <c r="AJ16" s="262"/>
      <c r="AK16" s="866"/>
      <c r="AL16" s="867"/>
      <c r="AM16" s="867"/>
      <c r="AN16" s="867"/>
      <c r="AO16" s="868"/>
      <c r="AP16" s="2"/>
      <c r="AQ16" s="55">
        <f t="shared" si="2"/>
        <v>2</v>
      </c>
    </row>
    <row r="17" spans="2:46" ht="12" customHeight="1" x14ac:dyDescent="0.15">
      <c r="B17" s="874"/>
      <c r="C17" s="879"/>
      <c r="D17" s="877"/>
      <c r="E17" s="877"/>
      <c r="F17" s="877"/>
      <c r="G17" s="877"/>
      <c r="H17" s="877"/>
      <c r="I17" s="877"/>
      <c r="J17" s="878"/>
      <c r="K17" s="248">
        <v>7</v>
      </c>
      <c r="L17" s="866" t="s">
        <v>544</v>
      </c>
      <c r="M17" s="868"/>
      <c r="N17" s="866" t="s">
        <v>557</v>
      </c>
      <c r="O17" s="868"/>
      <c r="P17" s="866" t="s">
        <v>546</v>
      </c>
      <c r="Q17" s="868"/>
      <c r="R17" s="869" t="s">
        <v>414</v>
      </c>
      <c r="S17" s="870"/>
      <c r="T17" s="871"/>
      <c r="U17" s="866" t="s">
        <v>548</v>
      </c>
      <c r="V17" s="868"/>
      <c r="W17" s="866" t="s">
        <v>501</v>
      </c>
      <c r="X17" s="868"/>
      <c r="Y17" s="249"/>
      <c r="Z17" s="249"/>
      <c r="AA17" s="249"/>
      <c r="AB17" s="249"/>
      <c r="AC17" s="262"/>
      <c r="AD17" s="262">
        <v>0.05</v>
      </c>
      <c r="AE17" s="262"/>
      <c r="AF17" s="262"/>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557</v>
      </c>
      <c r="O18" s="868"/>
      <c r="P18" s="866" t="s">
        <v>442</v>
      </c>
      <c r="Q18" s="868"/>
      <c r="R18" s="869" t="s">
        <v>442</v>
      </c>
      <c r="S18" s="870"/>
      <c r="T18" s="871"/>
      <c r="U18" s="866" t="s">
        <v>555</v>
      </c>
      <c r="V18" s="868"/>
      <c r="W18" s="866" t="s">
        <v>501</v>
      </c>
      <c r="X18" s="868"/>
      <c r="Y18" s="249"/>
      <c r="Z18" s="249"/>
      <c r="AA18" s="249"/>
      <c r="AB18" s="249"/>
      <c r="AC18" s="262"/>
      <c r="AD18" s="262"/>
      <c r="AE18" s="262"/>
      <c r="AF18" s="262"/>
      <c r="AG18" s="262"/>
      <c r="AH18" s="262"/>
      <c r="AI18" s="262"/>
      <c r="AJ18" s="262">
        <v>8.5</v>
      </c>
      <c r="AK18" s="866"/>
      <c r="AL18" s="867"/>
      <c r="AM18" s="867"/>
      <c r="AN18" s="867"/>
      <c r="AO18" s="868"/>
      <c r="AP18" s="2"/>
      <c r="AQ18" s="55">
        <f t="shared" si="2"/>
        <v>3</v>
      </c>
    </row>
    <row r="19" spans="2:46" ht="12" customHeight="1" x14ac:dyDescent="0.15">
      <c r="B19" s="874"/>
      <c r="C19" s="879"/>
      <c r="D19" s="877"/>
      <c r="E19" s="877"/>
      <c r="F19" s="877"/>
      <c r="G19" s="877"/>
      <c r="H19" s="877"/>
      <c r="I19" s="877"/>
      <c r="J19" s="878"/>
      <c r="K19" s="248">
        <v>9</v>
      </c>
      <c r="L19" s="866" t="s">
        <v>544</v>
      </c>
      <c r="M19" s="868"/>
      <c r="N19" s="866" t="s">
        <v>557</v>
      </c>
      <c r="O19" s="868"/>
      <c r="P19" s="866" t="s">
        <v>546</v>
      </c>
      <c r="Q19" s="868"/>
      <c r="R19" s="869" t="s">
        <v>414</v>
      </c>
      <c r="S19" s="870"/>
      <c r="T19" s="871"/>
      <c r="U19" s="866" t="s">
        <v>548</v>
      </c>
      <c r="V19" s="868"/>
      <c r="W19" s="866" t="s">
        <v>501</v>
      </c>
      <c r="X19" s="868"/>
      <c r="Y19" s="249"/>
      <c r="Z19" s="249"/>
      <c r="AA19" s="249"/>
      <c r="AB19" s="249"/>
      <c r="AC19" s="262"/>
      <c r="AD19" s="262"/>
      <c r="AE19" s="262"/>
      <c r="AF19" s="262">
        <v>1.4999999999999999E-2</v>
      </c>
      <c r="AG19" s="262"/>
      <c r="AH19" s="262"/>
      <c r="AI19" s="262"/>
      <c r="AJ19" s="262"/>
      <c r="AK19" s="866"/>
      <c r="AL19" s="867"/>
      <c r="AM19" s="867"/>
      <c r="AN19" s="867"/>
      <c r="AO19" s="868"/>
      <c r="AP19" s="2"/>
      <c r="AQ19" s="55">
        <f t="shared" si="2"/>
        <v>2</v>
      </c>
    </row>
    <row r="20" spans="2:46" ht="12" customHeight="1" x14ac:dyDescent="0.15">
      <c r="B20" s="874"/>
      <c r="C20" s="879"/>
      <c r="D20" s="877"/>
      <c r="E20" s="877"/>
      <c r="F20" s="877"/>
      <c r="G20" s="877"/>
      <c r="H20" s="877"/>
      <c r="I20" s="877"/>
      <c r="J20" s="878"/>
      <c r="K20" s="248">
        <v>10</v>
      </c>
      <c r="L20" s="866" t="s">
        <v>544</v>
      </c>
      <c r="M20" s="868"/>
      <c r="N20" s="866" t="s">
        <v>557</v>
      </c>
      <c r="O20" s="868"/>
      <c r="P20" s="866" t="s">
        <v>442</v>
      </c>
      <c r="Q20" s="868"/>
      <c r="R20" s="869" t="s">
        <v>448</v>
      </c>
      <c r="S20" s="870"/>
      <c r="T20" s="871"/>
      <c r="U20" s="866" t="s">
        <v>548</v>
      </c>
      <c r="V20" s="868"/>
      <c r="W20" s="866" t="s">
        <v>501</v>
      </c>
      <c r="X20" s="868"/>
      <c r="Y20" s="249"/>
      <c r="Z20" s="249"/>
      <c r="AA20" s="249"/>
      <c r="AB20" s="249"/>
      <c r="AC20" s="262"/>
      <c r="AD20" s="262"/>
      <c r="AE20" s="262"/>
      <c r="AF20" s="262"/>
      <c r="AG20" s="262"/>
      <c r="AH20" s="262"/>
      <c r="AI20" s="262"/>
      <c r="AJ20" s="262">
        <v>15.58</v>
      </c>
      <c r="AK20" s="866"/>
      <c r="AL20" s="867"/>
      <c r="AM20" s="867"/>
      <c r="AN20" s="867"/>
      <c r="AO20" s="868"/>
      <c r="AP20" s="2"/>
      <c r="AQ20" s="55">
        <f t="shared" si="2"/>
        <v>3</v>
      </c>
    </row>
    <row r="21" spans="2:46" ht="12" customHeight="1" x14ac:dyDescent="0.15">
      <c r="B21" s="874"/>
      <c r="C21" s="879"/>
      <c r="D21" s="877"/>
      <c r="E21" s="877"/>
      <c r="F21" s="877"/>
      <c r="G21" s="877"/>
      <c r="H21" s="877"/>
      <c r="I21" s="877"/>
      <c r="J21" s="878"/>
      <c r="K21" s="248">
        <v>11</v>
      </c>
      <c r="L21" s="866" t="s">
        <v>544</v>
      </c>
      <c r="M21" s="868"/>
      <c r="N21" s="866" t="s">
        <v>557</v>
      </c>
      <c r="O21" s="868"/>
      <c r="P21" s="866" t="s">
        <v>442</v>
      </c>
      <c r="Q21" s="868"/>
      <c r="R21" s="869" t="s">
        <v>448</v>
      </c>
      <c r="S21" s="870"/>
      <c r="T21" s="871"/>
      <c r="U21" s="866" t="s">
        <v>548</v>
      </c>
      <c r="V21" s="868"/>
      <c r="W21" s="866" t="s">
        <v>501</v>
      </c>
      <c r="X21" s="868"/>
      <c r="Y21" s="249"/>
      <c r="Z21" s="249"/>
      <c r="AA21" s="249"/>
      <c r="AB21" s="249"/>
      <c r="AC21" s="262"/>
      <c r="AD21" s="262"/>
      <c r="AE21" s="262"/>
      <c r="AF21" s="262"/>
      <c r="AG21" s="262"/>
      <c r="AH21" s="262"/>
      <c r="AI21" s="262"/>
      <c r="AJ21" s="262"/>
      <c r="AK21" s="866"/>
      <c r="AL21" s="867"/>
      <c r="AM21" s="867"/>
      <c r="AN21" s="867"/>
      <c r="AO21" s="868"/>
      <c r="AP21" s="2"/>
      <c r="AQ21" s="55">
        <f>IF(P21="材質劣化",2,IF(P21="漏水",3,1))</f>
        <v>3</v>
      </c>
    </row>
    <row r="22" spans="2:46" ht="12" customHeight="1" x14ac:dyDescent="0.15">
      <c r="B22" s="874"/>
      <c r="C22" s="879"/>
      <c r="D22" s="877"/>
      <c r="E22" s="877"/>
      <c r="F22" s="877"/>
      <c r="G22" s="877"/>
      <c r="H22" s="877"/>
      <c r="I22" s="877"/>
      <c r="J22" s="878"/>
      <c r="K22" s="248">
        <v>12</v>
      </c>
      <c r="L22" s="866" t="s">
        <v>544</v>
      </c>
      <c r="M22" s="868"/>
      <c r="N22" s="866" t="s">
        <v>559</v>
      </c>
      <c r="O22" s="868"/>
      <c r="P22" s="866" t="s">
        <v>546</v>
      </c>
      <c r="Q22" s="868"/>
      <c r="R22" s="869" t="s">
        <v>414</v>
      </c>
      <c r="S22" s="870"/>
      <c r="T22" s="871"/>
      <c r="U22" s="866" t="s">
        <v>555</v>
      </c>
      <c r="V22" s="868"/>
      <c r="W22" s="866" t="s">
        <v>501</v>
      </c>
      <c r="X22" s="868"/>
      <c r="Y22" s="249"/>
      <c r="Z22" s="249"/>
      <c r="AA22" s="249"/>
      <c r="AB22" s="249"/>
      <c r="AC22" s="262"/>
      <c r="AD22" s="262"/>
      <c r="AE22" s="262"/>
      <c r="AF22" s="262">
        <v>1.04</v>
      </c>
      <c r="AG22" s="262"/>
      <c r="AH22" s="262"/>
      <c r="AI22" s="262"/>
      <c r="AJ22" s="262"/>
      <c r="AK22" s="866"/>
      <c r="AL22" s="867"/>
      <c r="AM22" s="867"/>
      <c r="AN22" s="867"/>
      <c r="AO22" s="868"/>
      <c r="AP22" s="2"/>
      <c r="AQ22" s="55">
        <f t="shared" si="2"/>
        <v>2</v>
      </c>
    </row>
    <row r="23" spans="2:46" ht="12" customHeight="1" x14ac:dyDescent="0.15">
      <c r="B23" s="874"/>
      <c r="C23" s="879"/>
      <c r="D23" s="877"/>
      <c r="E23" s="877"/>
      <c r="F23" s="877"/>
      <c r="G23" s="877"/>
      <c r="H23" s="877"/>
      <c r="I23" s="877"/>
      <c r="J23" s="878"/>
      <c r="K23" s="248">
        <v>13</v>
      </c>
      <c r="L23" s="866" t="s">
        <v>544</v>
      </c>
      <c r="M23" s="868"/>
      <c r="N23" s="866" t="s">
        <v>557</v>
      </c>
      <c r="O23" s="868"/>
      <c r="P23" s="866" t="s">
        <v>546</v>
      </c>
      <c r="Q23" s="868"/>
      <c r="R23" s="869" t="s">
        <v>414</v>
      </c>
      <c r="S23" s="870"/>
      <c r="T23" s="871"/>
      <c r="U23" s="866" t="s">
        <v>548</v>
      </c>
      <c r="V23" s="868"/>
      <c r="W23" s="866" t="s">
        <v>501</v>
      </c>
      <c r="X23" s="868"/>
      <c r="Y23" s="249"/>
      <c r="Z23" s="249"/>
      <c r="AA23" s="249"/>
      <c r="AB23" s="249"/>
      <c r="AC23" s="262"/>
      <c r="AD23" s="262"/>
      <c r="AE23" s="262"/>
      <c r="AF23" s="262">
        <v>0.03</v>
      </c>
      <c r="AG23" s="262"/>
      <c r="AH23" s="262"/>
      <c r="AI23" s="262"/>
      <c r="AJ23" s="262"/>
      <c r="AK23" s="866"/>
      <c r="AL23" s="867"/>
      <c r="AM23" s="867"/>
      <c r="AN23" s="867"/>
      <c r="AO23" s="868"/>
      <c r="AP23" s="2"/>
      <c r="AQ23" s="55">
        <f t="shared" si="2"/>
        <v>2</v>
      </c>
    </row>
    <row r="24" spans="2:46" ht="12" customHeight="1" x14ac:dyDescent="0.15">
      <c r="B24" s="874"/>
      <c r="C24" s="879"/>
      <c r="D24" s="877"/>
      <c r="E24" s="877"/>
      <c r="F24" s="877"/>
      <c r="G24" s="877"/>
      <c r="H24" s="877"/>
      <c r="I24" s="877"/>
      <c r="J24" s="878"/>
      <c r="K24" s="248">
        <v>14</v>
      </c>
      <c r="L24" s="866" t="s">
        <v>578</v>
      </c>
      <c r="M24" s="868"/>
      <c r="N24" s="866" t="s">
        <v>579</v>
      </c>
      <c r="O24" s="868"/>
      <c r="P24" s="866"/>
      <c r="Q24" s="868"/>
      <c r="R24" s="869" t="s">
        <v>448</v>
      </c>
      <c r="S24" s="870"/>
      <c r="T24" s="871"/>
      <c r="U24" s="866" t="s">
        <v>555</v>
      </c>
      <c r="V24" s="868"/>
      <c r="W24" s="866"/>
      <c r="X24" s="868"/>
      <c r="Y24" s="249"/>
      <c r="Z24" s="249"/>
      <c r="AA24" s="249"/>
      <c r="AB24" s="249"/>
      <c r="AC24" s="262"/>
      <c r="AD24" s="262"/>
      <c r="AE24" s="262"/>
      <c r="AF24" s="262"/>
      <c r="AG24" s="262"/>
      <c r="AH24" s="262"/>
      <c r="AI24" s="262"/>
      <c r="AJ24" s="262"/>
      <c r="AK24" s="866"/>
      <c r="AL24" s="867"/>
      <c r="AM24" s="867"/>
      <c r="AN24" s="867"/>
      <c r="AO24" s="868"/>
      <c r="AP24" s="2"/>
      <c r="AQ24" s="55">
        <f t="shared" si="2"/>
        <v>1</v>
      </c>
    </row>
    <row r="25" spans="2:46" ht="12" customHeight="1" x14ac:dyDescent="0.15">
      <c r="B25" s="874"/>
      <c r="C25" s="879"/>
      <c r="D25" s="877"/>
      <c r="E25" s="877"/>
      <c r="F25" s="877"/>
      <c r="G25" s="877"/>
      <c r="H25" s="877"/>
      <c r="I25" s="877"/>
      <c r="J25" s="878"/>
      <c r="K25" s="248">
        <v>15</v>
      </c>
      <c r="L25" s="866" t="s">
        <v>578</v>
      </c>
      <c r="M25" s="868"/>
      <c r="N25" s="866" t="s">
        <v>579</v>
      </c>
      <c r="O25" s="868"/>
      <c r="P25" s="866" t="s">
        <v>442</v>
      </c>
      <c r="Q25" s="868"/>
      <c r="R25" s="869" t="s">
        <v>444</v>
      </c>
      <c r="S25" s="870"/>
      <c r="T25" s="871"/>
      <c r="U25" s="866" t="s">
        <v>555</v>
      </c>
      <c r="V25" s="868"/>
      <c r="W25" s="866" t="s">
        <v>501</v>
      </c>
      <c r="X25" s="868"/>
      <c r="Y25" s="249"/>
      <c r="Z25" s="249"/>
      <c r="AA25" s="249"/>
      <c r="AB25" s="249"/>
      <c r="AC25" s="262"/>
      <c r="AD25" s="262"/>
      <c r="AE25" s="262"/>
      <c r="AF25" s="262"/>
      <c r="AG25" s="262"/>
      <c r="AH25" s="262"/>
      <c r="AI25" s="262"/>
      <c r="AJ25" s="262"/>
      <c r="AK25" s="866"/>
      <c r="AL25" s="867"/>
      <c r="AM25" s="867"/>
      <c r="AN25" s="867"/>
      <c r="AO25" s="868"/>
      <c r="AP25" s="2"/>
      <c r="AQ25" s="55">
        <f t="shared" si="2"/>
        <v>3</v>
      </c>
    </row>
    <row r="26" spans="2:46" ht="12" customHeight="1" x14ac:dyDescent="0.15">
      <c r="B26" s="874"/>
      <c r="C26" s="879"/>
      <c r="D26" s="877"/>
      <c r="E26" s="877"/>
      <c r="F26" s="877"/>
      <c r="G26" s="877"/>
      <c r="H26" s="877"/>
      <c r="I26" s="877"/>
      <c r="J26" s="878"/>
      <c r="K26" s="248">
        <v>16</v>
      </c>
      <c r="L26" s="866" t="s">
        <v>544</v>
      </c>
      <c r="M26" s="868"/>
      <c r="N26" s="866" t="s">
        <v>545</v>
      </c>
      <c r="O26" s="868"/>
      <c r="P26" s="866" t="s">
        <v>546</v>
      </c>
      <c r="Q26" s="868"/>
      <c r="R26" s="869" t="s">
        <v>406</v>
      </c>
      <c r="S26" s="870"/>
      <c r="T26" s="871"/>
      <c r="U26" s="866" t="s">
        <v>501</v>
      </c>
      <c r="V26" s="868"/>
      <c r="W26" s="866" t="s">
        <v>501</v>
      </c>
      <c r="X26" s="868"/>
      <c r="Y26" s="249"/>
      <c r="Z26" s="249"/>
      <c r="AA26" s="249"/>
      <c r="AB26" s="249"/>
      <c r="AC26" s="262"/>
      <c r="AD26" s="262"/>
      <c r="AE26" s="262"/>
      <c r="AF26" s="262">
        <v>0.01</v>
      </c>
      <c r="AG26" s="262"/>
      <c r="AH26" s="262"/>
      <c r="AI26" s="262"/>
      <c r="AJ26" s="262"/>
      <c r="AK26" s="866"/>
      <c r="AL26" s="867"/>
      <c r="AM26" s="867"/>
      <c r="AN26" s="867"/>
      <c r="AO26" s="868"/>
      <c r="AP26" s="2"/>
      <c r="AQ26" s="55">
        <f t="shared" si="2"/>
        <v>2</v>
      </c>
    </row>
    <row r="27" spans="2:46" ht="12" customHeight="1" x14ac:dyDescent="0.15">
      <c r="B27" s="874"/>
      <c r="C27" s="879"/>
      <c r="D27" s="877"/>
      <c r="E27" s="877"/>
      <c r="F27" s="877"/>
      <c r="G27" s="877"/>
      <c r="H27" s="877"/>
      <c r="I27" s="877"/>
      <c r="J27" s="878"/>
      <c r="K27" s="248">
        <v>17</v>
      </c>
      <c r="L27" s="866" t="s">
        <v>544</v>
      </c>
      <c r="M27" s="868"/>
      <c r="N27" s="866" t="s">
        <v>557</v>
      </c>
      <c r="O27" s="868"/>
      <c r="P27" s="866" t="s">
        <v>546</v>
      </c>
      <c r="Q27" s="868"/>
      <c r="R27" s="869" t="s">
        <v>414</v>
      </c>
      <c r="S27" s="870"/>
      <c r="T27" s="871"/>
      <c r="U27" s="866" t="s">
        <v>501</v>
      </c>
      <c r="V27" s="868"/>
      <c r="W27" s="866" t="s">
        <v>501</v>
      </c>
      <c r="X27" s="868"/>
      <c r="Y27" s="249"/>
      <c r="Z27" s="249"/>
      <c r="AA27" s="249"/>
      <c r="AB27" s="249"/>
      <c r="AC27" s="262"/>
      <c r="AD27" s="262">
        <v>0.03</v>
      </c>
      <c r="AE27" s="262"/>
      <c r="AF27" s="262"/>
      <c r="AG27" s="262"/>
      <c r="AH27" s="262"/>
      <c r="AI27" s="262"/>
      <c r="AJ27" s="262"/>
      <c r="AK27" s="866"/>
      <c r="AL27" s="867"/>
      <c r="AM27" s="867"/>
      <c r="AN27" s="867"/>
      <c r="AO27" s="868"/>
      <c r="AP27" s="2"/>
      <c r="AQ27" s="55">
        <f t="shared" si="2"/>
        <v>2</v>
      </c>
    </row>
    <row r="28" spans="2:46" ht="12" customHeight="1" x14ac:dyDescent="0.15">
      <c r="B28" s="874"/>
      <c r="C28" s="879"/>
      <c r="D28" s="877"/>
      <c r="E28" s="877"/>
      <c r="F28" s="877"/>
      <c r="G28" s="877"/>
      <c r="H28" s="877"/>
      <c r="I28" s="877"/>
      <c r="J28" s="878"/>
      <c r="K28" s="248">
        <v>18</v>
      </c>
      <c r="L28" s="866" t="s">
        <v>544</v>
      </c>
      <c r="M28" s="868"/>
      <c r="N28" s="866" t="s">
        <v>557</v>
      </c>
      <c r="O28" s="868"/>
      <c r="P28" s="866" t="s">
        <v>546</v>
      </c>
      <c r="Q28" s="868"/>
      <c r="R28" s="869" t="s">
        <v>414</v>
      </c>
      <c r="S28" s="870"/>
      <c r="T28" s="871"/>
      <c r="U28" s="866" t="s">
        <v>548</v>
      </c>
      <c r="V28" s="868"/>
      <c r="W28" s="866" t="s">
        <v>501</v>
      </c>
      <c r="X28" s="868"/>
      <c r="Y28" s="249"/>
      <c r="Z28" s="249"/>
      <c r="AA28" s="249"/>
      <c r="AB28" s="249"/>
      <c r="AC28" s="262"/>
      <c r="AD28" s="262"/>
      <c r="AE28" s="262"/>
      <c r="AF28" s="262">
        <v>1.4999999999999999E-2</v>
      </c>
      <c r="AG28" s="262"/>
      <c r="AH28" s="262"/>
      <c r="AI28" s="262"/>
      <c r="AJ28" s="262"/>
      <c r="AK28" s="866"/>
      <c r="AL28" s="867"/>
      <c r="AM28" s="867"/>
      <c r="AN28" s="867"/>
      <c r="AO28" s="868"/>
      <c r="AP28" s="2"/>
      <c r="AQ28" s="55">
        <f t="shared" si="2"/>
        <v>2</v>
      </c>
    </row>
    <row r="29" spans="2:46" ht="12" customHeight="1" x14ac:dyDescent="0.15">
      <c r="B29" s="874"/>
      <c r="C29" s="879"/>
      <c r="D29" s="877"/>
      <c r="E29" s="877"/>
      <c r="F29" s="877"/>
      <c r="G29" s="877"/>
      <c r="H29" s="877"/>
      <c r="I29" s="877"/>
      <c r="J29" s="878"/>
      <c r="K29" s="248">
        <v>19</v>
      </c>
      <c r="L29" s="866" t="s">
        <v>544</v>
      </c>
      <c r="M29" s="868"/>
      <c r="N29" s="866" t="s">
        <v>557</v>
      </c>
      <c r="O29" s="868"/>
      <c r="P29" s="866" t="s">
        <v>546</v>
      </c>
      <c r="Q29" s="868"/>
      <c r="R29" s="869" t="s">
        <v>406</v>
      </c>
      <c r="S29" s="870"/>
      <c r="T29" s="871"/>
      <c r="U29" s="866" t="s">
        <v>501</v>
      </c>
      <c r="V29" s="868"/>
      <c r="W29" s="866" t="s">
        <v>501</v>
      </c>
      <c r="X29" s="868"/>
      <c r="Y29" s="249"/>
      <c r="Z29" s="249"/>
      <c r="AA29" s="249"/>
      <c r="AB29" s="249"/>
      <c r="AC29" s="262"/>
      <c r="AD29" s="262"/>
      <c r="AE29" s="262">
        <v>0.15</v>
      </c>
      <c r="AF29" s="262"/>
      <c r="AG29" s="262"/>
      <c r="AH29" s="262"/>
      <c r="AI29" s="262"/>
      <c r="AJ29" s="262"/>
      <c r="AK29" s="866"/>
      <c r="AL29" s="867"/>
      <c r="AM29" s="867"/>
      <c r="AN29" s="867"/>
      <c r="AO29" s="868"/>
      <c r="AP29" s="2"/>
      <c r="AQ29" s="55">
        <f t="shared" si="2"/>
        <v>2</v>
      </c>
    </row>
    <row r="30" spans="2:46" ht="12" customHeight="1" x14ac:dyDescent="0.15">
      <c r="B30" s="874"/>
      <c r="C30" s="879"/>
      <c r="D30" s="877"/>
      <c r="E30" s="877"/>
      <c r="F30" s="877"/>
      <c r="G30" s="877"/>
      <c r="H30" s="877"/>
      <c r="I30" s="877"/>
      <c r="J30" s="878"/>
      <c r="K30" s="248">
        <v>20</v>
      </c>
      <c r="L30" s="866" t="s">
        <v>544</v>
      </c>
      <c r="M30" s="868"/>
      <c r="N30" s="866" t="s">
        <v>557</v>
      </c>
      <c r="O30" s="868"/>
      <c r="P30" s="866" t="s">
        <v>546</v>
      </c>
      <c r="Q30" s="868"/>
      <c r="R30" s="869" t="s">
        <v>406</v>
      </c>
      <c r="S30" s="870"/>
      <c r="T30" s="871"/>
      <c r="U30" s="866" t="s">
        <v>501</v>
      </c>
      <c r="V30" s="868"/>
      <c r="W30" s="866" t="s">
        <v>501</v>
      </c>
      <c r="X30" s="868"/>
      <c r="Y30" s="249"/>
      <c r="Z30" s="249"/>
      <c r="AA30" s="249"/>
      <c r="AB30" s="249"/>
      <c r="AC30" s="262"/>
      <c r="AD30" s="262"/>
      <c r="AE30" s="262"/>
      <c r="AF30" s="262">
        <v>3.08</v>
      </c>
      <c r="AG30" s="262"/>
      <c r="AH30" s="262"/>
      <c r="AI30" s="262"/>
      <c r="AJ30" s="262"/>
      <c r="AK30" s="866"/>
      <c r="AL30" s="867"/>
      <c r="AM30" s="867"/>
      <c r="AN30" s="867"/>
      <c r="AO30" s="868"/>
      <c r="AP30" s="2"/>
      <c r="AQ30" s="55">
        <f t="shared" si="2"/>
        <v>2</v>
      </c>
    </row>
    <row r="31" spans="2:46" ht="12" customHeight="1" x14ac:dyDescent="0.15">
      <c r="B31" s="874"/>
      <c r="C31" s="879"/>
      <c r="D31" s="877"/>
      <c r="E31" s="877"/>
      <c r="F31" s="877"/>
      <c r="G31" s="877"/>
      <c r="H31" s="877"/>
      <c r="I31" s="877"/>
      <c r="J31" s="878"/>
      <c r="K31" s="248">
        <v>21</v>
      </c>
      <c r="L31" s="866" t="s">
        <v>544</v>
      </c>
      <c r="M31" s="868"/>
      <c r="N31" s="866" t="s">
        <v>557</v>
      </c>
      <c r="O31" s="868"/>
      <c r="P31" s="866" t="s">
        <v>546</v>
      </c>
      <c r="Q31" s="868"/>
      <c r="R31" s="869" t="s">
        <v>414</v>
      </c>
      <c r="S31" s="870"/>
      <c r="T31" s="871"/>
      <c r="U31" s="866" t="s">
        <v>501</v>
      </c>
      <c r="V31" s="868"/>
      <c r="W31" s="866" t="s">
        <v>501</v>
      </c>
      <c r="X31" s="868"/>
      <c r="Y31" s="249"/>
      <c r="Z31" s="249"/>
      <c r="AA31" s="249"/>
      <c r="AB31" s="249"/>
      <c r="AC31" s="262"/>
      <c r="AD31" s="262"/>
      <c r="AE31" s="262"/>
      <c r="AF31" s="262">
        <v>0.01</v>
      </c>
      <c r="AG31" s="262"/>
      <c r="AH31" s="262"/>
      <c r="AI31" s="262"/>
      <c r="AJ31" s="262"/>
      <c r="AK31" s="866"/>
      <c r="AL31" s="867"/>
      <c r="AM31" s="867"/>
      <c r="AN31" s="867"/>
      <c r="AO31" s="868"/>
      <c r="AP31" s="2"/>
      <c r="AQ31" s="55">
        <f t="shared" si="2"/>
        <v>2</v>
      </c>
    </row>
    <row r="32" spans="2:46" ht="12" customHeight="1" x14ac:dyDescent="0.15">
      <c r="B32" s="874"/>
      <c r="C32" s="879"/>
      <c r="D32" s="877"/>
      <c r="E32" s="877"/>
      <c r="F32" s="877"/>
      <c r="G32" s="877"/>
      <c r="H32" s="877"/>
      <c r="I32" s="877"/>
      <c r="J32" s="878"/>
      <c r="K32" s="248">
        <v>22</v>
      </c>
      <c r="L32" s="866" t="s">
        <v>544</v>
      </c>
      <c r="M32" s="868"/>
      <c r="N32" s="866" t="s">
        <v>557</v>
      </c>
      <c r="O32" s="868"/>
      <c r="P32" s="866" t="s">
        <v>546</v>
      </c>
      <c r="Q32" s="868"/>
      <c r="R32" s="869" t="s">
        <v>423</v>
      </c>
      <c r="S32" s="870"/>
      <c r="T32" s="871"/>
      <c r="U32" s="866" t="s">
        <v>501</v>
      </c>
      <c r="V32" s="868"/>
      <c r="W32" s="866" t="s">
        <v>501</v>
      </c>
      <c r="X32" s="868"/>
      <c r="Y32" s="249"/>
      <c r="Z32" s="249"/>
      <c r="AA32" s="249"/>
      <c r="AB32" s="249"/>
      <c r="AC32" s="262"/>
      <c r="AD32" s="262"/>
      <c r="AE32" s="262"/>
      <c r="AF32" s="262">
        <v>1.4999999999999999E-2</v>
      </c>
      <c r="AG32" s="262"/>
      <c r="AH32" s="262"/>
      <c r="AI32" s="262"/>
      <c r="AJ32" s="262"/>
      <c r="AK32" s="866"/>
      <c r="AL32" s="867"/>
      <c r="AM32" s="867"/>
      <c r="AN32" s="867"/>
      <c r="AO32" s="868"/>
      <c r="AP32" s="2"/>
      <c r="AQ32" s="55">
        <f t="shared" si="2"/>
        <v>2</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0.09</v>
      </c>
      <c r="AE35" s="263">
        <f>SUM(AE11:AE34)</f>
        <v>0.15</v>
      </c>
      <c r="AF35" s="263">
        <f t="shared" si="3"/>
        <v>5.3949999999999996</v>
      </c>
      <c r="AG35" s="263">
        <f t="shared" si="3"/>
        <v>0</v>
      </c>
      <c r="AH35" s="263">
        <f t="shared" si="3"/>
        <v>0</v>
      </c>
      <c r="AI35" s="263">
        <f t="shared" si="3"/>
        <v>4.05</v>
      </c>
      <c r="AJ35" s="264">
        <f t="shared" si="3"/>
        <v>24.08</v>
      </c>
      <c r="AK35" s="852" t="s">
        <v>325</v>
      </c>
      <c r="AL35" s="852"/>
      <c r="AM35" s="856" t="str">
        <f>IF(Y37+AC37+AG37&gt;0,"Ⅳ",IF(Z37+AD37+AH37&gt;0,"Ⅲ",IF(AA37+AB37+AE37+AF37+AI37+AJ37&gt;0,"Ⅱ","Ⅰ")))</f>
        <v>Ⅲ</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3</v>
      </c>
      <c r="AE37" s="841">
        <f t="shared" si="4"/>
        <v>1</v>
      </c>
      <c r="AF37" s="841">
        <f t="shared" si="4"/>
        <v>11</v>
      </c>
      <c r="AG37" s="841">
        <f t="shared" si="4"/>
        <v>0</v>
      </c>
      <c r="AH37" s="841">
        <f t="shared" si="4"/>
        <v>0</v>
      </c>
      <c r="AI37" s="841">
        <f t="shared" si="4"/>
        <v>1</v>
      </c>
      <c r="AJ37" s="841">
        <f>COUNTA(AJ11:AJ34)</f>
        <v>2</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34" priority="2">
      <formula>$AQ11=2</formula>
    </cfRule>
  </conditionalFormatting>
  <conditionalFormatting sqref="Y11:AF34">
    <cfRule type="expression" dxfId="33" priority="1">
      <formula>$AQ11=3</formula>
    </cfRule>
  </conditionalFormatting>
  <conditionalFormatting sqref="AC11:AJ34">
    <cfRule type="expression" dxfId="32" priority="3">
      <formula>$AQ11=1</formula>
    </cfRule>
  </conditionalFormatting>
  <conditionalFormatting sqref="AG11:AJ34">
    <cfRule type="expression" dxfId="31" priority="4">
      <formula>$AQ11=2</formula>
    </cfRule>
  </conditionalFormatting>
  <dataValidations count="2">
    <dataValidation type="list" allowBlank="1" showInputMessage="1" showErrorMessage="1" sqref="Y11:AB34" xr:uid="{8A918E77-5F25-438C-B2CF-E8F4F08E2FB3}">
      <formula1>"〇,"</formula1>
    </dataValidation>
    <dataValidation type="list" allowBlank="1" showInputMessage="1" showErrorMessage="1" sqref="N11:O34" xr:uid="{C28F1B7A-31E3-4616-9169-678EC003717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9F5FE1-364D-410B-81F7-D2E4776801FC}">
          <x14:formula1>
            <xm:f>'(参考)リスト'!$B$16:$B$21</xm:f>
          </x14:formula1>
          <xm:sqref>L11:M34</xm:sqref>
        </x14:dataValidation>
        <x14:dataValidation type="list" allowBlank="1" showInputMessage="1" showErrorMessage="1" xr:uid="{2F44659F-577D-439B-94FE-42D6F12C36BA}">
          <x14:formula1>
            <xm:f>'(参考)リスト'!$E$16:$E$27</xm:f>
          </x14:formula1>
          <xm:sqref>R11:T34</xm:sqref>
        </x14:dataValidation>
        <x14:dataValidation type="list" allowBlank="1" showInputMessage="1" showErrorMessage="1" xr:uid="{F4A986F8-690C-4DB6-A860-1629C59D020D}">
          <x14:formula1>
            <xm:f>'(参考)リスト'!$D$16:$D$18</xm:f>
          </x14:formula1>
          <xm:sqref>P11:Q34</xm:sqref>
        </x14:dataValidation>
        <x14:dataValidation type="list" allowBlank="1" showInputMessage="1" showErrorMessage="1" xr:uid="{FE7F6FB0-E35D-4723-9D98-2776B298A828}">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C1B5-3C51-4573-9A21-731CFEE13B3C}">
  <dimension ref="B1:CH53"/>
  <sheetViews>
    <sheetView showGridLines="0" view="pageBreakPreview" topLeftCell="I5"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4</v>
      </c>
      <c r="AW5" s="41">
        <f>R7</f>
        <v>10.4</v>
      </c>
      <c r="AX5" s="51" t="str">
        <f>AM35</f>
        <v>Ⅲ</v>
      </c>
      <c r="AY5" s="51">
        <f>Y37</f>
        <v>0</v>
      </c>
      <c r="AZ5" s="51">
        <f t="shared" ref="AZ5:BJ5" si="0">Z37</f>
        <v>0</v>
      </c>
      <c r="BA5" s="51">
        <f t="shared" si="0"/>
        <v>0</v>
      </c>
      <c r="BB5" s="51">
        <f>AB37</f>
        <v>0</v>
      </c>
      <c r="BC5" s="51">
        <f t="shared" si="0"/>
        <v>0</v>
      </c>
      <c r="BD5" s="51">
        <f>AD37</f>
        <v>1</v>
      </c>
      <c r="BE5" s="51">
        <f>AE37</f>
        <v>0</v>
      </c>
      <c r="BF5" s="51">
        <f t="shared" si="0"/>
        <v>18</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0.01</v>
      </c>
      <c r="BQ5" s="51">
        <f t="shared" si="1"/>
        <v>0</v>
      </c>
      <c r="BR5" s="51">
        <f>AF35</f>
        <v>3.2699999999999996</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4</v>
      </c>
      <c r="O7" s="887"/>
      <c r="P7" s="853" t="s">
        <v>309</v>
      </c>
      <c r="Q7" s="855"/>
      <c r="R7" s="888">
        <v>10.4</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553</v>
      </c>
      <c r="O11" s="868"/>
      <c r="P11" s="866" t="s">
        <v>546</v>
      </c>
      <c r="Q11" s="868"/>
      <c r="R11" s="872" t="s">
        <v>414</v>
      </c>
      <c r="S11" s="872"/>
      <c r="T11" s="872"/>
      <c r="U11" s="866" t="s">
        <v>555</v>
      </c>
      <c r="V11" s="868"/>
      <c r="W11" s="866" t="s">
        <v>501</v>
      </c>
      <c r="X11" s="868"/>
      <c r="Y11" s="249"/>
      <c r="Z11" s="249"/>
      <c r="AA11" s="249"/>
      <c r="AB11" s="249"/>
      <c r="AC11" s="262"/>
      <c r="AD11" s="262"/>
      <c r="AE11" s="262"/>
      <c r="AF11" s="262">
        <v>0.57999999999999996</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545</v>
      </c>
      <c r="O12" s="868"/>
      <c r="P12" s="866" t="s">
        <v>546</v>
      </c>
      <c r="Q12" s="868"/>
      <c r="R12" s="872" t="s">
        <v>414</v>
      </c>
      <c r="S12" s="872"/>
      <c r="T12" s="872"/>
      <c r="U12" s="866" t="s">
        <v>548</v>
      </c>
      <c r="V12" s="868"/>
      <c r="W12" s="866" t="s">
        <v>501</v>
      </c>
      <c r="X12" s="868"/>
      <c r="Y12" s="249"/>
      <c r="Z12" s="249"/>
      <c r="AA12" s="249"/>
      <c r="AB12" s="249"/>
      <c r="AC12" s="262"/>
      <c r="AD12" s="262"/>
      <c r="AE12" s="262"/>
      <c r="AF12" s="262">
        <v>0.39</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570</v>
      </c>
      <c r="O13" s="868"/>
      <c r="P13" s="866" t="s">
        <v>546</v>
      </c>
      <c r="Q13" s="868"/>
      <c r="R13" s="869" t="s">
        <v>414</v>
      </c>
      <c r="S13" s="870"/>
      <c r="T13" s="871"/>
      <c r="U13" s="866" t="s">
        <v>548</v>
      </c>
      <c r="V13" s="868"/>
      <c r="W13" s="866" t="s">
        <v>501</v>
      </c>
      <c r="X13" s="868"/>
      <c r="Y13" s="249"/>
      <c r="Z13" s="249"/>
      <c r="AA13" s="249"/>
      <c r="AB13" s="249"/>
      <c r="AC13" s="262"/>
      <c r="AD13" s="262"/>
      <c r="AE13" s="262"/>
      <c r="AF13" s="262">
        <v>0.12</v>
      </c>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545</v>
      </c>
      <c r="O14" s="868"/>
      <c r="P14" s="866" t="s">
        <v>546</v>
      </c>
      <c r="Q14" s="868"/>
      <c r="R14" s="869" t="s">
        <v>423</v>
      </c>
      <c r="S14" s="870"/>
      <c r="T14" s="871"/>
      <c r="U14" s="866" t="s">
        <v>555</v>
      </c>
      <c r="V14" s="868"/>
      <c r="W14" s="866" t="s">
        <v>501</v>
      </c>
      <c r="X14" s="868"/>
      <c r="Y14" s="249"/>
      <c r="Z14" s="249"/>
      <c r="AA14" s="249"/>
      <c r="AB14" s="249"/>
      <c r="AC14" s="262"/>
      <c r="AD14" s="262"/>
      <c r="AE14" s="262"/>
      <c r="AF14" s="262">
        <v>1.4999999999999999E-2</v>
      </c>
      <c r="AG14" s="262"/>
      <c r="AH14" s="262"/>
      <c r="AI14" s="262"/>
      <c r="AJ14" s="262"/>
      <c r="AK14" s="866"/>
      <c r="AL14" s="867"/>
      <c r="AM14" s="867"/>
      <c r="AN14" s="867"/>
      <c r="AO14" s="868"/>
      <c r="AP14" s="2"/>
      <c r="AQ14" s="55">
        <f t="shared" si="2"/>
        <v>2</v>
      </c>
    </row>
    <row r="15" spans="2:86" ht="12" customHeight="1" x14ac:dyDescent="0.15">
      <c r="B15" s="874"/>
      <c r="C15" s="879"/>
      <c r="D15" s="877"/>
      <c r="E15" s="877"/>
      <c r="F15" s="877"/>
      <c r="G15" s="877"/>
      <c r="H15" s="877"/>
      <c r="I15" s="877"/>
      <c r="J15" s="878"/>
      <c r="K15" s="248">
        <v>5</v>
      </c>
      <c r="L15" s="866" t="s">
        <v>544</v>
      </c>
      <c r="M15" s="868"/>
      <c r="N15" s="866" t="s">
        <v>570</v>
      </c>
      <c r="O15" s="868"/>
      <c r="P15" s="866" t="s">
        <v>546</v>
      </c>
      <c r="Q15" s="868"/>
      <c r="R15" s="869" t="s">
        <v>414</v>
      </c>
      <c r="S15" s="870"/>
      <c r="T15" s="871"/>
      <c r="U15" s="866" t="s">
        <v>548</v>
      </c>
      <c r="V15" s="868"/>
      <c r="W15" s="866" t="s">
        <v>501</v>
      </c>
      <c r="X15" s="868"/>
      <c r="Y15" s="249"/>
      <c r="Z15" s="249"/>
      <c r="AA15" s="249"/>
      <c r="AB15" s="249"/>
      <c r="AC15" s="262"/>
      <c r="AD15" s="262"/>
      <c r="AE15" s="262"/>
      <c r="AF15" s="262">
        <v>0.13500000000000001</v>
      </c>
      <c r="AG15" s="262"/>
      <c r="AH15" s="262"/>
      <c r="AI15" s="262"/>
      <c r="AJ15" s="262"/>
      <c r="AK15" s="866"/>
      <c r="AL15" s="867"/>
      <c r="AM15" s="867"/>
      <c r="AN15" s="867"/>
      <c r="AO15" s="868"/>
      <c r="AP15" s="2"/>
      <c r="AQ15" s="55">
        <f t="shared" si="2"/>
        <v>2</v>
      </c>
    </row>
    <row r="16" spans="2:86" ht="12" customHeight="1" x14ac:dyDescent="0.15">
      <c r="B16" s="874"/>
      <c r="C16" s="879"/>
      <c r="D16" s="877"/>
      <c r="E16" s="877"/>
      <c r="F16" s="877"/>
      <c r="G16" s="877"/>
      <c r="H16" s="877"/>
      <c r="I16" s="877"/>
      <c r="J16" s="878"/>
      <c r="K16" s="248">
        <v>6</v>
      </c>
      <c r="L16" s="866" t="s">
        <v>544</v>
      </c>
      <c r="M16" s="868"/>
      <c r="N16" s="866" t="s">
        <v>570</v>
      </c>
      <c r="O16" s="868"/>
      <c r="P16" s="866" t="s">
        <v>546</v>
      </c>
      <c r="Q16" s="868"/>
      <c r="R16" s="869" t="s">
        <v>414</v>
      </c>
      <c r="S16" s="870"/>
      <c r="T16" s="871"/>
      <c r="U16" s="866" t="s">
        <v>548</v>
      </c>
      <c r="V16" s="868"/>
      <c r="W16" s="866" t="s">
        <v>501</v>
      </c>
      <c r="X16" s="868"/>
      <c r="Y16" s="249"/>
      <c r="Z16" s="249"/>
      <c r="AA16" s="249"/>
      <c r="AB16" s="249"/>
      <c r="AC16" s="262"/>
      <c r="AD16" s="262"/>
      <c r="AE16" s="262"/>
      <c r="AF16" s="262">
        <v>0.05</v>
      </c>
      <c r="AG16" s="262"/>
      <c r="AH16" s="262"/>
      <c r="AI16" s="262"/>
      <c r="AJ16" s="262"/>
      <c r="AK16" s="866"/>
      <c r="AL16" s="867"/>
      <c r="AM16" s="867"/>
      <c r="AN16" s="867"/>
      <c r="AO16" s="868"/>
      <c r="AP16" s="2"/>
      <c r="AQ16" s="55">
        <f t="shared" si="2"/>
        <v>2</v>
      </c>
    </row>
    <row r="17" spans="2:46" ht="12" customHeight="1" x14ac:dyDescent="0.15">
      <c r="B17" s="874"/>
      <c r="C17" s="879"/>
      <c r="D17" s="877"/>
      <c r="E17" s="877"/>
      <c r="F17" s="877"/>
      <c r="G17" s="877"/>
      <c r="H17" s="877"/>
      <c r="I17" s="877"/>
      <c r="J17" s="878"/>
      <c r="K17" s="248">
        <v>7</v>
      </c>
      <c r="L17" s="866" t="s">
        <v>544</v>
      </c>
      <c r="M17" s="868"/>
      <c r="N17" s="866" t="s">
        <v>563</v>
      </c>
      <c r="O17" s="868"/>
      <c r="P17" s="866" t="s">
        <v>546</v>
      </c>
      <c r="Q17" s="868"/>
      <c r="R17" s="869" t="s">
        <v>414</v>
      </c>
      <c r="S17" s="870"/>
      <c r="T17" s="871"/>
      <c r="U17" s="866" t="s">
        <v>548</v>
      </c>
      <c r="V17" s="868"/>
      <c r="W17" s="866" t="s">
        <v>501</v>
      </c>
      <c r="X17" s="868"/>
      <c r="Y17" s="249"/>
      <c r="Z17" s="249"/>
      <c r="AA17" s="249"/>
      <c r="AB17" s="249"/>
      <c r="AC17" s="262"/>
      <c r="AD17" s="262">
        <v>0.01</v>
      </c>
      <c r="AE17" s="262"/>
      <c r="AF17" s="262"/>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559</v>
      </c>
      <c r="O18" s="868"/>
      <c r="P18" s="866" t="s">
        <v>546</v>
      </c>
      <c r="Q18" s="868"/>
      <c r="R18" s="869" t="s">
        <v>414</v>
      </c>
      <c r="S18" s="870"/>
      <c r="T18" s="871"/>
      <c r="U18" s="866" t="s">
        <v>555</v>
      </c>
      <c r="V18" s="868"/>
      <c r="W18" s="866" t="s">
        <v>501</v>
      </c>
      <c r="X18" s="868"/>
      <c r="Y18" s="249"/>
      <c r="Z18" s="249"/>
      <c r="AA18" s="249"/>
      <c r="AB18" s="249"/>
      <c r="AC18" s="262"/>
      <c r="AD18" s="262"/>
      <c r="AE18" s="262"/>
      <c r="AF18" s="262">
        <v>1.04</v>
      </c>
      <c r="AG18" s="262"/>
      <c r="AH18" s="262"/>
      <c r="AI18" s="262"/>
      <c r="AJ18" s="262"/>
      <c r="AK18" s="866"/>
      <c r="AL18" s="867"/>
      <c r="AM18" s="867"/>
      <c r="AN18" s="867"/>
      <c r="AO18" s="868"/>
      <c r="AP18" s="2"/>
      <c r="AQ18" s="55">
        <f t="shared" si="2"/>
        <v>2</v>
      </c>
    </row>
    <row r="19" spans="2:46" ht="12" customHeight="1" x14ac:dyDescent="0.15">
      <c r="B19" s="874"/>
      <c r="C19" s="879"/>
      <c r="D19" s="877"/>
      <c r="E19" s="877"/>
      <c r="F19" s="877"/>
      <c r="G19" s="877"/>
      <c r="H19" s="877"/>
      <c r="I19" s="877"/>
      <c r="J19" s="878"/>
      <c r="K19" s="248">
        <v>9</v>
      </c>
      <c r="L19" s="866" t="s">
        <v>544</v>
      </c>
      <c r="M19" s="868"/>
      <c r="N19" s="866" t="s">
        <v>563</v>
      </c>
      <c r="O19" s="868"/>
      <c r="P19" s="866" t="s">
        <v>546</v>
      </c>
      <c r="Q19" s="868"/>
      <c r="R19" s="869" t="s">
        <v>414</v>
      </c>
      <c r="S19" s="870"/>
      <c r="T19" s="871"/>
      <c r="U19" s="866" t="s">
        <v>548</v>
      </c>
      <c r="V19" s="868"/>
      <c r="W19" s="866" t="s">
        <v>501</v>
      </c>
      <c r="X19" s="868"/>
      <c r="Y19" s="249"/>
      <c r="Z19" s="249"/>
      <c r="AA19" s="249"/>
      <c r="AB19" s="249"/>
      <c r="AC19" s="262"/>
      <c r="AD19" s="262"/>
      <c r="AE19" s="262"/>
      <c r="AF19" s="262">
        <v>0.19</v>
      </c>
      <c r="AG19" s="262"/>
      <c r="AH19" s="262"/>
      <c r="AI19" s="262"/>
      <c r="AJ19" s="262"/>
      <c r="AK19" s="866"/>
      <c r="AL19" s="867"/>
      <c r="AM19" s="867"/>
      <c r="AN19" s="867"/>
      <c r="AO19" s="868"/>
      <c r="AP19" s="2"/>
      <c r="AQ19" s="55">
        <f t="shared" si="2"/>
        <v>2</v>
      </c>
    </row>
    <row r="20" spans="2:46" ht="12" customHeight="1" x14ac:dyDescent="0.15">
      <c r="B20" s="874"/>
      <c r="C20" s="879"/>
      <c r="D20" s="877"/>
      <c r="E20" s="877"/>
      <c r="F20" s="877"/>
      <c r="G20" s="877"/>
      <c r="H20" s="877"/>
      <c r="I20" s="877"/>
      <c r="J20" s="878"/>
      <c r="K20" s="248">
        <v>10</v>
      </c>
      <c r="L20" s="866" t="s">
        <v>544</v>
      </c>
      <c r="M20" s="868"/>
      <c r="N20" s="866" t="s">
        <v>563</v>
      </c>
      <c r="O20" s="868"/>
      <c r="P20" s="866" t="s">
        <v>546</v>
      </c>
      <c r="Q20" s="868"/>
      <c r="R20" s="869" t="s">
        <v>414</v>
      </c>
      <c r="S20" s="870"/>
      <c r="T20" s="871"/>
      <c r="U20" s="866" t="s">
        <v>548</v>
      </c>
      <c r="V20" s="868"/>
      <c r="W20" s="866" t="s">
        <v>501</v>
      </c>
      <c r="X20" s="868"/>
      <c r="Y20" s="249"/>
      <c r="Z20" s="249"/>
      <c r="AA20" s="249"/>
      <c r="AB20" s="249"/>
      <c r="AC20" s="262"/>
      <c r="AD20" s="262"/>
      <c r="AE20" s="262"/>
      <c r="AF20" s="262">
        <v>0.51</v>
      </c>
      <c r="AG20" s="262"/>
      <c r="AH20" s="262"/>
      <c r="AI20" s="262"/>
      <c r="AJ20" s="262"/>
      <c r="AK20" s="866"/>
      <c r="AL20" s="867"/>
      <c r="AM20" s="867"/>
      <c r="AN20" s="867"/>
      <c r="AO20" s="868"/>
      <c r="AP20" s="2"/>
      <c r="AQ20" s="55">
        <f t="shared" si="2"/>
        <v>2</v>
      </c>
    </row>
    <row r="21" spans="2:46" ht="12" customHeight="1" x14ac:dyDescent="0.15">
      <c r="B21" s="874"/>
      <c r="C21" s="879"/>
      <c r="D21" s="877"/>
      <c r="E21" s="877"/>
      <c r="F21" s="877"/>
      <c r="G21" s="877"/>
      <c r="H21" s="877"/>
      <c r="I21" s="877"/>
      <c r="J21" s="878"/>
      <c r="K21" s="248">
        <v>11</v>
      </c>
      <c r="L21" s="866" t="s">
        <v>578</v>
      </c>
      <c r="M21" s="868"/>
      <c r="N21" s="866" t="s">
        <v>579</v>
      </c>
      <c r="O21" s="868"/>
      <c r="P21" s="866"/>
      <c r="Q21" s="868"/>
      <c r="R21" s="869" t="s">
        <v>448</v>
      </c>
      <c r="S21" s="870"/>
      <c r="T21" s="871"/>
      <c r="U21" s="866" t="s">
        <v>555</v>
      </c>
      <c r="V21" s="868"/>
      <c r="W21" s="866"/>
      <c r="X21" s="868"/>
      <c r="Y21" s="249"/>
      <c r="Z21" s="249"/>
      <c r="AA21" s="249"/>
      <c r="AB21" s="249"/>
      <c r="AC21" s="262"/>
      <c r="AD21" s="262"/>
      <c r="AE21" s="262"/>
      <c r="AF21" s="262"/>
      <c r="AG21" s="262"/>
      <c r="AH21" s="262"/>
      <c r="AI21" s="262"/>
      <c r="AJ21" s="262"/>
      <c r="AK21" s="866"/>
      <c r="AL21" s="867"/>
      <c r="AM21" s="867"/>
      <c r="AN21" s="867"/>
      <c r="AO21" s="868"/>
      <c r="AP21" s="2"/>
      <c r="AQ21" s="55">
        <f>IF(P21="材質劣化",2,IF(P21="漏水",3,1))</f>
        <v>1</v>
      </c>
    </row>
    <row r="22" spans="2:46" ht="12" customHeight="1" x14ac:dyDescent="0.15">
      <c r="B22" s="874"/>
      <c r="C22" s="879"/>
      <c r="D22" s="877"/>
      <c r="E22" s="877"/>
      <c r="F22" s="877"/>
      <c r="G22" s="877"/>
      <c r="H22" s="877"/>
      <c r="I22" s="877"/>
      <c r="J22" s="878"/>
      <c r="K22" s="248">
        <v>12</v>
      </c>
      <c r="L22" s="866" t="s">
        <v>544</v>
      </c>
      <c r="M22" s="868"/>
      <c r="N22" s="866" t="s">
        <v>553</v>
      </c>
      <c r="O22" s="868"/>
      <c r="P22" s="866" t="s">
        <v>546</v>
      </c>
      <c r="Q22" s="868"/>
      <c r="R22" s="869" t="s">
        <v>414</v>
      </c>
      <c r="S22" s="870"/>
      <c r="T22" s="871"/>
      <c r="U22" s="866" t="s">
        <v>555</v>
      </c>
      <c r="V22" s="868"/>
      <c r="W22" s="866" t="s">
        <v>501</v>
      </c>
      <c r="X22" s="868"/>
      <c r="Y22" s="249"/>
      <c r="Z22" s="249"/>
      <c r="AA22" s="249"/>
      <c r="AB22" s="249"/>
      <c r="AC22" s="262"/>
      <c r="AD22" s="262"/>
      <c r="AE22" s="262"/>
      <c r="AF22" s="262">
        <v>0.16</v>
      </c>
      <c r="AG22" s="262"/>
      <c r="AH22" s="262"/>
      <c r="AI22" s="262"/>
      <c r="AJ22" s="262"/>
      <c r="AK22" s="866"/>
      <c r="AL22" s="867"/>
      <c r="AM22" s="867"/>
      <c r="AN22" s="867"/>
      <c r="AO22" s="868"/>
      <c r="AP22" s="2"/>
      <c r="AQ22" s="55">
        <f t="shared" si="2"/>
        <v>2</v>
      </c>
    </row>
    <row r="23" spans="2:46" ht="12" customHeight="1" x14ac:dyDescent="0.15">
      <c r="B23" s="874"/>
      <c r="C23" s="879"/>
      <c r="D23" s="877"/>
      <c r="E23" s="877"/>
      <c r="F23" s="877"/>
      <c r="G23" s="877"/>
      <c r="H23" s="877"/>
      <c r="I23" s="877"/>
      <c r="J23" s="878"/>
      <c r="K23" s="248">
        <v>13</v>
      </c>
      <c r="L23" s="866" t="s">
        <v>544</v>
      </c>
      <c r="M23" s="868"/>
      <c r="N23" s="866" t="s">
        <v>553</v>
      </c>
      <c r="O23" s="868"/>
      <c r="P23" s="866" t="s">
        <v>546</v>
      </c>
      <c r="Q23" s="868"/>
      <c r="R23" s="869" t="s">
        <v>414</v>
      </c>
      <c r="S23" s="870"/>
      <c r="T23" s="871"/>
      <c r="U23" s="866" t="s">
        <v>555</v>
      </c>
      <c r="V23" s="868"/>
      <c r="W23" s="866" t="s">
        <v>501</v>
      </c>
      <c r="X23" s="868"/>
      <c r="Y23" s="249"/>
      <c r="Z23" s="249"/>
      <c r="AA23" s="249"/>
      <c r="AB23" s="249"/>
      <c r="AC23" s="262"/>
      <c r="AD23" s="262"/>
      <c r="AE23" s="262"/>
      <c r="AF23" s="262">
        <v>0.03</v>
      </c>
      <c r="AG23" s="262"/>
      <c r="AH23" s="262"/>
      <c r="AI23" s="262"/>
      <c r="AJ23" s="262"/>
      <c r="AK23" s="866"/>
      <c r="AL23" s="867"/>
      <c r="AM23" s="867"/>
      <c r="AN23" s="867"/>
      <c r="AO23" s="868"/>
      <c r="AP23" s="2"/>
      <c r="AQ23" s="55">
        <f t="shared" si="2"/>
        <v>2</v>
      </c>
    </row>
    <row r="24" spans="2:46" ht="12" customHeight="1" x14ac:dyDescent="0.15">
      <c r="B24" s="874"/>
      <c r="C24" s="879"/>
      <c r="D24" s="877"/>
      <c r="E24" s="877"/>
      <c r="F24" s="877"/>
      <c r="G24" s="877"/>
      <c r="H24" s="877"/>
      <c r="I24" s="877"/>
      <c r="J24" s="878"/>
      <c r="K24" s="248">
        <v>14</v>
      </c>
      <c r="L24" s="866" t="s">
        <v>544</v>
      </c>
      <c r="M24" s="868"/>
      <c r="N24" s="866" t="s">
        <v>545</v>
      </c>
      <c r="O24" s="868"/>
      <c r="P24" s="866" t="s">
        <v>546</v>
      </c>
      <c r="Q24" s="868"/>
      <c r="R24" s="869" t="s">
        <v>423</v>
      </c>
      <c r="S24" s="870"/>
      <c r="T24" s="871"/>
      <c r="U24" s="866" t="s">
        <v>501</v>
      </c>
      <c r="V24" s="868"/>
      <c r="W24" s="866" t="s">
        <v>501</v>
      </c>
      <c r="X24" s="868"/>
      <c r="Y24" s="249"/>
      <c r="Z24" s="249"/>
      <c r="AA24" s="249"/>
      <c r="AB24" s="249"/>
      <c r="AC24" s="262"/>
      <c r="AD24" s="262"/>
      <c r="AE24" s="262"/>
      <c r="AF24" s="262">
        <v>7.4999999999999997E-3</v>
      </c>
      <c r="AG24" s="262"/>
      <c r="AH24" s="262"/>
      <c r="AI24" s="262"/>
      <c r="AJ24" s="262"/>
      <c r="AK24" s="866"/>
      <c r="AL24" s="867"/>
      <c r="AM24" s="867"/>
      <c r="AN24" s="867"/>
      <c r="AO24" s="868"/>
      <c r="AP24" s="2"/>
      <c r="AQ24" s="55">
        <f t="shared" si="2"/>
        <v>2</v>
      </c>
    </row>
    <row r="25" spans="2:46" ht="12" customHeight="1" x14ac:dyDescent="0.15">
      <c r="B25" s="874"/>
      <c r="C25" s="879"/>
      <c r="D25" s="877"/>
      <c r="E25" s="877"/>
      <c r="F25" s="877"/>
      <c r="G25" s="877"/>
      <c r="H25" s="877"/>
      <c r="I25" s="877"/>
      <c r="J25" s="878"/>
      <c r="K25" s="248">
        <v>15</v>
      </c>
      <c r="L25" s="866" t="s">
        <v>544</v>
      </c>
      <c r="M25" s="868"/>
      <c r="N25" s="866" t="s">
        <v>545</v>
      </c>
      <c r="O25" s="868"/>
      <c r="P25" s="866" t="s">
        <v>546</v>
      </c>
      <c r="Q25" s="868"/>
      <c r="R25" s="869" t="s">
        <v>423</v>
      </c>
      <c r="S25" s="870"/>
      <c r="T25" s="871"/>
      <c r="U25" s="866" t="s">
        <v>555</v>
      </c>
      <c r="V25" s="868"/>
      <c r="W25" s="866" t="s">
        <v>501</v>
      </c>
      <c r="X25" s="868"/>
      <c r="Y25" s="249"/>
      <c r="Z25" s="249"/>
      <c r="AA25" s="249"/>
      <c r="AB25" s="249"/>
      <c r="AC25" s="262"/>
      <c r="AD25" s="262"/>
      <c r="AE25" s="262"/>
      <c r="AF25" s="262">
        <v>1.4999999999999999E-2</v>
      </c>
      <c r="AG25" s="262"/>
      <c r="AH25" s="262"/>
      <c r="AI25" s="262"/>
      <c r="AJ25" s="262"/>
      <c r="AK25" s="866"/>
      <c r="AL25" s="867"/>
      <c r="AM25" s="867"/>
      <c r="AN25" s="867"/>
      <c r="AO25" s="868"/>
      <c r="AP25" s="2"/>
      <c r="AQ25" s="55">
        <f t="shared" si="2"/>
        <v>2</v>
      </c>
    </row>
    <row r="26" spans="2:46" ht="12" customHeight="1" x14ac:dyDescent="0.15">
      <c r="B26" s="874"/>
      <c r="C26" s="879"/>
      <c r="D26" s="877"/>
      <c r="E26" s="877"/>
      <c r="F26" s="877"/>
      <c r="G26" s="877"/>
      <c r="H26" s="877"/>
      <c r="I26" s="877"/>
      <c r="J26" s="878"/>
      <c r="K26" s="248">
        <v>16</v>
      </c>
      <c r="L26" s="866" t="s">
        <v>544</v>
      </c>
      <c r="M26" s="868"/>
      <c r="N26" s="866" t="s">
        <v>545</v>
      </c>
      <c r="O26" s="868"/>
      <c r="P26" s="866" t="s">
        <v>546</v>
      </c>
      <c r="Q26" s="868"/>
      <c r="R26" s="869" t="s">
        <v>423</v>
      </c>
      <c r="S26" s="870"/>
      <c r="T26" s="871"/>
      <c r="U26" s="866" t="s">
        <v>555</v>
      </c>
      <c r="V26" s="868"/>
      <c r="W26" s="866" t="s">
        <v>501</v>
      </c>
      <c r="X26" s="868"/>
      <c r="Y26" s="249"/>
      <c r="Z26" s="249"/>
      <c r="AA26" s="249"/>
      <c r="AB26" s="249"/>
      <c r="AC26" s="262"/>
      <c r="AD26" s="262"/>
      <c r="AE26" s="262"/>
      <c r="AF26" s="262">
        <v>2.5000000000000001E-3</v>
      </c>
      <c r="AG26" s="262"/>
      <c r="AH26" s="262"/>
      <c r="AI26" s="262"/>
      <c r="AJ26" s="262"/>
      <c r="AK26" s="866"/>
      <c r="AL26" s="867"/>
      <c r="AM26" s="867"/>
      <c r="AN26" s="867"/>
      <c r="AO26" s="868"/>
      <c r="AP26" s="2"/>
      <c r="AQ26" s="55">
        <f t="shared" si="2"/>
        <v>2</v>
      </c>
    </row>
    <row r="27" spans="2:46" ht="12" customHeight="1" x14ac:dyDescent="0.15">
      <c r="B27" s="874"/>
      <c r="C27" s="879"/>
      <c r="D27" s="877"/>
      <c r="E27" s="877"/>
      <c r="F27" s="877"/>
      <c r="G27" s="877"/>
      <c r="H27" s="877"/>
      <c r="I27" s="877"/>
      <c r="J27" s="878"/>
      <c r="K27" s="248">
        <v>17</v>
      </c>
      <c r="L27" s="866" t="s">
        <v>544</v>
      </c>
      <c r="M27" s="868"/>
      <c r="N27" s="866" t="s">
        <v>545</v>
      </c>
      <c r="O27" s="868"/>
      <c r="P27" s="866" t="s">
        <v>546</v>
      </c>
      <c r="Q27" s="868"/>
      <c r="R27" s="869" t="s">
        <v>423</v>
      </c>
      <c r="S27" s="870"/>
      <c r="T27" s="871"/>
      <c r="U27" s="866" t="s">
        <v>555</v>
      </c>
      <c r="V27" s="868"/>
      <c r="W27" s="866" t="s">
        <v>501</v>
      </c>
      <c r="X27" s="868"/>
      <c r="Y27" s="249"/>
      <c r="Z27" s="249"/>
      <c r="AA27" s="249"/>
      <c r="AB27" s="249"/>
      <c r="AC27" s="262"/>
      <c r="AD27" s="262"/>
      <c r="AE27" s="262"/>
      <c r="AF27" s="262">
        <v>0.01</v>
      </c>
      <c r="AG27" s="262"/>
      <c r="AH27" s="262"/>
      <c r="AI27" s="262"/>
      <c r="AJ27" s="262"/>
      <c r="AK27" s="866"/>
      <c r="AL27" s="867"/>
      <c r="AM27" s="867"/>
      <c r="AN27" s="867"/>
      <c r="AO27" s="868"/>
      <c r="AP27" s="2"/>
      <c r="AQ27" s="55">
        <f t="shared" si="2"/>
        <v>2</v>
      </c>
    </row>
    <row r="28" spans="2:46" ht="12" customHeight="1" x14ac:dyDescent="0.15">
      <c r="B28" s="874"/>
      <c r="C28" s="879"/>
      <c r="D28" s="877"/>
      <c r="E28" s="877"/>
      <c r="F28" s="877"/>
      <c r="G28" s="877"/>
      <c r="H28" s="877"/>
      <c r="I28" s="877"/>
      <c r="J28" s="878"/>
      <c r="K28" s="248">
        <v>18</v>
      </c>
      <c r="L28" s="866" t="s">
        <v>544</v>
      </c>
      <c r="M28" s="868"/>
      <c r="N28" s="866" t="s">
        <v>557</v>
      </c>
      <c r="O28" s="868"/>
      <c r="P28" s="866" t="s">
        <v>546</v>
      </c>
      <c r="Q28" s="868"/>
      <c r="R28" s="869" t="s">
        <v>423</v>
      </c>
      <c r="S28" s="870"/>
      <c r="T28" s="871"/>
      <c r="U28" s="866" t="s">
        <v>555</v>
      </c>
      <c r="V28" s="868"/>
      <c r="W28" s="866" t="s">
        <v>501</v>
      </c>
      <c r="X28" s="868"/>
      <c r="Y28" s="249"/>
      <c r="Z28" s="249"/>
      <c r="AA28" s="249"/>
      <c r="AB28" s="249"/>
      <c r="AC28" s="262"/>
      <c r="AD28" s="262"/>
      <c r="AE28" s="262"/>
      <c r="AF28" s="262">
        <v>2.5000000000000001E-3</v>
      </c>
      <c r="AG28" s="262"/>
      <c r="AH28" s="262"/>
      <c r="AI28" s="262"/>
      <c r="AJ28" s="262"/>
      <c r="AK28" s="866"/>
      <c r="AL28" s="867"/>
      <c r="AM28" s="867"/>
      <c r="AN28" s="867"/>
      <c r="AO28" s="868"/>
      <c r="AP28" s="2"/>
      <c r="AQ28" s="55">
        <f t="shared" si="2"/>
        <v>2</v>
      </c>
    </row>
    <row r="29" spans="2:46" ht="12" customHeight="1" x14ac:dyDescent="0.15">
      <c r="B29" s="874"/>
      <c r="C29" s="879"/>
      <c r="D29" s="877"/>
      <c r="E29" s="877"/>
      <c r="F29" s="877"/>
      <c r="G29" s="877"/>
      <c r="H29" s="877"/>
      <c r="I29" s="877"/>
      <c r="J29" s="878"/>
      <c r="K29" s="248">
        <v>19</v>
      </c>
      <c r="L29" s="866" t="s">
        <v>544</v>
      </c>
      <c r="M29" s="868"/>
      <c r="N29" s="866" t="s">
        <v>557</v>
      </c>
      <c r="O29" s="868"/>
      <c r="P29" s="866" t="s">
        <v>546</v>
      </c>
      <c r="Q29" s="868"/>
      <c r="R29" s="869" t="s">
        <v>423</v>
      </c>
      <c r="S29" s="870"/>
      <c r="T29" s="871"/>
      <c r="U29" s="866" t="s">
        <v>555</v>
      </c>
      <c r="V29" s="868"/>
      <c r="W29" s="866" t="s">
        <v>501</v>
      </c>
      <c r="X29" s="868"/>
      <c r="Y29" s="249"/>
      <c r="Z29" s="249"/>
      <c r="AA29" s="249"/>
      <c r="AB29" s="249"/>
      <c r="AC29" s="262"/>
      <c r="AD29" s="262"/>
      <c r="AE29" s="262"/>
      <c r="AF29" s="262">
        <v>2.5000000000000001E-3</v>
      </c>
      <c r="AG29" s="262"/>
      <c r="AH29" s="262"/>
      <c r="AI29" s="262"/>
      <c r="AJ29" s="262"/>
      <c r="AK29" s="866"/>
      <c r="AL29" s="867"/>
      <c r="AM29" s="867"/>
      <c r="AN29" s="867"/>
      <c r="AO29" s="868"/>
      <c r="AP29" s="2"/>
      <c r="AQ29" s="55">
        <f t="shared" si="2"/>
        <v>2</v>
      </c>
    </row>
    <row r="30" spans="2:46" ht="12" customHeight="1" x14ac:dyDescent="0.15">
      <c r="B30" s="874"/>
      <c r="C30" s="879"/>
      <c r="D30" s="877"/>
      <c r="E30" s="877"/>
      <c r="F30" s="877"/>
      <c r="G30" s="877"/>
      <c r="H30" s="877"/>
      <c r="I30" s="877"/>
      <c r="J30" s="878"/>
      <c r="K30" s="248">
        <v>20</v>
      </c>
      <c r="L30" s="866" t="s">
        <v>544</v>
      </c>
      <c r="M30" s="868"/>
      <c r="N30" s="866" t="s">
        <v>557</v>
      </c>
      <c r="O30" s="868"/>
      <c r="P30" s="866" t="s">
        <v>546</v>
      </c>
      <c r="Q30" s="868"/>
      <c r="R30" s="869" t="s">
        <v>423</v>
      </c>
      <c r="S30" s="870"/>
      <c r="T30" s="871"/>
      <c r="U30" s="866" t="s">
        <v>501</v>
      </c>
      <c r="V30" s="868"/>
      <c r="W30" s="866" t="s">
        <v>501</v>
      </c>
      <c r="X30" s="868"/>
      <c r="Y30" s="249"/>
      <c r="Z30" s="249"/>
      <c r="AA30" s="249"/>
      <c r="AB30" s="249"/>
      <c r="AC30" s="262"/>
      <c r="AD30" s="262"/>
      <c r="AE30" s="262"/>
      <c r="AF30" s="262">
        <v>0.01</v>
      </c>
      <c r="AG30" s="262"/>
      <c r="AH30" s="262"/>
      <c r="AI30" s="262"/>
      <c r="AJ30" s="262"/>
      <c r="AK30" s="866"/>
      <c r="AL30" s="867"/>
      <c r="AM30" s="867"/>
      <c r="AN30" s="867"/>
      <c r="AO30" s="868"/>
      <c r="AP30" s="2"/>
      <c r="AQ30" s="55">
        <f t="shared" si="2"/>
        <v>2</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0.01</v>
      </c>
      <c r="AE35" s="263">
        <f>SUM(AE11:AE34)</f>
        <v>0</v>
      </c>
      <c r="AF35" s="263">
        <f t="shared" si="3"/>
        <v>3.2699999999999996</v>
      </c>
      <c r="AG35" s="263">
        <f t="shared" si="3"/>
        <v>0</v>
      </c>
      <c r="AH35" s="263">
        <f t="shared" si="3"/>
        <v>0</v>
      </c>
      <c r="AI35" s="263">
        <f t="shared" si="3"/>
        <v>0</v>
      </c>
      <c r="AJ35" s="264">
        <f t="shared" si="3"/>
        <v>0</v>
      </c>
      <c r="AK35" s="852" t="s">
        <v>325</v>
      </c>
      <c r="AL35" s="852"/>
      <c r="AM35" s="856" t="str">
        <f>IF(Y37+AC37+AG37&gt;0,"Ⅳ",IF(Z37+AD37+AH37&gt;0,"Ⅲ",IF(AA37+AB37+AE37+AF37+AI37+AJ37&gt;0,"Ⅱ","Ⅰ")))</f>
        <v>Ⅲ</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1</v>
      </c>
      <c r="AE37" s="841">
        <f t="shared" si="4"/>
        <v>0</v>
      </c>
      <c r="AF37" s="841">
        <f t="shared" si="4"/>
        <v>18</v>
      </c>
      <c r="AG37" s="841">
        <f t="shared" si="4"/>
        <v>0</v>
      </c>
      <c r="AH37" s="841">
        <f t="shared" si="4"/>
        <v>0</v>
      </c>
      <c r="AI37" s="841">
        <f t="shared" si="4"/>
        <v>0</v>
      </c>
      <c r="AJ37" s="841">
        <f>COUNTA(AJ11:AJ34)</f>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30" priority="2">
      <formula>$AQ11=2</formula>
    </cfRule>
  </conditionalFormatting>
  <conditionalFormatting sqref="Y11:AF34">
    <cfRule type="expression" dxfId="29" priority="1">
      <formula>$AQ11=3</formula>
    </cfRule>
  </conditionalFormatting>
  <conditionalFormatting sqref="AC11:AJ34">
    <cfRule type="expression" dxfId="28" priority="3">
      <formula>$AQ11=1</formula>
    </cfRule>
  </conditionalFormatting>
  <conditionalFormatting sqref="AG11:AJ34">
    <cfRule type="expression" dxfId="27" priority="4">
      <formula>$AQ11=2</formula>
    </cfRule>
  </conditionalFormatting>
  <dataValidations count="2">
    <dataValidation type="list" allowBlank="1" showInputMessage="1" showErrorMessage="1" sqref="Y11:AB34" xr:uid="{A62A7036-B08D-44C4-9874-253AFE6CA694}">
      <formula1>"〇,"</formula1>
    </dataValidation>
    <dataValidation type="list" allowBlank="1" showInputMessage="1" showErrorMessage="1" sqref="N11:O34" xr:uid="{953E1D65-4A0D-4619-BBFC-D9A331A9971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82A81A-E425-437F-9A89-A5A18F3714F0}">
          <x14:formula1>
            <xm:f>'(参考)リスト'!$B$16:$B$21</xm:f>
          </x14:formula1>
          <xm:sqref>L11:M34</xm:sqref>
        </x14:dataValidation>
        <x14:dataValidation type="list" allowBlank="1" showInputMessage="1" showErrorMessage="1" xr:uid="{904C0E9D-185B-4091-AB32-505B9F767B18}">
          <x14:formula1>
            <xm:f>'(参考)リスト'!$E$16:$E$27</xm:f>
          </x14:formula1>
          <xm:sqref>R11:T34</xm:sqref>
        </x14:dataValidation>
        <x14:dataValidation type="list" allowBlank="1" showInputMessage="1" showErrorMessage="1" xr:uid="{55EE5969-560D-4856-9FD3-D902F01F9B13}">
          <x14:formula1>
            <xm:f>'(参考)リスト'!$D$16:$D$18</xm:f>
          </x14:formula1>
          <xm:sqref>P11:Q34</xm:sqref>
        </x14:dataValidation>
        <x14:dataValidation type="list" allowBlank="1" showInputMessage="1" showErrorMessage="1" xr:uid="{C683F00E-3720-4ED4-B9DE-5DDE11DFA3FC}">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E9691-258C-4C6F-9239-13209C319783}">
  <dimension ref="B1:CH53"/>
  <sheetViews>
    <sheetView showGridLines="0" view="pageBreakPreview" topLeftCell="I5"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5</v>
      </c>
      <c r="AW5" s="41">
        <f>R7</f>
        <v>10.4</v>
      </c>
      <c r="AX5" s="51" t="str">
        <f>AM35</f>
        <v>Ⅲ</v>
      </c>
      <c r="AY5" s="51">
        <f>Y37</f>
        <v>0</v>
      </c>
      <c r="AZ5" s="51">
        <f t="shared" ref="AZ5:BJ5" si="0">Z37</f>
        <v>0</v>
      </c>
      <c r="BA5" s="51">
        <f t="shared" si="0"/>
        <v>0</v>
      </c>
      <c r="BB5" s="51">
        <f>AB37</f>
        <v>0</v>
      </c>
      <c r="BC5" s="51">
        <f t="shared" si="0"/>
        <v>0</v>
      </c>
      <c r="BD5" s="51">
        <f>AD37</f>
        <v>1</v>
      </c>
      <c r="BE5" s="51">
        <f>AE37</f>
        <v>0</v>
      </c>
      <c r="BF5" s="51">
        <f t="shared" si="0"/>
        <v>9</v>
      </c>
      <c r="BG5" s="51">
        <f t="shared" si="0"/>
        <v>0</v>
      </c>
      <c r="BH5" s="51">
        <f t="shared" si="0"/>
        <v>2</v>
      </c>
      <c r="BI5" s="51">
        <f>AI37</f>
        <v>1</v>
      </c>
      <c r="BJ5" s="51">
        <f t="shared" si="0"/>
        <v>0</v>
      </c>
      <c r="BK5" s="51">
        <f>IF(Y37&gt;0,R7,)</f>
        <v>0</v>
      </c>
      <c r="BL5" s="42">
        <f>IF(Y37&gt;0,"",IF(Z37&gt;0,R7,))</f>
        <v>0</v>
      </c>
      <c r="BM5" s="42">
        <f>IF(Y37+Z37&gt;0,"",IF(AA37&gt;0,R7,))</f>
        <v>0</v>
      </c>
      <c r="BN5" s="42">
        <f>IF(Y37+Z37+AA37&gt;0,"",IF(AB37&gt;0,R7,))</f>
        <v>0</v>
      </c>
      <c r="BO5" s="51">
        <f>AC35</f>
        <v>0</v>
      </c>
      <c r="BP5" s="51">
        <f t="shared" ref="BP5:BQ5" si="1">AD35</f>
        <v>0.01</v>
      </c>
      <c r="BQ5" s="51">
        <f t="shared" si="1"/>
        <v>0</v>
      </c>
      <c r="BR5" s="51">
        <f>AF35</f>
        <v>1.605</v>
      </c>
      <c r="BS5" s="51">
        <f>AG35</f>
        <v>0</v>
      </c>
      <c r="BT5" s="51">
        <f>AH35</f>
        <v>8.35</v>
      </c>
      <c r="BU5" s="51">
        <f>AI35</f>
        <v>9.6999999999999993</v>
      </c>
      <c r="BV5" s="51">
        <f>AJ35</f>
        <v>0</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5</v>
      </c>
      <c r="O7" s="887"/>
      <c r="P7" s="853" t="s">
        <v>309</v>
      </c>
      <c r="Q7" s="855"/>
      <c r="R7" s="888">
        <v>10.4</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553</v>
      </c>
      <c r="O11" s="868"/>
      <c r="P11" s="866" t="s">
        <v>546</v>
      </c>
      <c r="Q11" s="868"/>
      <c r="R11" s="872" t="s">
        <v>414</v>
      </c>
      <c r="S11" s="872"/>
      <c r="T11" s="872"/>
      <c r="U11" s="866" t="s">
        <v>555</v>
      </c>
      <c r="V11" s="868"/>
      <c r="W11" s="866" t="s">
        <v>501</v>
      </c>
      <c r="X11" s="868"/>
      <c r="Y11" s="249"/>
      <c r="Z11" s="249"/>
      <c r="AA11" s="249"/>
      <c r="AB11" s="249"/>
      <c r="AC11" s="262"/>
      <c r="AD11" s="262"/>
      <c r="AE11" s="262"/>
      <c r="AF11" s="262">
        <v>0.28000000000000003</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616</v>
      </c>
      <c r="O12" s="868"/>
      <c r="P12" s="866" t="s">
        <v>442</v>
      </c>
      <c r="Q12" s="868"/>
      <c r="R12" s="872" t="s">
        <v>448</v>
      </c>
      <c r="S12" s="872"/>
      <c r="T12" s="872"/>
      <c r="U12" s="866" t="s">
        <v>555</v>
      </c>
      <c r="V12" s="868"/>
      <c r="W12" s="866" t="s">
        <v>501</v>
      </c>
      <c r="X12" s="868"/>
      <c r="Y12" s="249"/>
      <c r="Z12" s="249"/>
      <c r="AA12" s="249"/>
      <c r="AB12" s="249"/>
      <c r="AC12" s="262"/>
      <c r="AD12" s="262"/>
      <c r="AE12" s="262"/>
      <c r="AF12" s="262"/>
      <c r="AG12" s="262"/>
      <c r="AH12" s="262"/>
      <c r="AI12" s="262"/>
      <c r="AJ12" s="262"/>
      <c r="AK12" s="866"/>
      <c r="AL12" s="867"/>
      <c r="AM12" s="867"/>
      <c r="AN12" s="867"/>
      <c r="AO12" s="868"/>
      <c r="AP12" s="2"/>
      <c r="AQ12" s="55">
        <f>IF(P12="材質劣化",2,IF(P12="漏水",3,1))</f>
        <v>3</v>
      </c>
    </row>
    <row r="13" spans="2:86" ht="12" customHeight="1" x14ac:dyDescent="0.15">
      <c r="B13" s="874"/>
      <c r="C13" s="879"/>
      <c r="D13" s="877"/>
      <c r="E13" s="877"/>
      <c r="F13" s="877"/>
      <c r="G13" s="877"/>
      <c r="H13" s="877"/>
      <c r="I13" s="877"/>
      <c r="J13" s="878"/>
      <c r="K13" s="248">
        <v>3</v>
      </c>
      <c r="L13" s="866" t="s">
        <v>544</v>
      </c>
      <c r="M13" s="868"/>
      <c r="N13" s="866" t="s">
        <v>545</v>
      </c>
      <c r="O13" s="868"/>
      <c r="P13" s="866" t="s">
        <v>442</v>
      </c>
      <c r="Q13" s="868"/>
      <c r="R13" s="869" t="s">
        <v>442</v>
      </c>
      <c r="S13" s="870"/>
      <c r="T13" s="871"/>
      <c r="U13" s="866" t="s">
        <v>548</v>
      </c>
      <c r="V13" s="868"/>
      <c r="W13" s="866" t="s">
        <v>501</v>
      </c>
      <c r="X13" s="868"/>
      <c r="Y13" s="249"/>
      <c r="Z13" s="249"/>
      <c r="AA13" s="249"/>
      <c r="AB13" s="249"/>
      <c r="AC13" s="262"/>
      <c r="AD13" s="262"/>
      <c r="AE13" s="262"/>
      <c r="AF13" s="262"/>
      <c r="AG13" s="262"/>
      <c r="AH13" s="262">
        <v>4</v>
      </c>
      <c r="AI13" s="262"/>
      <c r="AJ13" s="262"/>
      <c r="AK13" s="866"/>
      <c r="AL13" s="867"/>
      <c r="AM13" s="867"/>
      <c r="AN13" s="867"/>
      <c r="AO13" s="868"/>
      <c r="AP13" s="2"/>
      <c r="AQ13" s="55">
        <f t="shared" ref="AQ13:AQ34" si="2">IF(P13="材質劣化",2,IF(P13="漏水",3,1))</f>
        <v>3</v>
      </c>
    </row>
    <row r="14" spans="2:86" ht="12" customHeight="1" x14ac:dyDescent="0.15">
      <c r="B14" s="874"/>
      <c r="C14" s="879"/>
      <c r="D14" s="877"/>
      <c r="E14" s="877"/>
      <c r="F14" s="877"/>
      <c r="G14" s="877"/>
      <c r="H14" s="877"/>
      <c r="I14" s="877"/>
      <c r="J14" s="878"/>
      <c r="K14" s="248">
        <v>4</v>
      </c>
      <c r="L14" s="866" t="s">
        <v>544</v>
      </c>
      <c r="M14" s="868"/>
      <c r="N14" s="866" t="s">
        <v>545</v>
      </c>
      <c r="O14" s="868"/>
      <c r="P14" s="866" t="s">
        <v>442</v>
      </c>
      <c r="Q14" s="868"/>
      <c r="R14" s="869" t="s">
        <v>442</v>
      </c>
      <c r="S14" s="870"/>
      <c r="T14" s="871"/>
      <c r="U14" s="866" t="s">
        <v>548</v>
      </c>
      <c r="V14" s="868"/>
      <c r="W14" s="866" t="s">
        <v>501</v>
      </c>
      <c r="X14" s="868"/>
      <c r="Y14" s="249"/>
      <c r="Z14" s="249"/>
      <c r="AA14" s="249"/>
      <c r="AB14" s="249"/>
      <c r="AC14" s="262"/>
      <c r="AD14" s="262"/>
      <c r="AE14" s="262"/>
      <c r="AF14" s="262"/>
      <c r="AG14" s="262"/>
      <c r="AH14" s="262">
        <v>4.3499999999999996</v>
      </c>
      <c r="AI14" s="262"/>
      <c r="AJ14" s="262"/>
      <c r="AK14" s="866"/>
      <c r="AL14" s="867"/>
      <c r="AM14" s="867"/>
      <c r="AN14" s="867"/>
      <c r="AO14" s="868"/>
      <c r="AP14" s="2"/>
      <c r="AQ14" s="55">
        <f t="shared" si="2"/>
        <v>3</v>
      </c>
    </row>
    <row r="15" spans="2:86" ht="12" customHeight="1" x14ac:dyDescent="0.15">
      <c r="B15" s="874"/>
      <c r="C15" s="879"/>
      <c r="D15" s="877"/>
      <c r="E15" s="877"/>
      <c r="F15" s="877"/>
      <c r="G15" s="877"/>
      <c r="H15" s="877"/>
      <c r="I15" s="877"/>
      <c r="J15" s="878"/>
      <c r="K15" s="248">
        <v>5</v>
      </c>
      <c r="L15" s="866" t="s">
        <v>544</v>
      </c>
      <c r="M15" s="868"/>
      <c r="N15" s="866" t="s">
        <v>557</v>
      </c>
      <c r="O15" s="868"/>
      <c r="P15" s="866" t="s">
        <v>546</v>
      </c>
      <c r="Q15" s="868"/>
      <c r="R15" s="869" t="s">
        <v>414</v>
      </c>
      <c r="S15" s="870"/>
      <c r="T15" s="871"/>
      <c r="U15" s="866" t="s">
        <v>548</v>
      </c>
      <c r="V15" s="868"/>
      <c r="W15" s="866" t="s">
        <v>501</v>
      </c>
      <c r="X15" s="868"/>
      <c r="Y15" s="249"/>
      <c r="Z15" s="249"/>
      <c r="AA15" s="249"/>
      <c r="AB15" s="249"/>
      <c r="AC15" s="262"/>
      <c r="AD15" s="262">
        <v>0.01</v>
      </c>
      <c r="AE15" s="262"/>
      <c r="AF15" s="262"/>
      <c r="AG15" s="262"/>
      <c r="AH15" s="262"/>
      <c r="AI15" s="262"/>
      <c r="AJ15" s="262"/>
      <c r="AK15" s="866"/>
      <c r="AL15" s="867"/>
      <c r="AM15" s="867"/>
      <c r="AN15" s="867"/>
      <c r="AO15" s="868"/>
      <c r="AP15" s="2"/>
      <c r="AQ15" s="55">
        <f t="shared" si="2"/>
        <v>2</v>
      </c>
    </row>
    <row r="16" spans="2:86" ht="12" customHeight="1" x14ac:dyDescent="0.15">
      <c r="B16" s="874"/>
      <c r="C16" s="879"/>
      <c r="D16" s="877"/>
      <c r="E16" s="877"/>
      <c r="F16" s="877"/>
      <c r="G16" s="877"/>
      <c r="H16" s="877"/>
      <c r="I16" s="877"/>
      <c r="J16" s="878"/>
      <c r="K16" s="248">
        <v>6</v>
      </c>
      <c r="L16" s="866" t="s">
        <v>544</v>
      </c>
      <c r="M16" s="868"/>
      <c r="N16" s="866" t="s">
        <v>557</v>
      </c>
      <c r="O16" s="868"/>
      <c r="P16" s="866" t="s">
        <v>442</v>
      </c>
      <c r="Q16" s="868"/>
      <c r="R16" s="869" t="s">
        <v>442</v>
      </c>
      <c r="S16" s="870"/>
      <c r="T16" s="871"/>
      <c r="U16" s="866" t="s">
        <v>548</v>
      </c>
      <c r="V16" s="868"/>
      <c r="W16" s="866" t="s">
        <v>501</v>
      </c>
      <c r="X16" s="868"/>
      <c r="Y16" s="249"/>
      <c r="Z16" s="249"/>
      <c r="AA16" s="249"/>
      <c r="AB16" s="249"/>
      <c r="AC16" s="262"/>
      <c r="AD16" s="262"/>
      <c r="AE16" s="262"/>
      <c r="AF16" s="262"/>
      <c r="AG16" s="262"/>
      <c r="AH16" s="262"/>
      <c r="AI16" s="262">
        <v>9.6999999999999993</v>
      </c>
      <c r="AJ16" s="262"/>
      <c r="AK16" s="866"/>
      <c r="AL16" s="867"/>
      <c r="AM16" s="867"/>
      <c r="AN16" s="867"/>
      <c r="AO16" s="868"/>
      <c r="AP16" s="2"/>
      <c r="AQ16" s="55">
        <f t="shared" si="2"/>
        <v>3</v>
      </c>
    </row>
    <row r="17" spans="2:46" ht="12" customHeight="1" x14ac:dyDescent="0.15">
      <c r="B17" s="874"/>
      <c r="C17" s="879"/>
      <c r="D17" s="877"/>
      <c r="E17" s="877"/>
      <c r="F17" s="877"/>
      <c r="G17" s="877"/>
      <c r="H17" s="877"/>
      <c r="I17" s="877"/>
      <c r="J17" s="878"/>
      <c r="K17" s="248">
        <v>7</v>
      </c>
      <c r="L17" s="866" t="s">
        <v>544</v>
      </c>
      <c r="M17" s="868"/>
      <c r="N17" s="866" t="s">
        <v>563</v>
      </c>
      <c r="O17" s="868"/>
      <c r="P17" s="866" t="s">
        <v>546</v>
      </c>
      <c r="Q17" s="868"/>
      <c r="R17" s="869" t="s">
        <v>414</v>
      </c>
      <c r="S17" s="870"/>
      <c r="T17" s="871"/>
      <c r="U17" s="866" t="s">
        <v>548</v>
      </c>
      <c r="V17" s="868"/>
      <c r="W17" s="866" t="s">
        <v>501</v>
      </c>
      <c r="X17" s="868"/>
      <c r="Y17" s="249"/>
      <c r="Z17" s="249"/>
      <c r="AA17" s="249"/>
      <c r="AB17" s="249"/>
      <c r="AC17" s="262"/>
      <c r="AD17" s="262"/>
      <c r="AE17" s="262"/>
      <c r="AF17" s="262">
        <v>1.4999999999999999E-2</v>
      </c>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559</v>
      </c>
      <c r="O18" s="868"/>
      <c r="P18" s="866" t="s">
        <v>546</v>
      </c>
      <c r="Q18" s="868"/>
      <c r="R18" s="869" t="s">
        <v>414</v>
      </c>
      <c r="S18" s="870"/>
      <c r="T18" s="871"/>
      <c r="U18" s="866" t="s">
        <v>555</v>
      </c>
      <c r="V18" s="868"/>
      <c r="W18" s="866" t="s">
        <v>501</v>
      </c>
      <c r="X18" s="868"/>
      <c r="Y18" s="249"/>
      <c r="Z18" s="249"/>
      <c r="AA18" s="249"/>
      <c r="AB18" s="249"/>
      <c r="AC18" s="262"/>
      <c r="AD18" s="262"/>
      <c r="AE18" s="262"/>
      <c r="AF18" s="262">
        <v>1.04</v>
      </c>
      <c r="AG18" s="262"/>
      <c r="AH18" s="262"/>
      <c r="AI18" s="262"/>
      <c r="AJ18" s="262"/>
      <c r="AK18" s="866"/>
      <c r="AL18" s="867"/>
      <c r="AM18" s="867"/>
      <c r="AN18" s="867"/>
      <c r="AO18" s="868"/>
      <c r="AP18" s="2"/>
      <c r="AQ18" s="55">
        <f t="shared" si="2"/>
        <v>2</v>
      </c>
    </row>
    <row r="19" spans="2:46" ht="12" customHeight="1" x14ac:dyDescent="0.15">
      <c r="B19" s="874"/>
      <c r="C19" s="879"/>
      <c r="D19" s="877"/>
      <c r="E19" s="877"/>
      <c r="F19" s="877"/>
      <c r="G19" s="877"/>
      <c r="H19" s="877"/>
      <c r="I19" s="877"/>
      <c r="J19" s="878"/>
      <c r="K19" s="248">
        <v>9</v>
      </c>
      <c r="L19" s="866" t="s">
        <v>544</v>
      </c>
      <c r="M19" s="868"/>
      <c r="N19" s="866" t="s">
        <v>557</v>
      </c>
      <c r="O19" s="868"/>
      <c r="P19" s="866" t="s">
        <v>546</v>
      </c>
      <c r="Q19" s="868"/>
      <c r="R19" s="869" t="s">
        <v>448</v>
      </c>
      <c r="S19" s="870"/>
      <c r="T19" s="871"/>
      <c r="U19" s="866" t="s">
        <v>577</v>
      </c>
      <c r="V19" s="868"/>
      <c r="W19" s="866" t="s">
        <v>501</v>
      </c>
      <c r="X19" s="868"/>
      <c r="Y19" s="249"/>
      <c r="Z19" s="249"/>
      <c r="AA19" s="249"/>
      <c r="AB19" s="249"/>
      <c r="AC19" s="262"/>
      <c r="AD19" s="262"/>
      <c r="AE19" s="262"/>
      <c r="AF19" s="262"/>
      <c r="AG19" s="262"/>
      <c r="AH19" s="262"/>
      <c r="AI19" s="262"/>
      <c r="AJ19" s="262"/>
      <c r="AK19" s="866"/>
      <c r="AL19" s="867"/>
      <c r="AM19" s="867"/>
      <c r="AN19" s="867"/>
      <c r="AO19" s="868"/>
      <c r="AP19" s="2"/>
      <c r="AQ19" s="55">
        <f t="shared" si="2"/>
        <v>2</v>
      </c>
    </row>
    <row r="20" spans="2:46" ht="12" customHeight="1" x14ac:dyDescent="0.15">
      <c r="B20" s="874"/>
      <c r="C20" s="879"/>
      <c r="D20" s="877"/>
      <c r="E20" s="877"/>
      <c r="F20" s="877"/>
      <c r="G20" s="877"/>
      <c r="H20" s="877"/>
      <c r="I20" s="877"/>
      <c r="J20" s="878"/>
      <c r="K20" s="248">
        <v>10</v>
      </c>
      <c r="L20" s="866" t="s">
        <v>578</v>
      </c>
      <c r="M20" s="868"/>
      <c r="N20" s="866" t="s">
        <v>579</v>
      </c>
      <c r="O20" s="868"/>
      <c r="P20" s="866"/>
      <c r="Q20" s="868"/>
      <c r="R20" s="869" t="s">
        <v>448</v>
      </c>
      <c r="S20" s="870"/>
      <c r="T20" s="871"/>
      <c r="U20" s="866" t="s">
        <v>555</v>
      </c>
      <c r="V20" s="868"/>
      <c r="W20" s="866"/>
      <c r="X20" s="868"/>
      <c r="Y20" s="249"/>
      <c r="Z20" s="249"/>
      <c r="AA20" s="249"/>
      <c r="AB20" s="249"/>
      <c r="AC20" s="262"/>
      <c r="AD20" s="262"/>
      <c r="AE20" s="262"/>
      <c r="AF20" s="262"/>
      <c r="AG20" s="262"/>
      <c r="AH20" s="262"/>
      <c r="AI20" s="262"/>
      <c r="AJ20" s="262"/>
      <c r="AK20" s="866"/>
      <c r="AL20" s="867"/>
      <c r="AM20" s="867"/>
      <c r="AN20" s="867"/>
      <c r="AO20" s="868"/>
      <c r="AP20" s="2"/>
      <c r="AQ20" s="55">
        <f t="shared" si="2"/>
        <v>1</v>
      </c>
    </row>
    <row r="21" spans="2:46" ht="12" customHeight="1" x14ac:dyDescent="0.15">
      <c r="B21" s="874"/>
      <c r="C21" s="879"/>
      <c r="D21" s="877"/>
      <c r="E21" s="877"/>
      <c r="F21" s="877"/>
      <c r="G21" s="877"/>
      <c r="H21" s="877"/>
      <c r="I21" s="877"/>
      <c r="J21" s="878"/>
      <c r="K21" s="248">
        <v>11</v>
      </c>
      <c r="L21" s="866" t="s">
        <v>578</v>
      </c>
      <c r="M21" s="868"/>
      <c r="N21" s="866" t="s">
        <v>579</v>
      </c>
      <c r="O21" s="868"/>
      <c r="P21" s="866" t="s">
        <v>442</v>
      </c>
      <c r="Q21" s="868"/>
      <c r="R21" s="869" t="s">
        <v>444</v>
      </c>
      <c r="S21" s="870"/>
      <c r="T21" s="871"/>
      <c r="U21" s="866" t="s">
        <v>555</v>
      </c>
      <c r="V21" s="868"/>
      <c r="W21" s="866" t="s">
        <v>501</v>
      </c>
      <c r="X21" s="868"/>
      <c r="Y21" s="249"/>
      <c r="Z21" s="249"/>
      <c r="AA21" s="249"/>
      <c r="AB21" s="249"/>
      <c r="AC21" s="262"/>
      <c r="AD21" s="262"/>
      <c r="AE21" s="262"/>
      <c r="AF21" s="262"/>
      <c r="AG21" s="262"/>
      <c r="AH21" s="262"/>
      <c r="AI21" s="262"/>
      <c r="AJ21" s="262"/>
      <c r="AK21" s="866"/>
      <c r="AL21" s="867"/>
      <c r="AM21" s="867"/>
      <c r="AN21" s="867"/>
      <c r="AO21" s="868"/>
      <c r="AP21" s="2"/>
      <c r="AQ21" s="55">
        <f>IF(P21="材質劣化",2,IF(P21="漏水",3,1))</f>
        <v>3</v>
      </c>
    </row>
    <row r="22" spans="2:46" ht="12" customHeight="1" x14ac:dyDescent="0.15">
      <c r="B22" s="874"/>
      <c r="C22" s="879"/>
      <c r="D22" s="877"/>
      <c r="E22" s="877"/>
      <c r="F22" s="877"/>
      <c r="G22" s="877"/>
      <c r="H22" s="877"/>
      <c r="I22" s="877"/>
      <c r="J22" s="878"/>
      <c r="K22" s="248">
        <v>12</v>
      </c>
      <c r="L22" s="866" t="s">
        <v>578</v>
      </c>
      <c r="M22" s="868"/>
      <c r="N22" s="866" t="s">
        <v>579</v>
      </c>
      <c r="O22" s="868"/>
      <c r="P22" s="866" t="s">
        <v>442</v>
      </c>
      <c r="Q22" s="868"/>
      <c r="R22" s="869" t="s">
        <v>444</v>
      </c>
      <c r="S22" s="870"/>
      <c r="T22" s="871"/>
      <c r="U22" s="866" t="s">
        <v>555</v>
      </c>
      <c r="V22" s="868"/>
      <c r="W22" s="866" t="s">
        <v>501</v>
      </c>
      <c r="X22" s="868"/>
      <c r="Y22" s="249"/>
      <c r="Z22" s="249"/>
      <c r="AA22" s="249"/>
      <c r="AB22" s="249"/>
      <c r="AC22" s="262"/>
      <c r="AD22" s="262"/>
      <c r="AE22" s="262"/>
      <c r="AF22" s="262"/>
      <c r="AG22" s="262"/>
      <c r="AH22" s="262"/>
      <c r="AI22" s="262"/>
      <c r="AJ22" s="262"/>
      <c r="AK22" s="866"/>
      <c r="AL22" s="867"/>
      <c r="AM22" s="867"/>
      <c r="AN22" s="867"/>
      <c r="AO22" s="868"/>
      <c r="AP22" s="2"/>
      <c r="AQ22" s="55">
        <f t="shared" si="2"/>
        <v>3</v>
      </c>
    </row>
    <row r="23" spans="2:46" ht="12" customHeight="1" x14ac:dyDescent="0.15">
      <c r="B23" s="874"/>
      <c r="C23" s="879"/>
      <c r="D23" s="877"/>
      <c r="E23" s="877"/>
      <c r="F23" s="877"/>
      <c r="G23" s="877"/>
      <c r="H23" s="877"/>
      <c r="I23" s="877"/>
      <c r="J23" s="878"/>
      <c r="K23" s="248">
        <v>13</v>
      </c>
      <c r="L23" s="866" t="s">
        <v>544</v>
      </c>
      <c r="M23" s="868"/>
      <c r="N23" s="866" t="s">
        <v>553</v>
      </c>
      <c r="O23" s="868"/>
      <c r="P23" s="866" t="s">
        <v>546</v>
      </c>
      <c r="Q23" s="868"/>
      <c r="R23" s="869" t="s">
        <v>414</v>
      </c>
      <c r="S23" s="870"/>
      <c r="T23" s="871"/>
      <c r="U23" s="866" t="s">
        <v>555</v>
      </c>
      <c r="V23" s="868"/>
      <c r="W23" s="866" t="s">
        <v>501</v>
      </c>
      <c r="X23" s="868"/>
      <c r="Y23" s="249"/>
      <c r="Z23" s="249"/>
      <c r="AA23" s="249"/>
      <c r="AB23" s="249"/>
      <c r="AC23" s="262"/>
      <c r="AD23" s="262"/>
      <c r="AE23" s="262"/>
      <c r="AF23" s="262">
        <v>0.03</v>
      </c>
      <c r="AG23" s="262"/>
      <c r="AH23" s="262"/>
      <c r="AI23" s="262"/>
      <c r="AJ23" s="262"/>
      <c r="AK23" s="866"/>
      <c r="AL23" s="867"/>
      <c r="AM23" s="867"/>
      <c r="AN23" s="867"/>
      <c r="AO23" s="868"/>
      <c r="AP23" s="2"/>
      <c r="AQ23" s="55">
        <f t="shared" si="2"/>
        <v>2</v>
      </c>
    </row>
    <row r="24" spans="2:46" ht="12" customHeight="1" x14ac:dyDescent="0.15">
      <c r="B24" s="874"/>
      <c r="C24" s="879"/>
      <c r="D24" s="877"/>
      <c r="E24" s="877"/>
      <c r="F24" s="877"/>
      <c r="G24" s="877"/>
      <c r="H24" s="877"/>
      <c r="I24" s="877"/>
      <c r="J24" s="878"/>
      <c r="K24" s="248">
        <v>14</v>
      </c>
      <c r="L24" s="866" t="s">
        <v>544</v>
      </c>
      <c r="M24" s="868"/>
      <c r="N24" s="866" t="s">
        <v>553</v>
      </c>
      <c r="O24" s="868"/>
      <c r="P24" s="866" t="s">
        <v>546</v>
      </c>
      <c r="Q24" s="868"/>
      <c r="R24" s="869" t="s">
        <v>414</v>
      </c>
      <c r="S24" s="870"/>
      <c r="T24" s="871"/>
      <c r="U24" s="866" t="s">
        <v>555</v>
      </c>
      <c r="V24" s="868"/>
      <c r="W24" s="866" t="s">
        <v>501</v>
      </c>
      <c r="X24" s="868"/>
      <c r="Y24" s="249"/>
      <c r="Z24" s="249"/>
      <c r="AA24" s="249"/>
      <c r="AB24" s="249"/>
      <c r="AC24" s="262"/>
      <c r="AD24" s="262"/>
      <c r="AE24" s="262"/>
      <c r="AF24" s="262">
        <v>0.13</v>
      </c>
      <c r="AG24" s="262"/>
      <c r="AH24" s="262"/>
      <c r="AI24" s="262"/>
      <c r="AJ24" s="262"/>
      <c r="AK24" s="866"/>
      <c r="AL24" s="867"/>
      <c r="AM24" s="867"/>
      <c r="AN24" s="867"/>
      <c r="AO24" s="868"/>
      <c r="AP24" s="2"/>
      <c r="AQ24" s="55">
        <f t="shared" si="2"/>
        <v>2</v>
      </c>
    </row>
    <row r="25" spans="2:46" ht="12" customHeight="1" x14ac:dyDescent="0.15">
      <c r="B25" s="874"/>
      <c r="C25" s="879"/>
      <c r="D25" s="877"/>
      <c r="E25" s="877"/>
      <c r="F25" s="877"/>
      <c r="G25" s="877"/>
      <c r="H25" s="877"/>
      <c r="I25" s="877"/>
      <c r="J25" s="878"/>
      <c r="K25" s="248">
        <v>15</v>
      </c>
      <c r="L25" s="866" t="s">
        <v>544</v>
      </c>
      <c r="M25" s="868"/>
      <c r="N25" s="866" t="s">
        <v>553</v>
      </c>
      <c r="O25" s="868"/>
      <c r="P25" s="866" t="s">
        <v>546</v>
      </c>
      <c r="Q25" s="868"/>
      <c r="R25" s="869" t="s">
        <v>414</v>
      </c>
      <c r="S25" s="870"/>
      <c r="T25" s="871"/>
      <c r="U25" s="866" t="s">
        <v>555</v>
      </c>
      <c r="V25" s="868"/>
      <c r="W25" s="866" t="s">
        <v>501</v>
      </c>
      <c r="X25" s="868"/>
      <c r="Y25" s="249"/>
      <c r="Z25" s="249"/>
      <c r="AA25" s="249"/>
      <c r="AB25" s="249"/>
      <c r="AC25" s="262"/>
      <c r="AD25" s="262"/>
      <c r="AE25" s="262"/>
      <c r="AF25" s="262">
        <v>0.05</v>
      </c>
      <c r="AG25" s="262"/>
      <c r="AH25" s="262"/>
      <c r="AI25" s="262"/>
      <c r="AJ25" s="262"/>
      <c r="AK25" s="866"/>
      <c r="AL25" s="867"/>
      <c r="AM25" s="867"/>
      <c r="AN25" s="867"/>
      <c r="AO25" s="868"/>
      <c r="AP25" s="2"/>
      <c r="AQ25" s="55">
        <f t="shared" si="2"/>
        <v>2</v>
      </c>
    </row>
    <row r="26" spans="2:46" ht="12" customHeight="1" x14ac:dyDescent="0.15">
      <c r="B26" s="874"/>
      <c r="C26" s="879"/>
      <c r="D26" s="877"/>
      <c r="E26" s="877"/>
      <c r="F26" s="877"/>
      <c r="G26" s="877"/>
      <c r="H26" s="877"/>
      <c r="I26" s="877"/>
      <c r="J26" s="878"/>
      <c r="K26" s="248">
        <v>16</v>
      </c>
      <c r="L26" s="866" t="s">
        <v>544</v>
      </c>
      <c r="M26" s="868"/>
      <c r="N26" s="866" t="s">
        <v>545</v>
      </c>
      <c r="O26" s="868"/>
      <c r="P26" s="866" t="s">
        <v>546</v>
      </c>
      <c r="Q26" s="868"/>
      <c r="R26" s="869" t="s">
        <v>423</v>
      </c>
      <c r="S26" s="870"/>
      <c r="T26" s="871"/>
      <c r="U26" s="866" t="s">
        <v>501</v>
      </c>
      <c r="V26" s="868"/>
      <c r="W26" s="866" t="s">
        <v>501</v>
      </c>
      <c r="X26" s="868"/>
      <c r="Y26" s="249"/>
      <c r="Z26" s="249"/>
      <c r="AA26" s="249"/>
      <c r="AB26" s="249"/>
      <c r="AC26" s="262"/>
      <c r="AD26" s="262"/>
      <c r="AE26" s="262"/>
      <c r="AF26" s="262">
        <v>2.2499999999999999E-2</v>
      </c>
      <c r="AG26" s="262"/>
      <c r="AH26" s="262"/>
      <c r="AI26" s="262"/>
      <c r="AJ26" s="262"/>
      <c r="AK26" s="866"/>
      <c r="AL26" s="867"/>
      <c r="AM26" s="867"/>
      <c r="AN26" s="867"/>
      <c r="AO26" s="868"/>
      <c r="AP26" s="2"/>
      <c r="AQ26" s="55">
        <f t="shared" si="2"/>
        <v>2</v>
      </c>
    </row>
    <row r="27" spans="2:46" ht="12" customHeight="1" x14ac:dyDescent="0.15">
      <c r="B27" s="874"/>
      <c r="C27" s="879"/>
      <c r="D27" s="877"/>
      <c r="E27" s="877"/>
      <c r="F27" s="877"/>
      <c r="G27" s="877"/>
      <c r="H27" s="877"/>
      <c r="I27" s="877"/>
      <c r="J27" s="878"/>
      <c r="K27" s="248">
        <v>17</v>
      </c>
      <c r="L27" s="866" t="s">
        <v>544</v>
      </c>
      <c r="M27" s="868"/>
      <c r="N27" s="866" t="s">
        <v>570</v>
      </c>
      <c r="O27" s="868"/>
      <c r="P27" s="866" t="s">
        <v>546</v>
      </c>
      <c r="Q27" s="868"/>
      <c r="R27" s="869" t="s">
        <v>414</v>
      </c>
      <c r="S27" s="870"/>
      <c r="T27" s="871"/>
      <c r="U27" s="866" t="s">
        <v>501</v>
      </c>
      <c r="V27" s="868"/>
      <c r="W27" s="866" t="s">
        <v>501</v>
      </c>
      <c r="X27" s="868"/>
      <c r="Y27" s="249"/>
      <c r="Z27" s="249"/>
      <c r="AA27" s="249"/>
      <c r="AB27" s="249"/>
      <c r="AC27" s="262"/>
      <c r="AD27" s="262"/>
      <c r="AE27" s="262"/>
      <c r="AF27" s="262">
        <v>2.5000000000000001E-2</v>
      </c>
      <c r="AG27" s="262"/>
      <c r="AH27" s="262"/>
      <c r="AI27" s="262"/>
      <c r="AJ27" s="262"/>
      <c r="AK27" s="866"/>
      <c r="AL27" s="867"/>
      <c r="AM27" s="867"/>
      <c r="AN27" s="867"/>
      <c r="AO27" s="868"/>
      <c r="AP27" s="2"/>
      <c r="AQ27" s="55">
        <f t="shared" si="2"/>
        <v>2</v>
      </c>
    </row>
    <row r="28" spans="2:46" ht="12" customHeight="1" x14ac:dyDescent="0.15">
      <c r="B28" s="874"/>
      <c r="C28" s="879"/>
      <c r="D28" s="877"/>
      <c r="E28" s="877"/>
      <c r="F28" s="877"/>
      <c r="G28" s="877"/>
      <c r="H28" s="877"/>
      <c r="I28" s="877"/>
      <c r="J28" s="878"/>
      <c r="K28" s="248">
        <v>18</v>
      </c>
      <c r="L28" s="866" t="s">
        <v>544</v>
      </c>
      <c r="M28" s="868"/>
      <c r="N28" s="866" t="s">
        <v>557</v>
      </c>
      <c r="O28" s="868"/>
      <c r="P28" s="866" t="s">
        <v>546</v>
      </c>
      <c r="Q28" s="868"/>
      <c r="R28" s="869" t="s">
        <v>423</v>
      </c>
      <c r="S28" s="870"/>
      <c r="T28" s="871"/>
      <c r="U28" s="866" t="s">
        <v>501</v>
      </c>
      <c r="V28" s="868"/>
      <c r="W28" s="866" t="s">
        <v>501</v>
      </c>
      <c r="X28" s="868"/>
      <c r="Y28" s="249"/>
      <c r="Z28" s="249"/>
      <c r="AA28" s="249"/>
      <c r="AB28" s="249"/>
      <c r="AC28" s="262"/>
      <c r="AD28" s="262"/>
      <c r="AE28" s="262"/>
      <c r="AF28" s="262">
        <v>1.2500000000000001E-2</v>
      </c>
      <c r="AG28" s="262"/>
      <c r="AH28" s="262"/>
      <c r="AI28" s="262"/>
      <c r="AJ28" s="262"/>
      <c r="AK28" s="866"/>
      <c r="AL28" s="867"/>
      <c r="AM28" s="867"/>
      <c r="AN28" s="867"/>
      <c r="AO28" s="868"/>
      <c r="AP28" s="2"/>
      <c r="AQ28" s="55">
        <f t="shared" si="2"/>
        <v>2</v>
      </c>
    </row>
    <row r="29" spans="2:46" ht="12" customHeight="1" x14ac:dyDescent="0.15">
      <c r="B29" s="874"/>
      <c r="C29" s="879"/>
      <c r="D29" s="877"/>
      <c r="E29" s="877"/>
      <c r="F29" s="877"/>
      <c r="G29" s="877"/>
      <c r="H29" s="877"/>
      <c r="I29" s="877"/>
      <c r="J29" s="878"/>
      <c r="K29" s="248">
        <v>19</v>
      </c>
      <c r="L29" s="866"/>
      <c r="M29" s="868"/>
      <c r="N29" s="866"/>
      <c r="O29" s="868"/>
      <c r="P29" s="866"/>
      <c r="Q29" s="868"/>
      <c r="R29" s="869"/>
      <c r="S29" s="870"/>
      <c r="T29" s="871"/>
      <c r="U29" s="866"/>
      <c r="V29" s="868"/>
      <c r="W29" s="866"/>
      <c r="X29" s="868"/>
      <c r="Y29" s="249"/>
      <c r="Z29" s="249"/>
      <c r="AA29" s="249"/>
      <c r="AB29" s="249"/>
      <c r="AC29" s="262"/>
      <c r="AD29" s="262"/>
      <c r="AE29" s="262"/>
      <c r="AF29" s="262"/>
      <c r="AG29" s="262"/>
      <c r="AH29" s="262"/>
      <c r="AI29" s="262"/>
      <c r="AJ29" s="262"/>
      <c r="AK29" s="866"/>
      <c r="AL29" s="867"/>
      <c r="AM29" s="867"/>
      <c r="AN29" s="867"/>
      <c r="AO29" s="868"/>
      <c r="AP29" s="2"/>
      <c r="AQ29" s="55">
        <f t="shared" si="2"/>
        <v>1</v>
      </c>
    </row>
    <row r="30" spans="2:46" ht="12" customHeight="1" x14ac:dyDescent="0.15">
      <c r="B30" s="874"/>
      <c r="C30" s="879"/>
      <c r="D30" s="877"/>
      <c r="E30" s="877"/>
      <c r="F30" s="877"/>
      <c r="G30" s="877"/>
      <c r="H30" s="877"/>
      <c r="I30" s="877"/>
      <c r="J30" s="878"/>
      <c r="K30" s="248">
        <v>20</v>
      </c>
      <c r="L30" s="866"/>
      <c r="M30" s="868"/>
      <c r="N30" s="866"/>
      <c r="O30" s="868"/>
      <c r="P30" s="866"/>
      <c r="Q30" s="868"/>
      <c r="R30" s="869"/>
      <c r="S30" s="870"/>
      <c r="T30" s="871"/>
      <c r="U30" s="866"/>
      <c r="V30" s="868"/>
      <c r="W30" s="866"/>
      <c r="X30" s="868"/>
      <c r="Y30" s="249"/>
      <c r="Z30" s="249"/>
      <c r="AA30" s="249"/>
      <c r="AB30" s="249"/>
      <c r="AC30" s="262"/>
      <c r="AD30" s="262"/>
      <c r="AE30" s="262"/>
      <c r="AF30" s="262"/>
      <c r="AG30" s="262"/>
      <c r="AH30" s="262"/>
      <c r="AI30" s="262"/>
      <c r="AJ30" s="262"/>
      <c r="AK30" s="866"/>
      <c r="AL30" s="867"/>
      <c r="AM30" s="867"/>
      <c r="AN30" s="867"/>
      <c r="AO30" s="868"/>
      <c r="AP30" s="2"/>
      <c r="AQ30" s="55">
        <f t="shared" si="2"/>
        <v>1</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0.01</v>
      </c>
      <c r="AE35" s="263">
        <f>SUM(AE11:AE34)</f>
        <v>0</v>
      </c>
      <c r="AF35" s="263">
        <f t="shared" si="3"/>
        <v>1.605</v>
      </c>
      <c r="AG35" s="263">
        <f t="shared" si="3"/>
        <v>0</v>
      </c>
      <c r="AH35" s="263">
        <f t="shared" si="3"/>
        <v>8.35</v>
      </c>
      <c r="AI35" s="263">
        <f t="shared" si="3"/>
        <v>9.6999999999999993</v>
      </c>
      <c r="AJ35" s="264">
        <f t="shared" si="3"/>
        <v>0</v>
      </c>
      <c r="AK35" s="852" t="s">
        <v>325</v>
      </c>
      <c r="AL35" s="852"/>
      <c r="AM35" s="856" t="str">
        <f>IF(Y37+AC37+AG37&gt;0,"Ⅳ",IF(Z37+AD37+AH37&gt;0,"Ⅲ",IF(AA37+AB37+AE37+AF37+AI37+AJ37&gt;0,"Ⅱ","Ⅰ")))</f>
        <v>Ⅲ</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1</v>
      </c>
      <c r="AE37" s="841">
        <f t="shared" si="4"/>
        <v>0</v>
      </c>
      <c r="AF37" s="841">
        <f t="shared" si="4"/>
        <v>9</v>
      </c>
      <c r="AG37" s="841">
        <f t="shared" si="4"/>
        <v>0</v>
      </c>
      <c r="AH37" s="841">
        <f t="shared" si="4"/>
        <v>2</v>
      </c>
      <c r="AI37" s="841">
        <f t="shared" si="4"/>
        <v>1</v>
      </c>
      <c r="AJ37" s="841">
        <f>COUNTA(AJ11:AJ34)</f>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26" priority="2">
      <formula>$AQ11=2</formula>
    </cfRule>
  </conditionalFormatting>
  <conditionalFormatting sqref="Y11:AF34">
    <cfRule type="expression" dxfId="25" priority="1">
      <formula>$AQ11=3</formula>
    </cfRule>
  </conditionalFormatting>
  <conditionalFormatting sqref="AC11:AJ34">
    <cfRule type="expression" dxfId="24" priority="3">
      <formula>$AQ11=1</formula>
    </cfRule>
  </conditionalFormatting>
  <conditionalFormatting sqref="AG11:AJ34">
    <cfRule type="expression" dxfId="23" priority="4">
      <formula>$AQ11=2</formula>
    </cfRule>
  </conditionalFormatting>
  <dataValidations count="2">
    <dataValidation type="list" allowBlank="1" showInputMessage="1" showErrorMessage="1" sqref="Y11:AB34" xr:uid="{9236C73E-12A8-4936-8070-0E006AC2F058}">
      <formula1>"〇,"</formula1>
    </dataValidation>
    <dataValidation type="list" allowBlank="1" showInputMessage="1" showErrorMessage="1" sqref="N11:O34" xr:uid="{B62D9C5D-F04D-4C9F-B9CE-0BE5D6C9D5D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FEE2BF-2BF7-4F6B-B90D-3C1FC9ED944C}">
          <x14:formula1>
            <xm:f>'(参考)リスト'!$B$16:$B$21</xm:f>
          </x14:formula1>
          <xm:sqref>L11:M34</xm:sqref>
        </x14:dataValidation>
        <x14:dataValidation type="list" allowBlank="1" showInputMessage="1" showErrorMessage="1" xr:uid="{7592EB21-C3B5-4199-B9BB-48225E53AE5C}">
          <x14:formula1>
            <xm:f>'(参考)リスト'!$E$16:$E$27</xm:f>
          </x14:formula1>
          <xm:sqref>R11:T34</xm:sqref>
        </x14:dataValidation>
        <x14:dataValidation type="list" allowBlank="1" showInputMessage="1" showErrorMessage="1" xr:uid="{2E19B5EB-73D7-4237-BA25-D0B6CEC4BFAC}">
          <x14:formula1>
            <xm:f>'(参考)リスト'!$D$16:$D$18</xm:f>
          </x14:formula1>
          <xm:sqref>P11:Q34</xm:sqref>
        </x14:dataValidation>
        <x14:dataValidation type="list" allowBlank="1" showInputMessage="1" showErrorMessage="1" xr:uid="{F8EADB59-7AAE-4832-8704-7E7B86AA22BC}">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D21B7-E105-4829-A3E6-10916C465312}">
  <dimension ref="B1:CH53"/>
  <sheetViews>
    <sheetView showGridLines="0" view="pageBreakPreview" topLeftCell="I5"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6</v>
      </c>
      <c r="AW5" s="41">
        <f>R7</f>
        <v>10.4</v>
      </c>
      <c r="AX5" s="51" t="str">
        <f>AM35</f>
        <v>Ⅲ</v>
      </c>
      <c r="AY5" s="51">
        <f>Y37</f>
        <v>0</v>
      </c>
      <c r="AZ5" s="51">
        <f t="shared" ref="AZ5:BJ5" si="0">Z37</f>
        <v>0</v>
      </c>
      <c r="BA5" s="51">
        <f t="shared" si="0"/>
        <v>0</v>
      </c>
      <c r="BB5" s="51">
        <f>AB37</f>
        <v>0</v>
      </c>
      <c r="BC5" s="51">
        <f t="shared" si="0"/>
        <v>0</v>
      </c>
      <c r="BD5" s="51">
        <f>AD37</f>
        <v>3</v>
      </c>
      <c r="BE5" s="51">
        <f>AE37</f>
        <v>0</v>
      </c>
      <c r="BF5" s="51">
        <f t="shared" si="0"/>
        <v>8</v>
      </c>
      <c r="BG5" s="51">
        <f t="shared" si="0"/>
        <v>0</v>
      </c>
      <c r="BH5" s="51">
        <f t="shared" si="0"/>
        <v>2</v>
      </c>
      <c r="BI5" s="51">
        <f>AI37</f>
        <v>4</v>
      </c>
      <c r="BJ5" s="51">
        <f t="shared" si="0"/>
        <v>1</v>
      </c>
      <c r="BK5" s="51">
        <f>IF(Y37&gt;0,R7,)</f>
        <v>0</v>
      </c>
      <c r="BL5" s="42">
        <f>IF(Y37&gt;0,"",IF(Z37&gt;0,R7,))</f>
        <v>0</v>
      </c>
      <c r="BM5" s="42">
        <f>IF(Y37+Z37&gt;0,"",IF(AA37&gt;0,R7,))</f>
        <v>0</v>
      </c>
      <c r="BN5" s="42">
        <f>IF(Y37+Z37+AA37&gt;0,"",IF(AB37&gt;0,R7,))</f>
        <v>0</v>
      </c>
      <c r="BO5" s="51">
        <f>AC35</f>
        <v>0</v>
      </c>
      <c r="BP5" s="51">
        <f t="shared" ref="BP5:BQ5" si="1">AD35</f>
        <v>0.14000000000000001</v>
      </c>
      <c r="BQ5" s="51">
        <f t="shared" si="1"/>
        <v>0</v>
      </c>
      <c r="BR5" s="51">
        <f>AF35</f>
        <v>1.635</v>
      </c>
      <c r="BS5" s="51">
        <f>AG35</f>
        <v>0</v>
      </c>
      <c r="BT5" s="51">
        <f>AH35</f>
        <v>15.2</v>
      </c>
      <c r="BU5" s="51">
        <f>AI35</f>
        <v>20.2</v>
      </c>
      <c r="BV5" s="51">
        <f>AJ35</f>
        <v>8.5500000000000007</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6</v>
      </c>
      <c r="O7" s="887"/>
      <c r="P7" s="853" t="s">
        <v>309</v>
      </c>
      <c r="Q7" s="855"/>
      <c r="R7" s="888">
        <v>10.4</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545</v>
      </c>
      <c r="O11" s="868"/>
      <c r="P11" s="866" t="s">
        <v>546</v>
      </c>
      <c r="Q11" s="868"/>
      <c r="R11" s="872" t="s">
        <v>414</v>
      </c>
      <c r="S11" s="872"/>
      <c r="T11" s="872"/>
      <c r="U11" s="866" t="s">
        <v>548</v>
      </c>
      <c r="V11" s="868"/>
      <c r="W11" s="866" t="s">
        <v>501</v>
      </c>
      <c r="X11" s="868"/>
      <c r="Y11" s="249"/>
      <c r="Z11" s="249"/>
      <c r="AA11" s="249"/>
      <c r="AB11" s="249"/>
      <c r="AC11" s="262"/>
      <c r="AD11" s="262">
        <v>0.04</v>
      </c>
      <c r="AE11" s="262"/>
      <c r="AF11" s="262"/>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553</v>
      </c>
      <c r="O12" s="868"/>
      <c r="P12" s="866" t="s">
        <v>546</v>
      </c>
      <c r="Q12" s="868"/>
      <c r="R12" s="872" t="s">
        <v>414</v>
      </c>
      <c r="S12" s="872"/>
      <c r="T12" s="872"/>
      <c r="U12" s="866" t="s">
        <v>548</v>
      </c>
      <c r="V12" s="868"/>
      <c r="W12" s="866" t="s">
        <v>501</v>
      </c>
      <c r="X12" s="868"/>
      <c r="Y12" s="249"/>
      <c r="Z12" s="249"/>
      <c r="AA12" s="249"/>
      <c r="AB12" s="249"/>
      <c r="AC12" s="262"/>
      <c r="AD12" s="262"/>
      <c r="AE12" s="262"/>
      <c r="AF12" s="262">
        <v>0.04</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570</v>
      </c>
      <c r="O13" s="868"/>
      <c r="P13" s="866" t="s">
        <v>546</v>
      </c>
      <c r="Q13" s="868"/>
      <c r="R13" s="869" t="s">
        <v>414</v>
      </c>
      <c r="S13" s="870"/>
      <c r="T13" s="871"/>
      <c r="U13" s="866" t="s">
        <v>548</v>
      </c>
      <c r="V13" s="868"/>
      <c r="W13" s="866" t="s">
        <v>501</v>
      </c>
      <c r="X13" s="868"/>
      <c r="Y13" s="249"/>
      <c r="Z13" s="249"/>
      <c r="AA13" s="249"/>
      <c r="AB13" s="249"/>
      <c r="AC13" s="262"/>
      <c r="AD13" s="262"/>
      <c r="AE13" s="262"/>
      <c r="AF13" s="262">
        <v>0.08</v>
      </c>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545</v>
      </c>
      <c r="O14" s="868"/>
      <c r="P14" s="866" t="s">
        <v>442</v>
      </c>
      <c r="Q14" s="868"/>
      <c r="R14" s="869" t="s">
        <v>442</v>
      </c>
      <c r="S14" s="870"/>
      <c r="T14" s="871"/>
      <c r="U14" s="866" t="s">
        <v>548</v>
      </c>
      <c r="V14" s="868"/>
      <c r="W14" s="866" t="s">
        <v>501</v>
      </c>
      <c r="X14" s="868"/>
      <c r="Y14" s="249"/>
      <c r="Z14" s="249"/>
      <c r="AA14" s="249"/>
      <c r="AB14" s="249"/>
      <c r="AC14" s="262"/>
      <c r="AD14" s="262"/>
      <c r="AE14" s="262"/>
      <c r="AF14" s="262"/>
      <c r="AG14" s="262"/>
      <c r="AH14" s="262"/>
      <c r="AI14" s="262">
        <v>9.6</v>
      </c>
      <c r="AJ14" s="262"/>
      <c r="AK14" s="866"/>
      <c r="AL14" s="867"/>
      <c r="AM14" s="867"/>
      <c r="AN14" s="867"/>
      <c r="AO14" s="868"/>
      <c r="AP14" s="2"/>
      <c r="AQ14" s="55">
        <f t="shared" si="2"/>
        <v>3</v>
      </c>
    </row>
    <row r="15" spans="2:86" ht="12" customHeight="1" x14ac:dyDescent="0.15">
      <c r="B15" s="874"/>
      <c r="C15" s="879"/>
      <c r="D15" s="877"/>
      <c r="E15" s="877"/>
      <c r="F15" s="877"/>
      <c r="G15" s="877"/>
      <c r="H15" s="877"/>
      <c r="I15" s="877"/>
      <c r="J15" s="878"/>
      <c r="K15" s="248">
        <v>5</v>
      </c>
      <c r="L15" s="866" t="s">
        <v>544</v>
      </c>
      <c r="M15" s="868"/>
      <c r="N15" s="866" t="s">
        <v>570</v>
      </c>
      <c r="O15" s="868"/>
      <c r="P15" s="866" t="s">
        <v>546</v>
      </c>
      <c r="Q15" s="868"/>
      <c r="R15" s="869" t="s">
        <v>448</v>
      </c>
      <c r="S15" s="870"/>
      <c r="T15" s="871"/>
      <c r="U15" s="866" t="s">
        <v>577</v>
      </c>
      <c r="V15" s="868"/>
      <c r="W15" s="866" t="s">
        <v>501</v>
      </c>
      <c r="X15" s="868"/>
      <c r="Y15" s="249"/>
      <c r="Z15" s="249"/>
      <c r="AA15" s="249"/>
      <c r="AB15" s="249"/>
      <c r="AC15" s="262"/>
      <c r="AD15" s="262"/>
      <c r="AE15" s="262"/>
      <c r="AF15" s="262"/>
      <c r="AG15" s="262"/>
      <c r="AH15" s="262"/>
      <c r="AI15" s="262"/>
      <c r="AJ15" s="262"/>
      <c r="AK15" s="866"/>
      <c r="AL15" s="867"/>
      <c r="AM15" s="867"/>
      <c r="AN15" s="867"/>
      <c r="AO15" s="868"/>
      <c r="AP15" s="2"/>
      <c r="AQ15" s="55">
        <f t="shared" si="2"/>
        <v>2</v>
      </c>
    </row>
    <row r="16" spans="2:86" ht="12" customHeight="1" x14ac:dyDescent="0.15">
      <c r="B16" s="874"/>
      <c r="C16" s="879"/>
      <c r="D16" s="877"/>
      <c r="E16" s="877"/>
      <c r="F16" s="877"/>
      <c r="G16" s="877"/>
      <c r="H16" s="877"/>
      <c r="I16" s="877"/>
      <c r="J16" s="878"/>
      <c r="K16" s="248">
        <v>6</v>
      </c>
      <c r="L16" s="866" t="s">
        <v>544</v>
      </c>
      <c r="M16" s="868"/>
      <c r="N16" s="866" t="s">
        <v>557</v>
      </c>
      <c r="O16" s="868"/>
      <c r="P16" s="866" t="s">
        <v>442</v>
      </c>
      <c r="Q16" s="868"/>
      <c r="R16" s="869" t="s">
        <v>448</v>
      </c>
      <c r="S16" s="870"/>
      <c r="T16" s="871"/>
      <c r="U16" s="866" t="s">
        <v>548</v>
      </c>
      <c r="V16" s="868"/>
      <c r="W16" s="866" t="s">
        <v>501</v>
      </c>
      <c r="X16" s="868"/>
      <c r="Y16" s="249"/>
      <c r="Z16" s="249"/>
      <c r="AA16" s="249"/>
      <c r="AB16" s="249"/>
      <c r="AC16" s="262"/>
      <c r="AD16" s="262"/>
      <c r="AE16" s="262"/>
      <c r="AF16" s="262"/>
      <c r="AG16" s="262"/>
      <c r="AH16" s="262"/>
      <c r="AI16" s="262"/>
      <c r="AJ16" s="262"/>
      <c r="AK16" s="866"/>
      <c r="AL16" s="867"/>
      <c r="AM16" s="867"/>
      <c r="AN16" s="867"/>
      <c r="AO16" s="868"/>
      <c r="AP16" s="2"/>
      <c r="AQ16" s="55">
        <f t="shared" si="2"/>
        <v>3</v>
      </c>
    </row>
    <row r="17" spans="2:46" ht="12" customHeight="1" x14ac:dyDescent="0.15">
      <c r="B17" s="874"/>
      <c r="C17" s="879"/>
      <c r="D17" s="877"/>
      <c r="E17" s="877"/>
      <c r="F17" s="877"/>
      <c r="G17" s="877"/>
      <c r="H17" s="877"/>
      <c r="I17" s="877"/>
      <c r="J17" s="878"/>
      <c r="K17" s="248">
        <v>7</v>
      </c>
      <c r="L17" s="866" t="s">
        <v>544</v>
      </c>
      <c r="M17" s="868"/>
      <c r="N17" s="866" t="s">
        <v>557</v>
      </c>
      <c r="O17" s="868"/>
      <c r="P17" s="866" t="s">
        <v>546</v>
      </c>
      <c r="Q17" s="868"/>
      <c r="R17" s="869" t="s">
        <v>423</v>
      </c>
      <c r="S17" s="870"/>
      <c r="T17" s="871"/>
      <c r="U17" s="866" t="s">
        <v>555</v>
      </c>
      <c r="V17" s="868"/>
      <c r="W17" s="866" t="s">
        <v>501</v>
      </c>
      <c r="X17" s="868"/>
      <c r="Y17" s="249"/>
      <c r="Z17" s="249"/>
      <c r="AA17" s="249"/>
      <c r="AB17" s="249"/>
      <c r="AC17" s="262"/>
      <c r="AD17" s="262"/>
      <c r="AE17" s="262"/>
      <c r="AF17" s="262">
        <v>2.5000000000000001E-2</v>
      </c>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545</v>
      </c>
      <c r="O18" s="868"/>
      <c r="P18" s="866" t="s">
        <v>546</v>
      </c>
      <c r="Q18" s="868"/>
      <c r="R18" s="869" t="s">
        <v>414</v>
      </c>
      <c r="S18" s="870"/>
      <c r="T18" s="871"/>
      <c r="U18" s="866" t="s">
        <v>548</v>
      </c>
      <c r="V18" s="868"/>
      <c r="W18" s="866" t="s">
        <v>501</v>
      </c>
      <c r="X18" s="868"/>
      <c r="Y18" s="249"/>
      <c r="Z18" s="249"/>
      <c r="AA18" s="249"/>
      <c r="AB18" s="249"/>
      <c r="AC18" s="262"/>
      <c r="AD18" s="262">
        <v>0.04</v>
      </c>
      <c r="AE18" s="262"/>
      <c r="AF18" s="262"/>
      <c r="AG18" s="262"/>
      <c r="AH18" s="262"/>
      <c r="AI18" s="262"/>
      <c r="AJ18" s="262"/>
      <c r="AK18" s="866"/>
      <c r="AL18" s="867"/>
      <c r="AM18" s="867"/>
      <c r="AN18" s="867"/>
      <c r="AO18" s="868"/>
      <c r="AP18" s="2"/>
      <c r="AQ18" s="55">
        <f t="shared" si="2"/>
        <v>2</v>
      </c>
    </row>
    <row r="19" spans="2:46" ht="12" customHeight="1" x14ac:dyDescent="0.15">
      <c r="B19" s="874"/>
      <c r="C19" s="879"/>
      <c r="D19" s="877"/>
      <c r="E19" s="877"/>
      <c r="F19" s="877"/>
      <c r="G19" s="877"/>
      <c r="H19" s="877"/>
      <c r="I19" s="877"/>
      <c r="J19" s="878"/>
      <c r="K19" s="248">
        <v>9</v>
      </c>
      <c r="L19" s="866" t="s">
        <v>544</v>
      </c>
      <c r="M19" s="868"/>
      <c r="N19" s="866" t="s">
        <v>557</v>
      </c>
      <c r="O19" s="868"/>
      <c r="P19" s="866" t="s">
        <v>442</v>
      </c>
      <c r="Q19" s="868"/>
      <c r="R19" s="869" t="s">
        <v>442</v>
      </c>
      <c r="S19" s="870"/>
      <c r="T19" s="871"/>
      <c r="U19" s="866" t="s">
        <v>548</v>
      </c>
      <c r="V19" s="868"/>
      <c r="W19" s="866" t="s">
        <v>501</v>
      </c>
      <c r="X19" s="868"/>
      <c r="Y19" s="249"/>
      <c r="Z19" s="249"/>
      <c r="AA19" s="249"/>
      <c r="AB19" s="249"/>
      <c r="AC19" s="262"/>
      <c r="AD19" s="262"/>
      <c r="AE19" s="262"/>
      <c r="AF19" s="262"/>
      <c r="AG19" s="262"/>
      <c r="AH19" s="262"/>
      <c r="AI19" s="262">
        <v>3.4</v>
      </c>
      <c r="AJ19" s="262"/>
      <c r="AK19" s="866"/>
      <c r="AL19" s="867"/>
      <c r="AM19" s="867"/>
      <c r="AN19" s="867"/>
      <c r="AO19" s="868"/>
      <c r="AP19" s="2"/>
      <c r="AQ19" s="55">
        <f t="shared" si="2"/>
        <v>3</v>
      </c>
    </row>
    <row r="20" spans="2:46" ht="12" customHeight="1" x14ac:dyDescent="0.15">
      <c r="B20" s="874"/>
      <c r="C20" s="879"/>
      <c r="D20" s="877"/>
      <c r="E20" s="877"/>
      <c r="F20" s="877"/>
      <c r="G20" s="877"/>
      <c r="H20" s="877"/>
      <c r="I20" s="877"/>
      <c r="J20" s="878"/>
      <c r="K20" s="248">
        <v>10</v>
      </c>
      <c r="L20" s="866" t="s">
        <v>544</v>
      </c>
      <c r="M20" s="868"/>
      <c r="N20" s="866" t="s">
        <v>570</v>
      </c>
      <c r="O20" s="868"/>
      <c r="P20" s="866" t="s">
        <v>546</v>
      </c>
      <c r="Q20" s="868"/>
      <c r="R20" s="869" t="s">
        <v>414</v>
      </c>
      <c r="S20" s="870"/>
      <c r="T20" s="871"/>
      <c r="U20" s="866" t="s">
        <v>548</v>
      </c>
      <c r="V20" s="868"/>
      <c r="W20" s="866" t="s">
        <v>501</v>
      </c>
      <c r="X20" s="868"/>
      <c r="Y20" s="249"/>
      <c r="Z20" s="249"/>
      <c r="AA20" s="249"/>
      <c r="AB20" s="249"/>
      <c r="AC20" s="262"/>
      <c r="AD20" s="262">
        <v>0.06</v>
      </c>
      <c r="AE20" s="262"/>
      <c r="AF20" s="262"/>
      <c r="AG20" s="262"/>
      <c r="AH20" s="262"/>
      <c r="AI20" s="262"/>
      <c r="AJ20" s="262"/>
      <c r="AK20" s="866"/>
      <c r="AL20" s="867"/>
      <c r="AM20" s="867"/>
      <c r="AN20" s="867"/>
      <c r="AO20" s="868"/>
      <c r="AP20" s="2"/>
      <c r="AQ20" s="55">
        <f t="shared" si="2"/>
        <v>2</v>
      </c>
    </row>
    <row r="21" spans="2:46" ht="12" customHeight="1" x14ac:dyDescent="0.15">
      <c r="B21" s="874"/>
      <c r="C21" s="879"/>
      <c r="D21" s="877"/>
      <c r="E21" s="877"/>
      <c r="F21" s="877"/>
      <c r="G21" s="877"/>
      <c r="H21" s="877"/>
      <c r="I21" s="877"/>
      <c r="J21" s="878"/>
      <c r="K21" s="248">
        <v>11</v>
      </c>
      <c r="L21" s="866" t="s">
        <v>544</v>
      </c>
      <c r="M21" s="868"/>
      <c r="N21" s="866" t="s">
        <v>559</v>
      </c>
      <c r="O21" s="868"/>
      <c r="P21" s="866" t="s">
        <v>546</v>
      </c>
      <c r="Q21" s="868"/>
      <c r="R21" s="869" t="s">
        <v>414</v>
      </c>
      <c r="S21" s="870"/>
      <c r="T21" s="871"/>
      <c r="U21" s="866" t="s">
        <v>555</v>
      </c>
      <c r="V21" s="868"/>
      <c r="W21" s="866" t="s">
        <v>501</v>
      </c>
      <c r="X21" s="868"/>
      <c r="Y21" s="249"/>
      <c r="Z21" s="249"/>
      <c r="AA21" s="249"/>
      <c r="AB21" s="249"/>
      <c r="AC21" s="262"/>
      <c r="AD21" s="262"/>
      <c r="AE21" s="262"/>
      <c r="AF21" s="262">
        <v>1.04</v>
      </c>
      <c r="AG21" s="262"/>
      <c r="AH21" s="262"/>
      <c r="AI21" s="262"/>
      <c r="AJ21" s="262"/>
      <c r="AK21" s="866"/>
      <c r="AL21" s="867"/>
      <c r="AM21" s="867"/>
      <c r="AN21" s="867"/>
      <c r="AO21" s="868"/>
      <c r="AP21" s="2"/>
      <c r="AQ21" s="55">
        <f>IF(P21="材質劣化",2,IF(P21="漏水",3,1))</f>
        <v>2</v>
      </c>
    </row>
    <row r="22" spans="2:46" ht="12" customHeight="1" x14ac:dyDescent="0.15">
      <c r="B22" s="874"/>
      <c r="C22" s="879"/>
      <c r="D22" s="877"/>
      <c r="E22" s="877"/>
      <c r="F22" s="877"/>
      <c r="G22" s="877"/>
      <c r="H22" s="877"/>
      <c r="I22" s="877"/>
      <c r="J22" s="878"/>
      <c r="K22" s="248">
        <v>12</v>
      </c>
      <c r="L22" s="866" t="s">
        <v>544</v>
      </c>
      <c r="M22" s="868"/>
      <c r="N22" s="866" t="s">
        <v>563</v>
      </c>
      <c r="O22" s="868"/>
      <c r="P22" s="866" t="s">
        <v>546</v>
      </c>
      <c r="Q22" s="868"/>
      <c r="R22" s="869" t="s">
        <v>414</v>
      </c>
      <c r="S22" s="870"/>
      <c r="T22" s="871"/>
      <c r="U22" s="866" t="s">
        <v>548</v>
      </c>
      <c r="V22" s="868"/>
      <c r="W22" s="866" t="s">
        <v>501</v>
      </c>
      <c r="X22" s="868"/>
      <c r="Y22" s="249"/>
      <c r="Z22" s="249"/>
      <c r="AA22" s="249"/>
      <c r="AB22" s="249"/>
      <c r="AC22" s="262"/>
      <c r="AD22" s="262"/>
      <c r="AE22" s="262"/>
      <c r="AF22" s="262">
        <v>5.7500000000000002E-2</v>
      </c>
      <c r="AG22" s="262"/>
      <c r="AH22" s="262"/>
      <c r="AI22" s="262"/>
      <c r="AJ22" s="262"/>
      <c r="AK22" s="866"/>
      <c r="AL22" s="867"/>
      <c r="AM22" s="867"/>
      <c r="AN22" s="867"/>
      <c r="AO22" s="868"/>
      <c r="AP22" s="2"/>
      <c r="AQ22" s="55">
        <f t="shared" si="2"/>
        <v>2</v>
      </c>
    </row>
    <row r="23" spans="2:46" ht="12" customHeight="1" x14ac:dyDescent="0.15">
      <c r="B23" s="874"/>
      <c r="C23" s="879"/>
      <c r="D23" s="877"/>
      <c r="E23" s="877"/>
      <c r="F23" s="877"/>
      <c r="G23" s="877"/>
      <c r="H23" s="877"/>
      <c r="I23" s="877"/>
      <c r="J23" s="878"/>
      <c r="K23" s="248">
        <v>13</v>
      </c>
      <c r="L23" s="866" t="s">
        <v>578</v>
      </c>
      <c r="M23" s="868"/>
      <c r="N23" s="866" t="s">
        <v>579</v>
      </c>
      <c r="O23" s="868"/>
      <c r="P23" s="866" t="s">
        <v>442</v>
      </c>
      <c r="Q23" s="868"/>
      <c r="R23" s="869" t="s">
        <v>444</v>
      </c>
      <c r="S23" s="870"/>
      <c r="T23" s="871"/>
      <c r="U23" s="866" t="s">
        <v>555</v>
      </c>
      <c r="V23" s="868"/>
      <c r="W23" s="866" t="s">
        <v>501</v>
      </c>
      <c r="X23" s="868"/>
      <c r="Y23" s="249"/>
      <c r="Z23" s="249"/>
      <c r="AA23" s="249"/>
      <c r="AB23" s="249"/>
      <c r="AC23" s="262"/>
      <c r="AD23" s="262"/>
      <c r="AE23" s="262"/>
      <c r="AF23" s="262"/>
      <c r="AG23" s="262"/>
      <c r="AH23" s="262"/>
      <c r="AI23" s="262"/>
      <c r="AJ23" s="262"/>
      <c r="AK23" s="866"/>
      <c r="AL23" s="867"/>
      <c r="AM23" s="867"/>
      <c r="AN23" s="867"/>
      <c r="AO23" s="868"/>
      <c r="AP23" s="2"/>
      <c r="AQ23" s="55">
        <f t="shared" si="2"/>
        <v>3</v>
      </c>
    </row>
    <row r="24" spans="2:46" ht="12" customHeight="1" x14ac:dyDescent="0.15">
      <c r="B24" s="874"/>
      <c r="C24" s="879"/>
      <c r="D24" s="877"/>
      <c r="E24" s="877"/>
      <c r="F24" s="877"/>
      <c r="G24" s="877"/>
      <c r="H24" s="877"/>
      <c r="I24" s="877"/>
      <c r="J24" s="878"/>
      <c r="K24" s="248">
        <v>14</v>
      </c>
      <c r="L24" s="866" t="s">
        <v>544</v>
      </c>
      <c r="M24" s="868"/>
      <c r="N24" s="866" t="s">
        <v>553</v>
      </c>
      <c r="O24" s="868"/>
      <c r="P24" s="866" t="s">
        <v>546</v>
      </c>
      <c r="Q24" s="868"/>
      <c r="R24" s="869" t="s">
        <v>414</v>
      </c>
      <c r="S24" s="870"/>
      <c r="T24" s="871"/>
      <c r="U24" s="866" t="s">
        <v>501</v>
      </c>
      <c r="V24" s="868"/>
      <c r="W24" s="866" t="s">
        <v>501</v>
      </c>
      <c r="X24" s="868"/>
      <c r="Y24" s="249"/>
      <c r="Z24" s="249"/>
      <c r="AA24" s="249"/>
      <c r="AB24" s="249"/>
      <c r="AC24" s="262"/>
      <c r="AD24" s="262"/>
      <c r="AE24" s="262"/>
      <c r="AF24" s="262">
        <v>0.24</v>
      </c>
      <c r="AG24" s="262"/>
      <c r="AH24" s="262"/>
      <c r="AI24" s="262"/>
      <c r="AJ24" s="262"/>
      <c r="AK24" s="866"/>
      <c r="AL24" s="867"/>
      <c r="AM24" s="867"/>
      <c r="AN24" s="867"/>
      <c r="AO24" s="868"/>
      <c r="AP24" s="2"/>
      <c r="AQ24" s="55">
        <f t="shared" si="2"/>
        <v>2</v>
      </c>
    </row>
    <row r="25" spans="2:46" ht="12" customHeight="1" x14ac:dyDescent="0.15">
      <c r="B25" s="874"/>
      <c r="C25" s="879"/>
      <c r="D25" s="877"/>
      <c r="E25" s="877"/>
      <c r="F25" s="877"/>
      <c r="G25" s="877"/>
      <c r="H25" s="877"/>
      <c r="I25" s="877"/>
      <c r="J25" s="878"/>
      <c r="K25" s="248">
        <v>15</v>
      </c>
      <c r="L25" s="866" t="s">
        <v>544</v>
      </c>
      <c r="M25" s="868"/>
      <c r="N25" s="866" t="s">
        <v>553</v>
      </c>
      <c r="O25" s="868"/>
      <c r="P25" s="866" t="s">
        <v>546</v>
      </c>
      <c r="Q25" s="868"/>
      <c r="R25" s="869" t="s">
        <v>414</v>
      </c>
      <c r="S25" s="870"/>
      <c r="T25" s="871"/>
      <c r="U25" s="866" t="s">
        <v>501</v>
      </c>
      <c r="V25" s="868"/>
      <c r="W25" s="866" t="s">
        <v>501</v>
      </c>
      <c r="X25" s="868"/>
      <c r="Y25" s="249"/>
      <c r="Z25" s="249"/>
      <c r="AA25" s="249"/>
      <c r="AB25" s="249"/>
      <c r="AC25" s="262"/>
      <c r="AD25" s="262"/>
      <c r="AE25" s="262"/>
      <c r="AF25" s="262">
        <v>0.15</v>
      </c>
      <c r="AG25" s="262"/>
      <c r="AH25" s="262"/>
      <c r="AI25" s="262"/>
      <c r="AJ25" s="262"/>
      <c r="AK25" s="866"/>
      <c r="AL25" s="867"/>
      <c r="AM25" s="867"/>
      <c r="AN25" s="867"/>
      <c r="AO25" s="868"/>
      <c r="AP25" s="2"/>
      <c r="AQ25" s="55">
        <f t="shared" si="2"/>
        <v>2</v>
      </c>
    </row>
    <row r="26" spans="2:46" ht="12" customHeight="1" x14ac:dyDescent="0.15">
      <c r="B26" s="874"/>
      <c r="C26" s="879"/>
      <c r="D26" s="877"/>
      <c r="E26" s="877"/>
      <c r="F26" s="877"/>
      <c r="G26" s="877"/>
      <c r="H26" s="877"/>
      <c r="I26" s="877"/>
      <c r="J26" s="878"/>
      <c r="K26" s="248">
        <v>16</v>
      </c>
      <c r="L26" s="866" t="s">
        <v>544</v>
      </c>
      <c r="M26" s="868"/>
      <c r="N26" s="866" t="s">
        <v>545</v>
      </c>
      <c r="O26" s="868"/>
      <c r="P26" s="866" t="s">
        <v>442</v>
      </c>
      <c r="Q26" s="868"/>
      <c r="R26" s="869" t="s">
        <v>442</v>
      </c>
      <c r="S26" s="870"/>
      <c r="T26" s="871"/>
      <c r="U26" s="866" t="s">
        <v>501</v>
      </c>
      <c r="V26" s="868"/>
      <c r="W26" s="866" t="s">
        <v>501</v>
      </c>
      <c r="X26" s="868"/>
      <c r="Y26" s="249"/>
      <c r="Z26" s="249"/>
      <c r="AA26" s="249"/>
      <c r="AB26" s="249"/>
      <c r="AC26" s="262"/>
      <c r="AD26" s="262"/>
      <c r="AE26" s="262"/>
      <c r="AF26" s="262"/>
      <c r="AG26" s="262"/>
      <c r="AH26" s="262"/>
      <c r="AI26" s="262"/>
      <c r="AJ26" s="262">
        <v>8.5500000000000007</v>
      </c>
      <c r="AK26" s="866"/>
      <c r="AL26" s="867"/>
      <c r="AM26" s="867"/>
      <c r="AN26" s="867"/>
      <c r="AO26" s="868"/>
      <c r="AP26" s="2"/>
      <c r="AQ26" s="55">
        <f t="shared" si="2"/>
        <v>3</v>
      </c>
    </row>
    <row r="27" spans="2:46" ht="12" customHeight="1" x14ac:dyDescent="0.15">
      <c r="B27" s="874"/>
      <c r="C27" s="879"/>
      <c r="D27" s="877"/>
      <c r="E27" s="877"/>
      <c r="F27" s="877"/>
      <c r="G27" s="877"/>
      <c r="H27" s="877"/>
      <c r="I27" s="877"/>
      <c r="J27" s="878"/>
      <c r="K27" s="248">
        <v>17</v>
      </c>
      <c r="L27" s="866" t="s">
        <v>544</v>
      </c>
      <c r="M27" s="868"/>
      <c r="N27" s="866" t="s">
        <v>545</v>
      </c>
      <c r="O27" s="868"/>
      <c r="P27" s="866" t="s">
        <v>442</v>
      </c>
      <c r="Q27" s="868"/>
      <c r="R27" s="869" t="s">
        <v>442</v>
      </c>
      <c r="S27" s="870"/>
      <c r="T27" s="871"/>
      <c r="U27" s="866" t="s">
        <v>501</v>
      </c>
      <c r="V27" s="868"/>
      <c r="W27" s="866" t="s">
        <v>501</v>
      </c>
      <c r="X27" s="868"/>
      <c r="Y27" s="249"/>
      <c r="Z27" s="249"/>
      <c r="AA27" s="249"/>
      <c r="AB27" s="249"/>
      <c r="AC27" s="262"/>
      <c r="AD27" s="262"/>
      <c r="AE27" s="262"/>
      <c r="AF27" s="262"/>
      <c r="AG27" s="262"/>
      <c r="AH27" s="262">
        <v>7</v>
      </c>
      <c r="AI27" s="262"/>
      <c r="AJ27" s="262"/>
      <c r="AK27" s="866"/>
      <c r="AL27" s="867"/>
      <c r="AM27" s="867"/>
      <c r="AN27" s="867"/>
      <c r="AO27" s="868"/>
      <c r="AP27" s="2"/>
      <c r="AQ27" s="55">
        <f t="shared" si="2"/>
        <v>3</v>
      </c>
    </row>
    <row r="28" spans="2:46" ht="12" customHeight="1" x14ac:dyDescent="0.15">
      <c r="B28" s="874"/>
      <c r="C28" s="879"/>
      <c r="D28" s="877"/>
      <c r="E28" s="877"/>
      <c r="F28" s="877"/>
      <c r="G28" s="877"/>
      <c r="H28" s="877"/>
      <c r="I28" s="877"/>
      <c r="J28" s="878"/>
      <c r="K28" s="248">
        <v>18</v>
      </c>
      <c r="L28" s="866" t="s">
        <v>544</v>
      </c>
      <c r="M28" s="868"/>
      <c r="N28" s="866" t="s">
        <v>545</v>
      </c>
      <c r="O28" s="868"/>
      <c r="P28" s="866" t="s">
        <v>442</v>
      </c>
      <c r="Q28" s="868"/>
      <c r="R28" s="869" t="s">
        <v>442</v>
      </c>
      <c r="S28" s="870"/>
      <c r="T28" s="871"/>
      <c r="U28" s="866" t="s">
        <v>501</v>
      </c>
      <c r="V28" s="868"/>
      <c r="W28" s="866" t="s">
        <v>501</v>
      </c>
      <c r="X28" s="868"/>
      <c r="Y28" s="249"/>
      <c r="Z28" s="249"/>
      <c r="AA28" s="249"/>
      <c r="AB28" s="249"/>
      <c r="AC28" s="262"/>
      <c r="AD28" s="262"/>
      <c r="AE28" s="262"/>
      <c r="AF28" s="262"/>
      <c r="AG28" s="262"/>
      <c r="AH28" s="262">
        <v>8.1999999999999993</v>
      </c>
      <c r="AI28" s="262"/>
      <c r="AJ28" s="262"/>
      <c r="AK28" s="866"/>
      <c r="AL28" s="867"/>
      <c r="AM28" s="867"/>
      <c r="AN28" s="867"/>
      <c r="AO28" s="868"/>
      <c r="AP28" s="2"/>
      <c r="AQ28" s="55">
        <f t="shared" si="2"/>
        <v>3</v>
      </c>
    </row>
    <row r="29" spans="2:46" ht="12" customHeight="1" x14ac:dyDescent="0.15">
      <c r="B29" s="874"/>
      <c r="C29" s="879"/>
      <c r="D29" s="877"/>
      <c r="E29" s="877"/>
      <c r="F29" s="877"/>
      <c r="G29" s="877"/>
      <c r="H29" s="877"/>
      <c r="I29" s="877"/>
      <c r="J29" s="878"/>
      <c r="K29" s="248">
        <v>19</v>
      </c>
      <c r="L29" s="866" t="s">
        <v>544</v>
      </c>
      <c r="M29" s="868"/>
      <c r="N29" s="866" t="s">
        <v>557</v>
      </c>
      <c r="O29" s="868"/>
      <c r="P29" s="866" t="s">
        <v>442</v>
      </c>
      <c r="Q29" s="868"/>
      <c r="R29" s="869" t="s">
        <v>442</v>
      </c>
      <c r="S29" s="870"/>
      <c r="T29" s="871"/>
      <c r="U29" s="866" t="s">
        <v>501</v>
      </c>
      <c r="V29" s="868"/>
      <c r="W29" s="866" t="s">
        <v>501</v>
      </c>
      <c r="X29" s="868"/>
      <c r="Y29" s="249"/>
      <c r="Z29" s="249"/>
      <c r="AA29" s="249"/>
      <c r="AB29" s="249"/>
      <c r="AC29" s="262"/>
      <c r="AD29" s="262"/>
      <c r="AE29" s="262"/>
      <c r="AF29" s="262"/>
      <c r="AG29" s="262"/>
      <c r="AH29" s="262"/>
      <c r="AI29" s="262">
        <v>4.4000000000000004</v>
      </c>
      <c r="AJ29" s="262"/>
      <c r="AK29" s="866"/>
      <c r="AL29" s="867"/>
      <c r="AM29" s="867"/>
      <c r="AN29" s="867"/>
      <c r="AO29" s="868"/>
      <c r="AP29" s="2"/>
      <c r="AQ29" s="55">
        <f t="shared" si="2"/>
        <v>3</v>
      </c>
    </row>
    <row r="30" spans="2:46" ht="12" customHeight="1" x14ac:dyDescent="0.15">
      <c r="B30" s="874"/>
      <c r="C30" s="879"/>
      <c r="D30" s="877"/>
      <c r="E30" s="877"/>
      <c r="F30" s="877"/>
      <c r="G30" s="877"/>
      <c r="H30" s="877"/>
      <c r="I30" s="877"/>
      <c r="J30" s="878"/>
      <c r="K30" s="248">
        <v>20</v>
      </c>
      <c r="L30" s="866" t="s">
        <v>544</v>
      </c>
      <c r="M30" s="868"/>
      <c r="N30" s="866" t="s">
        <v>557</v>
      </c>
      <c r="O30" s="868"/>
      <c r="P30" s="866" t="s">
        <v>442</v>
      </c>
      <c r="Q30" s="868"/>
      <c r="R30" s="869" t="s">
        <v>442</v>
      </c>
      <c r="S30" s="870"/>
      <c r="T30" s="871"/>
      <c r="U30" s="866" t="s">
        <v>501</v>
      </c>
      <c r="V30" s="868"/>
      <c r="W30" s="866" t="s">
        <v>501</v>
      </c>
      <c r="X30" s="868"/>
      <c r="Y30" s="249"/>
      <c r="Z30" s="249"/>
      <c r="AA30" s="249"/>
      <c r="AB30" s="249"/>
      <c r="AC30" s="262"/>
      <c r="AD30" s="262"/>
      <c r="AE30" s="262"/>
      <c r="AF30" s="262"/>
      <c r="AG30" s="262"/>
      <c r="AH30" s="262"/>
      <c r="AI30" s="262">
        <v>2.8</v>
      </c>
      <c r="AJ30" s="262"/>
      <c r="AK30" s="866"/>
      <c r="AL30" s="867"/>
      <c r="AM30" s="867"/>
      <c r="AN30" s="867"/>
      <c r="AO30" s="868"/>
      <c r="AP30" s="2"/>
      <c r="AQ30" s="55">
        <f t="shared" si="2"/>
        <v>3</v>
      </c>
    </row>
    <row r="31" spans="2:46" ht="12" customHeight="1" x14ac:dyDescent="0.15">
      <c r="B31" s="874"/>
      <c r="C31" s="879"/>
      <c r="D31" s="877"/>
      <c r="E31" s="877"/>
      <c r="F31" s="877"/>
      <c r="G31" s="877"/>
      <c r="H31" s="877"/>
      <c r="I31" s="877"/>
      <c r="J31" s="878"/>
      <c r="K31" s="248">
        <v>21</v>
      </c>
      <c r="L31" s="866" t="s">
        <v>544</v>
      </c>
      <c r="M31" s="868"/>
      <c r="N31" s="866" t="s">
        <v>557</v>
      </c>
      <c r="O31" s="868"/>
      <c r="P31" s="866" t="s">
        <v>546</v>
      </c>
      <c r="Q31" s="868"/>
      <c r="R31" s="869" t="s">
        <v>423</v>
      </c>
      <c r="S31" s="870"/>
      <c r="T31" s="871"/>
      <c r="U31" s="866" t="s">
        <v>501</v>
      </c>
      <c r="V31" s="868"/>
      <c r="W31" s="866" t="s">
        <v>501</v>
      </c>
      <c r="X31" s="868"/>
      <c r="Y31" s="249"/>
      <c r="Z31" s="249"/>
      <c r="AA31" s="249"/>
      <c r="AB31" s="249"/>
      <c r="AC31" s="262"/>
      <c r="AD31" s="262"/>
      <c r="AE31" s="262"/>
      <c r="AF31" s="262">
        <v>2.5000000000000001E-3</v>
      </c>
      <c r="AG31" s="262"/>
      <c r="AH31" s="262"/>
      <c r="AI31" s="262"/>
      <c r="AJ31" s="262"/>
      <c r="AK31" s="866"/>
      <c r="AL31" s="867"/>
      <c r="AM31" s="867"/>
      <c r="AN31" s="867"/>
      <c r="AO31" s="868"/>
      <c r="AP31" s="2"/>
      <c r="AQ31" s="55">
        <f t="shared" si="2"/>
        <v>2</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0.14000000000000001</v>
      </c>
      <c r="AE35" s="263">
        <f>SUM(AE11:AE34)</f>
        <v>0</v>
      </c>
      <c r="AF35" s="263">
        <f t="shared" si="3"/>
        <v>1.635</v>
      </c>
      <c r="AG35" s="263">
        <f t="shared" si="3"/>
        <v>0</v>
      </c>
      <c r="AH35" s="263">
        <f t="shared" si="3"/>
        <v>15.2</v>
      </c>
      <c r="AI35" s="263">
        <f t="shared" si="3"/>
        <v>20.2</v>
      </c>
      <c r="AJ35" s="264">
        <f t="shared" si="3"/>
        <v>8.5500000000000007</v>
      </c>
      <c r="AK35" s="852" t="s">
        <v>325</v>
      </c>
      <c r="AL35" s="852"/>
      <c r="AM35" s="856" t="str">
        <f>IF(Y37+AC37+AG37&gt;0,"Ⅳ",IF(Z37+AD37+AH37&gt;0,"Ⅲ",IF(AA37+AB37+AE37+AF37+AI37+AJ37&gt;0,"Ⅱ","Ⅰ")))</f>
        <v>Ⅲ</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3</v>
      </c>
      <c r="AE37" s="841">
        <f t="shared" si="4"/>
        <v>0</v>
      </c>
      <c r="AF37" s="841">
        <f t="shared" si="4"/>
        <v>8</v>
      </c>
      <c r="AG37" s="841">
        <f t="shared" si="4"/>
        <v>0</v>
      </c>
      <c r="AH37" s="841">
        <f t="shared" si="4"/>
        <v>2</v>
      </c>
      <c r="AI37" s="841">
        <f t="shared" si="4"/>
        <v>4</v>
      </c>
      <c r="AJ37" s="841">
        <f>COUNTA(AJ11:AJ34)</f>
        <v>1</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22" priority="2">
      <formula>$AQ11=2</formula>
    </cfRule>
  </conditionalFormatting>
  <conditionalFormatting sqref="Y11:AF34">
    <cfRule type="expression" dxfId="21" priority="1">
      <formula>$AQ11=3</formula>
    </cfRule>
  </conditionalFormatting>
  <conditionalFormatting sqref="AC11:AJ34">
    <cfRule type="expression" dxfId="20" priority="3">
      <formula>$AQ11=1</formula>
    </cfRule>
  </conditionalFormatting>
  <conditionalFormatting sqref="AG11:AJ34">
    <cfRule type="expression" dxfId="19" priority="4">
      <formula>$AQ11=2</formula>
    </cfRule>
  </conditionalFormatting>
  <dataValidations count="2">
    <dataValidation type="list" allowBlank="1" showInputMessage="1" showErrorMessage="1" sqref="Y11:AB34" xr:uid="{1898CC04-7D89-479E-9CC6-D0BD6E45DC7E}">
      <formula1>"〇,"</formula1>
    </dataValidation>
    <dataValidation type="list" allowBlank="1" showInputMessage="1" showErrorMessage="1" sqref="N11:O34" xr:uid="{754E84D1-138F-4859-BF92-37243EB8DE6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01DDCC-C5F9-4347-97A0-FE873BBB4048}">
          <x14:formula1>
            <xm:f>'(参考)リスト'!$B$16:$B$21</xm:f>
          </x14:formula1>
          <xm:sqref>L11:M34</xm:sqref>
        </x14:dataValidation>
        <x14:dataValidation type="list" allowBlank="1" showInputMessage="1" showErrorMessage="1" xr:uid="{54EF77EE-CD1D-4C80-8D1A-8C988FD20C20}">
          <x14:formula1>
            <xm:f>'(参考)リスト'!$E$16:$E$27</xm:f>
          </x14:formula1>
          <xm:sqref>R11:T34</xm:sqref>
        </x14:dataValidation>
        <x14:dataValidation type="list" allowBlank="1" showInputMessage="1" showErrorMessage="1" xr:uid="{1469FFA8-31E3-4B6E-8849-23F4D79E9C48}">
          <x14:formula1>
            <xm:f>'(参考)リスト'!$D$16:$D$18</xm:f>
          </x14:formula1>
          <xm:sqref>P11:Q34</xm:sqref>
        </x14:dataValidation>
        <x14:dataValidation type="list" allowBlank="1" showInputMessage="1" showErrorMessage="1" xr:uid="{DACFB161-5433-4EC8-9B4D-F8625C895BAB}">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E4263-2A47-4176-9639-84C77B97EC23}">
  <dimension ref="B1:CH53"/>
  <sheetViews>
    <sheetView showGridLines="0" view="pageBreakPreview" topLeftCell="I5"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7</v>
      </c>
      <c r="AW5" s="41">
        <f>R7</f>
        <v>10.4</v>
      </c>
      <c r="AX5" s="51" t="str">
        <f>AM35</f>
        <v>Ⅲ</v>
      </c>
      <c r="AY5" s="51">
        <f>Y37</f>
        <v>0</v>
      </c>
      <c r="AZ5" s="51">
        <f t="shared" ref="AZ5:BJ5" si="0">Z37</f>
        <v>0</v>
      </c>
      <c r="BA5" s="51">
        <f t="shared" si="0"/>
        <v>0</v>
      </c>
      <c r="BB5" s="51">
        <f>AB37</f>
        <v>0</v>
      </c>
      <c r="BC5" s="51">
        <f t="shared" si="0"/>
        <v>0</v>
      </c>
      <c r="BD5" s="51">
        <f>AD37</f>
        <v>1</v>
      </c>
      <c r="BE5" s="51">
        <f>AE37</f>
        <v>1</v>
      </c>
      <c r="BF5" s="51">
        <f t="shared" si="0"/>
        <v>13</v>
      </c>
      <c r="BG5" s="51">
        <f t="shared" si="0"/>
        <v>0</v>
      </c>
      <c r="BH5" s="51">
        <f t="shared" si="0"/>
        <v>0</v>
      </c>
      <c r="BI5" s="51">
        <f>AI37</f>
        <v>2</v>
      </c>
      <c r="BJ5" s="51">
        <f t="shared" si="0"/>
        <v>0</v>
      </c>
      <c r="BK5" s="51">
        <f>IF(Y37&gt;0,R7,)</f>
        <v>0</v>
      </c>
      <c r="BL5" s="42">
        <f>IF(Y37&gt;0,"",IF(Z37&gt;0,R7,))</f>
        <v>0</v>
      </c>
      <c r="BM5" s="42">
        <f>IF(Y37+Z37&gt;0,"",IF(AA37&gt;0,R7,))</f>
        <v>0</v>
      </c>
      <c r="BN5" s="42">
        <f>IF(Y37+Z37+AA37&gt;0,"",IF(AB37&gt;0,R7,))</f>
        <v>0</v>
      </c>
      <c r="BO5" s="51">
        <f>AC35</f>
        <v>0</v>
      </c>
      <c r="BP5" s="51">
        <f t="shared" ref="BP5:BQ5" si="1">AD35</f>
        <v>0.03</v>
      </c>
      <c r="BQ5" s="51">
        <f t="shared" si="1"/>
        <v>11.78</v>
      </c>
      <c r="BR5" s="51">
        <f>AF35</f>
        <v>2.4824999999999995</v>
      </c>
      <c r="BS5" s="51">
        <f>AG35</f>
        <v>0</v>
      </c>
      <c r="BT5" s="51">
        <f>AH35</f>
        <v>0</v>
      </c>
      <c r="BU5" s="51">
        <f>AI35</f>
        <v>7.9</v>
      </c>
      <c r="BV5" s="51">
        <f>AJ35</f>
        <v>0</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7</v>
      </c>
      <c r="O7" s="887"/>
      <c r="P7" s="853" t="s">
        <v>309</v>
      </c>
      <c r="Q7" s="855"/>
      <c r="R7" s="888">
        <v>10.4</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553</v>
      </c>
      <c r="O11" s="868"/>
      <c r="P11" s="866" t="s">
        <v>546</v>
      </c>
      <c r="Q11" s="868"/>
      <c r="R11" s="872" t="s">
        <v>414</v>
      </c>
      <c r="S11" s="872"/>
      <c r="T11" s="872"/>
      <c r="U11" s="866" t="s">
        <v>555</v>
      </c>
      <c r="V11" s="868"/>
      <c r="W11" s="866" t="s">
        <v>501</v>
      </c>
      <c r="X11" s="868"/>
      <c r="Y11" s="249"/>
      <c r="Z11" s="249"/>
      <c r="AA11" s="249"/>
      <c r="AB11" s="249"/>
      <c r="AC11" s="262"/>
      <c r="AD11" s="262"/>
      <c r="AE11" s="262"/>
      <c r="AF11" s="262">
        <v>0.26</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545</v>
      </c>
      <c r="O12" s="868"/>
      <c r="P12" s="866" t="s">
        <v>546</v>
      </c>
      <c r="Q12" s="868"/>
      <c r="R12" s="872" t="s">
        <v>414</v>
      </c>
      <c r="S12" s="872"/>
      <c r="T12" s="872"/>
      <c r="U12" s="866" t="s">
        <v>548</v>
      </c>
      <c r="V12" s="868"/>
      <c r="W12" s="866" t="s">
        <v>501</v>
      </c>
      <c r="X12" s="868"/>
      <c r="Y12" s="249"/>
      <c r="Z12" s="249"/>
      <c r="AA12" s="249"/>
      <c r="AB12" s="249"/>
      <c r="AC12" s="262"/>
      <c r="AD12" s="262"/>
      <c r="AE12" s="262"/>
      <c r="AF12" s="262">
        <v>0.36</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545</v>
      </c>
      <c r="O13" s="868"/>
      <c r="P13" s="866" t="s">
        <v>546</v>
      </c>
      <c r="Q13" s="868"/>
      <c r="R13" s="869" t="s">
        <v>406</v>
      </c>
      <c r="S13" s="870"/>
      <c r="T13" s="871"/>
      <c r="U13" s="866" t="s">
        <v>548</v>
      </c>
      <c r="V13" s="868"/>
      <c r="W13" s="866" t="s">
        <v>501</v>
      </c>
      <c r="X13" s="868"/>
      <c r="Y13" s="249"/>
      <c r="Z13" s="249"/>
      <c r="AA13" s="249"/>
      <c r="AB13" s="249"/>
      <c r="AC13" s="262"/>
      <c r="AD13" s="262"/>
      <c r="AE13" s="262">
        <v>11.78</v>
      </c>
      <c r="AF13" s="262"/>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570</v>
      </c>
      <c r="O14" s="868"/>
      <c r="P14" s="866" t="s">
        <v>442</v>
      </c>
      <c r="Q14" s="868"/>
      <c r="R14" s="869" t="s">
        <v>442</v>
      </c>
      <c r="S14" s="870"/>
      <c r="T14" s="871"/>
      <c r="U14" s="866" t="s">
        <v>548</v>
      </c>
      <c r="V14" s="868"/>
      <c r="W14" s="866" t="s">
        <v>501</v>
      </c>
      <c r="X14" s="868"/>
      <c r="Y14" s="249"/>
      <c r="Z14" s="249"/>
      <c r="AA14" s="249"/>
      <c r="AB14" s="249"/>
      <c r="AC14" s="262"/>
      <c r="AD14" s="262"/>
      <c r="AE14" s="262"/>
      <c r="AF14" s="262"/>
      <c r="AG14" s="262"/>
      <c r="AH14" s="262"/>
      <c r="AI14" s="262">
        <v>3.6</v>
      </c>
      <c r="AJ14" s="262"/>
      <c r="AK14" s="866"/>
      <c r="AL14" s="867"/>
      <c r="AM14" s="867"/>
      <c r="AN14" s="867"/>
      <c r="AO14" s="868"/>
      <c r="AP14" s="2"/>
      <c r="AQ14" s="55">
        <f t="shared" si="2"/>
        <v>3</v>
      </c>
    </row>
    <row r="15" spans="2:86" ht="12" customHeight="1" x14ac:dyDescent="0.15">
      <c r="B15" s="874"/>
      <c r="C15" s="879"/>
      <c r="D15" s="877"/>
      <c r="E15" s="877"/>
      <c r="F15" s="877"/>
      <c r="G15" s="877"/>
      <c r="H15" s="877"/>
      <c r="I15" s="877"/>
      <c r="J15" s="878"/>
      <c r="K15" s="248">
        <v>5</v>
      </c>
      <c r="L15" s="866" t="s">
        <v>544</v>
      </c>
      <c r="M15" s="868"/>
      <c r="N15" s="866" t="s">
        <v>545</v>
      </c>
      <c r="O15" s="868"/>
      <c r="P15" s="866" t="s">
        <v>546</v>
      </c>
      <c r="Q15" s="868"/>
      <c r="R15" s="869" t="s">
        <v>414</v>
      </c>
      <c r="S15" s="870"/>
      <c r="T15" s="871"/>
      <c r="U15" s="866" t="s">
        <v>548</v>
      </c>
      <c r="V15" s="868"/>
      <c r="W15" s="866" t="s">
        <v>501</v>
      </c>
      <c r="X15" s="868"/>
      <c r="Y15" s="249"/>
      <c r="Z15" s="249"/>
      <c r="AA15" s="249"/>
      <c r="AB15" s="249"/>
      <c r="AC15" s="262"/>
      <c r="AD15" s="262"/>
      <c r="AE15" s="262"/>
      <c r="AF15" s="262">
        <v>0.15</v>
      </c>
      <c r="AG15" s="262"/>
      <c r="AH15" s="262"/>
      <c r="AI15" s="262"/>
      <c r="AJ15" s="262"/>
      <c r="AK15" s="866"/>
      <c r="AL15" s="867"/>
      <c r="AM15" s="867"/>
      <c r="AN15" s="867"/>
      <c r="AO15" s="868"/>
      <c r="AP15" s="2"/>
      <c r="AQ15" s="55">
        <f t="shared" si="2"/>
        <v>2</v>
      </c>
    </row>
    <row r="16" spans="2:86" ht="12" customHeight="1" x14ac:dyDescent="0.15">
      <c r="B16" s="874"/>
      <c r="C16" s="879"/>
      <c r="D16" s="877"/>
      <c r="E16" s="877"/>
      <c r="F16" s="877"/>
      <c r="G16" s="877"/>
      <c r="H16" s="877"/>
      <c r="I16" s="877"/>
      <c r="J16" s="878"/>
      <c r="K16" s="248">
        <v>6</v>
      </c>
      <c r="L16" s="866" t="s">
        <v>544</v>
      </c>
      <c r="M16" s="868"/>
      <c r="N16" s="866" t="s">
        <v>545</v>
      </c>
      <c r="O16" s="868"/>
      <c r="P16" s="866" t="s">
        <v>546</v>
      </c>
      <c r="Q16" s="868"/>
      <c r="R16" s="869" t="s">
        <v>414</v>
      </c>
      <c r="S16" s="870"/>
      <c r="T16" s="871"/>
      <c r="U16" s="866" t="s">
        <v>548</v>
      </c>
      <c r="V16" s="868"/>
      <c r="W16" s="866" t="s">
        <v>501</v>
      </c>
      <c r="X16" s="868"/>
      <c r="Y16" s="249"/>
      <c r="Z16" s="249"/>
      <c r="AA16" s="249"/>
      <c r="AB16" s="249"/>
      <c r="AC16" s="262"/>
      <c r="AD16" s="262"/>
      <c r="AE16" s="262"/>
      <c r="AF16" s="262">
        <v>0.02</v>
      </c>
      <c r="AG16" s="262"/>
      <c r="AH16" s="262"/>
      <c r="AI16" s="262"/>
      <c r="AJ16" s="262"/>
      <c r="AK16" s="866"/>
      <c r="AL16" s="867"/>
      <c r="AM16" s="867"/>
      <c r="AN16" s="867"/>
      <c r="AO16" s="868"/>
      <c r="AP16" s="2"/>
      <c r="AQ16" s="55">
        <f t="shared" si="2"/>
        <v>2</v>
      </c>
    </row>
    <row r="17" spans="2:46" ht="12" customHeight="1" x14ac:dyDescent="0.15">
      <c r="B17" s="874"/>
      <c r="C17" s="879"/>
      <c r="D17" s="877"/>
      <c r="E17" s="877"/>
      <c r="F17" s="877"/>
      <c r="G17" s="877"/>
      <c r="H17" s="877"/>
      <c r="I17" s="877"/>
      <c r="J17" s="878"/>
      <c r="K17" s="248">
        <v>7</v>
      </c>
      <c r="L17" s="866" t="s">
        <v>544</v>
      </c>
      <c r="M17" s="868"/>
      <c r="N17" s="866" t="s">
        <v>545</v>
      </c>
      <c r="O17" s="868"/>
      <c r="P17" s="866" t="s">
        <v>546</v>
      </c>
      <c r="Q17" s="868"/>
      <c r="R17" s="869" t="s">
        <v>414</v>
      </c>
      <c r="S17" s="870"/>
      <c r="T17" s="871"/>
      <c r="U17" s="866" t="s">
        <v>548</v>
      </c>
      <c r="V17" s="868"/>
      <c r="W17" s="866" t="s">
        <v>501</v>
      </c>
      <c r="X17" s="868"/>
      <c r="Y17" s="249"/>
      <c r="Z17" s="249"/>
      <c r="AA17" s="249"/>
      <c r="AB17" s="249"/>
      <c r="AC17" s="262"/>
      <c r="AD17" s="262">
        <v>0.03</v>
      </c>
      <c r="AE17" s="262"/>
      <c r="AF17" s="262"/>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563</v>
      </c>
      <c r="O18" s="868"/>
      <c r="P18" s="866" t="s">
        <v>442</v>
      </c>
      <c r="Q18" s="868"/>
      <c r="R18" s="869" t="s">
        <v>448</v>
      </c>
      <c r="S18" s="870"/>
      <c r="T18" s="871"/>
      <c r="U18" s="866" t="s">
        <v>548</v>
      </c>
      <c r="V18" s="868"/>
      <c r="W18" s="866" t="s">
        <v>501</v>
      </c>
      <c r="X18" s="868"/>
      <c r="Y18" s="249"/>
      <c r="Z18" s="249"/>
      <c r="AA18" s="249"/>
      <c r="AB18" s="249"/>
      <c r="AC18" s="262"/>
      <c r="AD18" s="262"/>
      <c r="AE18" s="262"/>
      <c r="AF18" s="262"/>
      <c r="AG18" s="262"/>
      <c r="AH18" s="262"/>
      <c r="AI18" s="262"/>
      <c r="AJ18" s="262"/>
      <c r="AK18" s="866"/>
      <c r="AL18" s="867"/>
      <c r="AM18" s="867"/>
      <c r="AN18" s="867"/>
      <c r="AO18" s="868"/>
      <c r="AP18" s="2"/>
      <c r="AQ18" s="55">
        <f t="shared" si="2"/>
        <v>3</v>
      </c>
    </row>
    <row r="19" spans="2:46" ht="12" customHeight="1" x14ac:dyDescent="0.15">
      <c r="B19" s="874"/>
      <c r="C19" s="879"/>
      <c r="D19" s="877"/>
      <c r="E19" s="877"/>
      <c r="F19" s="877"/>
      <c r="G19" s="877"/>
      <c r="H19" s="877"/>
      <c r="I19" s="877"/>
      <c r="J19" s="878"/>
      <c r="K19" s="248">
        <v>9</v>
      </c>
      <c r="L19" s="866" t="s">
        <v>544</v>
      </c>
      <c r="M19" s="868"/>
      <c r="N19" s="866" t="s">
        <v>545</v>
      </c>
      <c r="O19" s="868"/>
      <c r="P19" s="866" t="s">
        <v>442</v>
      </c>
      <c r="Q19" s="868"/>
      <c r="R19" s="869" t="s">
        <v>442</v>
      </c>
      <c r="S19" s="870"/>
      <c r="T19" s="871"/>
      <c r="U19" s="866" t="s">
        <v>548</v>
      </c>
      <c r="V19" s="868"/>
      <c r="W19" s="866" t="s">
        <v>501</v>
      </c>
      <c r="X19" s="868"/>
      <c r="Y19" s="249"/>
      <c r="Z19" s="249"/>
      <c r="AA19" s="249"/>
      <c r="AB19" s="249"/>
      <c r="AC19" s="262"/>
      <c r="AD19" s="262"/>
      <c r="AE19" s="262"/>
      <c r="AF19" s="262"/>
      <c r="AG19" s="262"/>
      <c r="AH19" s="262"/>
      <c r="AI19" s="262">
        <v>4.3</v>
      </c>
      <c r="AJ19" s="262"/>
      <c r="AK19" s="866"/>
      <c r="AL19" s="867"/>
      <c r="AM19" s="867"/>
      <c r="AN19" s="867"/>
      <c r="AO19" s="868"/>
      <c r="AP19" s="2"/>
      <c r="AQ19" s="55">
        <f t="shared" si="2"/>
        <v>3</v>
      </c>
    </row>
    <row r="20" spans="2:46" ht="12" customHeight="1" x14ac:dyDescent="0.15">
      <c r="B20" s="874"/>
      <c r="C20" s="879"/>
      <c r="D20" s="877"/>
      <c r="E20" s="877"/>
      <c r="F20" s="877"/>
      <c r="G20" s="877"/>
      <c r="H20" s="877"/>
      <c r="I20" s="877"/>
      <c r="J20" s="878"/>
      <c r="K20" s="248">
        <v>10</v>
      </c>
      <c r="L20" s="866" t="s">
        <v>544</v>
      </c>
      <c r="M20" s="868"/>
      <c r="N20" s="866" t="s">
        <v>557</v>
      </c>
      <c r="O20" s="868"/>
      <c r="P20" s="866" t="s">
        <v>546</v>
      </c>
      <c r="Q20" s="868"/>
      <c r="R20" s="869" t="s">
        <v>414</v>
      </c>
      <c r="S20" s="870"/>
      <c r="T20" s="871"/>
      <c r="U20" s="866" t="s">
        <v>548</v>
      </c>
      <c r="V20" s="868"/>
      <c r="W20" s="866" t="s">
        <v>501</v>
      </c>
      <c r="X20" s="868"/>
      <c r="Y20" s="249"/>
      <c r="Z20" s="249"/>
      <c r="AA20" s="249"/>
      <c r="AB20" s="249"/>
      <c r="AC20" s="262"/>
      <c r="AD20" s="262"/>
      <c r="AE20" s="262"/>
      <c r="AF20" s="262">
        <v>1.4999999999999999E-2</v>
      </c>
      <c r="AG20" s="262"/>
      <c r="AH20" s="262"/>
      <c r="AI20" s="262"/>
      <c r="AJ20" s="262"/>
      <c r="AK20" s="866"/>
      <c r="AL20" s="867"/>
      <c r="AM20" s="867"/>
      <c r="AN20" s="867"/>
      <c r="AO20" s="868"/>
      <c r="AP20" s="2"/>
      <c r="AQ20" s="55">
        <f t="shared" si="2"/>
        <v>2</v>
      </c>
    </row>
    <row r="21" spans="2:46" ht="12" customHeight="1" x14ac:dyDescent="0.15">
      <c r="B21" s="874"/>
      <c r="C21" s="879"/>
      <c r="D21" s="877"/>
      <c r="E21" s="877"/>
      <c r="F21" s="877"/>
      <c r="G21" s="877"/>
      <c r="H21" s="877"/>
      <c r="I21" s="877"/>
      <c r="J21" s="878"/>
      <c r="K21" s="248">
        <v>11</v>
      </c>
      <c r="L21" s="866" t="s">
        <v>544</v>
      </c>
      <c r="M21" s="868"/>
      <c r="N21" s="866" t="s">
        <v>557</v>
      </c>
      <c r="O21" s="868"/>
      <c r="P21" s="866" t="s">
        <v>546</v>
      </c>
      <c r="Q21" s="868"/>
      <c r="R21" s="869" t="s">
        <v>414</v>
      </c>
      <c r="S21" s="870"/>
      <c r="T21" s="871"/>
      <c r="U21" s="866" t="s">
        <v>548</v>
      </c>
      <c r="V21" s="868"/>
      <c r="W21" s="866" t="s">
        <v>501</v>
      </c>
      <c r="X21" s="868"/>
      <c r="Y21" s="249"/>
      <c r="Z21" s="249"/>
      <c r="AA21" s="249"/>
      <c r="AB21" s="249"/>
      <c r="AC21" s="262"/>
      <c r="AD21" s="262"/>
      <c r="AE21" s="262"/>
      <c r="AF21" s="262">
        <v>4.4999999999999998E-2</v>
      </c>
      <c r="AG21" s="262"/>
      <c r="AH21" s="262"/>
      <c r="AI21" s="262"/>
      <c r="AJ21" s="262"/>
      <c r="AK21" s="866"/>
      <c r="AL21" s="867"/>
      <c r="AM21" s="867"/>
      <c r="AN21" s="867"/>
      <c r="AO21" s="868"/>
      <c r="AP21" s="2"/>
      <c r="AQ21" s="55">
        <f>IF(P21="材質劣化",2,IF(P21="漏水",3,1))</f>
        <v>2</v>
      </c>
    </row>
    <row r="22" spans="2:46" ht="12" customHeight="1" x14ac:dyDescent="0.15">
      <c r="B22" s="874"/>
      <c r="C22" s="879"/>
      <c r="D22" s="877"/>
      <c r="E22" s="877"/>
      <c r="F22" s="877"/>
      <c r="G22" s="877"/>
      <c r="H22" s="877"/>
      <c r="I22" s="877"/>
      <c r="J22" s="878"/>
      <c r="K22" s="248">
        <v>12</v>
      </c>
      <c r="L22" s="866" t="s">
        <v>544</v>
      </c>
      <c r="M22" s="868"/>
      <c r="N22" s="866" t="s">
        <v>557</v>
      </c>
      <c r="O22" s="868"/>
      <c r="P22" s="866" t="s">
        <v>546</v>
      </c>
      <c r="Q22" s="868"/>
      <c r="R22" s="869" t="s">
        <v>423</v>
      </c>
      <c r="S22" s="870"/>
      <c r="T22" s="871"/>
      <c r="U22" s="866" t="s">
        <v>555</v>
      </c>
      <c r="V22" s="868"/>
      <c r="W22" s="866" t="s">
        <v>501</v>
      </c>
      <c r="X22" s="868"/>
      <c r="Y22" s="249"/>
      <c r="Z22" s="249"/>
      <c r="AA22" s="249"/>
      <c r="AB22" s="249"/>
      <c r="AC22" s="262"/>
      <c r="AD22" s="262"/>
      <c r="AE22" s="262"/>
      <c r="AF22" s="262">
        <v>5.0000000000000001E-3</v>
      </c>
      <c r="AG22" s="262"/>
      <c r="AH22" s="262"/>
      <c r="AI22" s="262"/>
      <c r="AJ22" s="262"/>
      <c r="AK22" s="866"/>
      <c r="AL22" s="867"/>
      <c r="AM22" s="867"/>
      <c r="AN22" s="867"/>
      <c r="AO22" s="868"/>
      <c r="AP22" s="2"/>
      <c r="AQ22" s="55">
        <f t="shared" si="2"/>
        <v>2</v>
      </c>
    </row>
    <row r="23" spans="2:46" ht="12" customHeight="1" x14ac:dyDescent="0.15">
      <c r="B23" s="874"/>
      <c r="C23" s="879"/>
      <c r="D23" s="877"/>
      <c r="E23" s="877"/>
      <c r="F23" s="877"/>
      <c r="G23" s="877"/>
      <c r="H23" s="877"/>
      <c r="I23" s="877"/>
      <c r="J23" s="878"/>
      <c r="K23" s="248">
        <v>13</v>
      </c>
      <c r="L23" s="866" t="s">
        <v>544</v>
      </c>
      <c r="M23" s="868"/>
      <c r="N23" s="866" t="s">
        <v>559</v>
      </c>
      <c r="O23" s="868"/>
      <c r="P23" s="866" t="s">
        <v>546</v>
      </c>
      <c r="Q23" s="868"/>
      <c r="R23" s="869" t="s">
        <v>414</v>
      </c>
      <c r="S23" s="870"/>
      <c r="T23" s="871"/>
      <c r="U23" s="866" t="s">
        <v>555</v>
      </c>
      <c r="V23" s="868"/>
      <c r="W23" s="866" t="s">
        <v>501</v>
      </c>
      <c r="X23" s="868"/>
      <c r="Y23" s="249"/>
      <c r="Z23" s="249"/>
      <c r="AA23" s="249"/>
      <c r="AB23" s="249"/>
      <c r="AC23" s="262"/>
      <c r="AD23" s="262"/>
      <c r="AE23" s="262"/>
      <c r="AF23" s="262">
        <v>1.04</v>
      </c>
      <c r="AG23" s="262"/>
      <c r="AH23" s="262"/>
      <c r="AI23" s="262"/>
      <c r="AJ23" s="262"/>
      <c r="AK23" s="866"/>
      <c r="AL23" s="867"/>
      <c r="AM23" s="867"/>
      <c r="AN23" s="867"/>
      <c r="AO23" s="868"/>
      <c r="AP23" s="2"/>
      <c r="AQ23" s="55">
        <f t="shared" si="2"/>
        <v>2</v>
      </c>
    </row>
    <row r="24" spans="2:46" ht="12" customHeight="1" x14ac:dyDescent="0.15">
      <c r="B24" s="874"/>
      <c r="C24" s="879"/>
      <c r="D24" s="877"/>
      <c r="E24" s="877"/>
      <c r="F24" s="877"/>
      <c r="G24" s="877"/>
      <c r="H24" s="877"/>
      <c r="I24" s="877"/>
      <c r="J24" s="878"/>
      <c r="K24" s="248">
        <v>14</v>
      </c>
      <c r="L24" s="866" t="s">
        <v>544</v>
      </c>
      <c r="M24" s="868"/>
      <c r="N24" s="866" t="s">
        <v>563</v>
      </c>
      <c r="O24" s="868"/>
      <c r="P24" s="866" t="s">
        <v>546</v>
      </c>
      <c r="Q24" s="868"/>
      <c r="R24" s="869" t="s">
        <v>414</v>
      </c>
      <c r="S24" s="870"/>
      <c r="T24" s="871"/>
      <c r="U24" s="866" t="s">
        <v>548</v>
      </c>
      <c r="V24" s="868"/>
      <c r="W24" s="866" t="s">
        <v>501</v>
      </c>
      <c r="X24" s="868"/>
      <c r="Y24" s="249"/>
      <c r="Z24" s="249"/>
      <c r="AA24" s="249"/>
      <c r="AB24" s="249"/>
      <c r="AC24" s="262"/>
      <c r="AD24" s="262"/>
      <c r="AE24" s="262"/>
      <c r="AF24" s="262">
        <v>0.105</v>
      </c>
      <c r="AG24" s="262"/>
      <c r="AH24" s="262"/>
      <c r="AI24" s="262"/>
      <c r="AJ24" s="262"/>
      <c r="AK24" s="866"/>
      <c r="AL24" s="867"/>
      <c r="AM24" s="867"/>
      <c r="AN24" s="867"/>
      <c r="AO24" s="868"/>
      <c r="AP24" s="2"/>
      <c r="AQ24" s="55">
        <f t="shared" si="2"/>
        <v>2</v>
      </c>
    </row>
    <row r="25" spans="2:46" ht="12" customHeight="1" x14ac:dyDescent="0.15">
      <c r="B25" s="874"/>
      <c r="C25" s="879"/>
      <c r="D25" s="877"/>
      <c r="E25" s="877"/>
      <c r="F25" s="877"/>
      <c r="G25" s="877"/>
      <c r="H25" s="877"/>
      <c r="I25" s="877"/>
      <c r="J25" s="878"/>
      <c r="K25" s="248">
        <v>15</v>
      </c>
      <c r="L25" s="866" t="s">
        <v>578</v>
      </c>
      <c r="M25" s="868"/>
      <c r="N25" s="866" t="s">
        <v>662</v>
      </c>
      <c r="O25" s="868"/>
      <c r="P25" s="866" t="s">
        <v>442</v>
      </c>
      <c r="Q25" s="868"/>
      <c r="R25" s="869" t="s">
        <v>444</v>
      </c>
      <c r="S25" s="870"/>
      <c r="T25" s="871"/>
      <c r="U25" s="866" t="s">
        <v>555</v>
      </c>
      <c r="V25" s="868"/>
      <c r="W25" s="866" t="s">
        <v>501</v>
      </c>
      <c r="X25" s="868"/>
      <c r="Y25" s="249"/>
      <c r="Z25" s="249"/>
      <c r="AA25" s="249"/>
      <c r="AB25" s="249"/>
      <c r="AC25" s="262"/>
      <c r="AD25" s="262"/>
      <c r="AE25" s="262"/>
      <c r="AF25" s="262"/>
      <c r="AG25" s="262"/>
      <c r="AH25" s="262"/>
      <c r="AI25" s="262"/>
      <c r="AJ25" s="262"/>
      <c r="AK25" s="866"/>
      <c r="AL25" s="867"/>
      <c r="AM25" s="867"/>
      <c r="AN25" s="867"/>
      <c r="AO25" s="868"/>
      <c r="AP25" s="2"/>
      <c r="AQ25" s="55">
        <f t="shared" si="2"/>
        <v>3</v>
      </c>
    </row>
    <row r="26" spans="2:46" ht="12" customHeight="1" x14ac:dyDescent="0.15">
      <c r="B26" s="874"/>
      <c r="C26" s="879"/>
      <c r="D26" s="877"/>
      <c r="E26" s="877"/>
      <c r="F26" s="877"/>
      <c r="G26" s="877"/>
      <c r="H26" s="877"/>
      <c r="I26" s="877"/>
      <c r="J26" s="878"/>
      <c r="K26" s="248">
        <v>16</v>
      </c>
      <c r="L26" s="866" t="s">
        <v>578</v>
      </c>
      <c r="M26" s="868"/>
      <c r="N26" s="866" t="s">
        <v>579</v>
      </c>
      <c r="O26" s="868"/>
      <c r="P26" s="866" t="s">
        <v>442</v>
      </c>
      <c r="Q26" s="868"/>
      <c r="R26" s="869" t="s">
        <v>444</v>
      </c>
      <c r="S26" s="870"/>
      <c r="T26" s="871"/>
      <c r="U26" s="866" t="s">
        <v>555</v>
      </c>
      <c r="V26" s="868"/>
      <c r="W26" s="866" t="s">
        <v>501</v>
      </c>
      <c r="X26" s="868"/>
      <c r="Y26" s="249"/>
      <c r="Z26" s="249"/>
      <c r="AA26" s="249"/>
      <c r="AB26" s="249"/>
      <c r="AC26" s="262"/>
      <c r="AD26" s="262"/>
      <c r="AE26" s="262"/>
      <c r="AF26" s="262"/>
      <c r="AG26" s="262"/>
      <c r="AH26" s="262"/>
      <c r="AI26" s="262"/>
      <c r="AJ26" s="262"/>
      <c r="AK26" s="866"/>
      <c r="AL26" s="867"/>
      <c r="AM26" s="867"/>
      <c r="AN26" s="867"/>
      <c r="AO26" s="868"/>
      <c r="AP26" s="2"/>
      <c r="AQ26" s="55">
        <f t="shared" si="2"/>
        <v>3</v>
      </c>
    </row>
    <row r="27" spans="2:46" ht="12" customHeight="1" x14ac:dyDescent="0.15">
      <c r="B27" s="874"/>
      <c r="C27" s="879"/>
      <c r="D27" s="877"/>
      <c r="E27" s="877"/>
      <c r="F27" s="877"/>
      <c r="G27" s="877"/>
      <c r="H27" s="877"/>
      <c r="I27" s="877"/>
      <c r="J27" s="878"/>
      <c r="K27" s="248">
        <v>17</v>
      </c>
      <c r="L27" s="866" t="s">
        <v>544</v>
      </c>
      <c r="M27" s="868"/>
      <c r="N27" s="866" t="s">
        <v>553</v>
      </c>
      <c r="O27" s="868"/>
      <c r="P27" s="866" t="s">
        <v>546</v>
      </c>
      <c r="Q27" s="868"/>
      <c r="R27" s="869" t="s">
        <v>414</v>
      </c>
      <c r="S27" s="870"/>
      <c r="T27" s="871"/>
      <c r="U27" s="866" t="s">
        <v>501</v>
      </c>
      <c r="V27" s="868"/>
      <c r="W27" s="866" t="s">
        <v>501</v>
      </c>
      <c r="X27" s="868"/>
      <c r="Y27" s="249"/>
      <c r="Z27" s="249"/>
      <c r="AA27" s="249"/>
      <c r="AB27" s="249"/>
      <c r="AC27" s="262"/>
      <c r="AD27" s="262"/>
      <c r="AE27" s="262"/>
      <c r="AF27" s="262">
        <v>0.15</v>
      </c>
      <c r="AG27" s="262"/>
      <c r="AH27" s="262"/>
      <c r="AI27" s="262"/>
      <c r="AJ27" s="262"/>
      <c r="AK27" s="866"/>
      <c r="AL27" s="867"/>
      <c r="AM27" s="867"/>
      <c r="AN27" s="867"/>
      <c r="AO27" s="868"/>
      <c r="AP27" s="2"/>
      <c r="AQ27" s="55">
        <f t="shared" si="2"/>
        <v>2</v>
      </c>
    </row>
    <row r="28" spans="2:46" ht="12" customHeight="1" x14ac:dyDescent="0.15">
      <c r="B28" s="874"/>
      <c r="C28" s="879"/>
      <c r="D28" s="877"/>
      <c r="E28" s="877"/>
      <c r="F28" s="877"/>
      <c r="G28" s="877"/>
      <c r="H28" s="877"/>
      <c r="I28" s="877"/>
      <c r="J28" s="878"/>
      <c r="K28" s="248">
        <v>18</v>
      </c>
      <c r="L28" s="866" t="s">
        <v>544</v>
      </c>
      <c r="M28" s="868"/>
      <c r="N28" s="866" t="s">
        <v>553</v>
      </c>
      <c r="O28" s="868"/>
      <c r="P28" s="866" t="s">
        <v>546</v>
      </c>
      <c r="Q28" s="868"/>
      <c r="R28" s="869" t="s">
        <v>414</v>
      </c>
      <c r="S28" s="870"/>
      <c r="T28" s="871"/>
      <c r="U28" s="866" t="s">
        <v>501</v>
      </c>
      <c r="V28" s="868"/>
      <c r="W28" s="866" t="s">
        <v>501</v>
      </c>
      <c r="X28" s="868"/>
      <c r="Y28" s="249"/>
      <c r="Z28" s="249"/>
      <c r="AA28" s="249"/>
      <c r="AB28" s="249"/>
      <c r="AC28" s="262"/>
      <c r="AD28" s="262"/>
      <c r="AE28" s="262"/>
      <c r="AF28" s="262">
        <v>0.32</v>
      </c>
      <c r="AG28" s="262"/>
      <c r="AH28" s="262"/>
      <c r="AI28" s="262"/>
      <c r="AJ28" s="262"/>
      <c r="AK28" s="866"/>
      <c r="AL28" s="867"/>
      <c r="AM28" s="867"/>
      <c r="AN28" s="867"/>
      <c r="AO28" s="868"/>
      <c r="AP28" s="2"/>
      <c r="AQ28" s="55">
        <f t="shared" si="2"/>
        <v>2</v>
      </c>
    </row>
    <row r="29" spans="2:46" ht="12" customHeight="1" x14ac:dyDescent="0.15">
      <c r="B29" s="874"/>
      <c r="C29" s="879"/>
      <c r="D29" s="877"/>
      <c r="E29" s="877"/>
      <c r="F29" s="877"/>
      <c r="G29" s="877"/>
      <c r="H29" s="877"/>
      <c r="I29" s="877"/>
      <c r="J29" s="878"/>
      <c r="K29" s="248">
        <v>19</v>
      </c>
      <c r="L29" s="866" t="s">
        <v>544</v>
      </c>
      <c r="M29" s="868"/>
      <c r="N29" s="866" t="s">
        <v>557</v>
      </c>
      <c r="O29" s="868"/>
      <c r="P29" s="866" t="s">
        <v>546</v>
      </c>
      <c r="Q29" s="868"/>
      <c r="R29" s="869" t="s">
        <v>423</v>
      </c>
      <c r="S29" s="870"/>
      <c r="T29" s="871"/>
      <c r="U29" s="866" t="s">
        <v>501</v>
      </c>
      <c r="V29" s="868"/>
      <c r="W29" s="866" t="s">
        <v>501</v>
      </c>
      <c r="X29" s="868"/>
      <c r="Y29" s="249"/>
      <c r="Z29" s="249"/>
      <c r="AA29" s="249"/>
      <c r="AB29" s="249"/>
      <c r="AC29" s="262"/>
      <c r="AD29" s="262"/>
      <c r="AE29" s="262"/>
      <c r="AF29" s="262">
        <v>2.5000000000000001E-3</v>
      </c>
      <c r="AG29" s="262"/>
      <c r="AH29" s="262"/>
      <c r="AI29" s="262"/>
      <c r="AJ29" s="262"/>
      <c r="AK29" s="866"/>
      <c r="AL29" s="867"/>
      <c r="AM29" s="867"/>
      <c r="AN29" s="867"/>
      <c r="AO29" s="868"/>
      <c r="AP29" s="2"/>
      <c r="AQ29" s="55">
        <f t="shared" si="2"/>
        <v>2</v>
      </c>
    </row>
    <row r="30" spans="2:46" ht="12" customHeight="1" x14ac:dyDescent="0.15">
      <c r="B30" s="874"/>
      <c r="C30" s="879"/>
      <c r="D30" s="877"/>
      <c r="E30" s="877"/>
      <c r="F30" s="877"/>
      <c r="G30" s="877"/>
      <c r="H30" s="877"/>
      <c r="I30" s="877"/>
      <c r="J30" s="878"/>
      <c r="K30" s="248">
        <v>20</v>
      </c>
      <c r="L30" s="866" t="s">
        <v>544</v>
      </c>
      <c r="M30" s="868"/>
      <c r="N30" s="866" t="s">
        <v>557</v>
      </c>
      <c r="O30" s="868"/>
      <c r="P30" s="866" t="s">
        <v>546</v>
      </c>
      <c r="Q30" s="868"/>
      <c r="R30" s="869" t="s">
        <v>423</v>
      </c>
      <c r="S30" s="870"/>
      <c r="T30" s="871"/>
      <c r="U30" s="866" t="s">
        <v>501</v>
      </c>
      <c r="V30" s="868"/>
      <c r="W30" s="866" t="s">
        <v>501</v>
      </c>
      <c r="X30" s="868"/>
      <c r="Y30" s="249"/>
      <c r="Z30" s="249"/>
      <c r="AA30" s="249"/>
      <c r="AB30" s="249"/>
      <c r="AC30" s="262"/>
      <c r="AD30" s="262"/>
      <c r="AE30" s="262"/>
      <c r="AF30" s="262">
        <v>0.01</v>
      </c>
      <c r="AG30" s="262"/>
      <c r="AH30" s="262"/>
      <c r="AI30" s="262"/>
      <c r="AJ30" s="262"/>
      <c r="AK30" s="866"/>
      <c r="AL30" s="867"/>
      <c r="AM30" s="867"/>
      <c r="AN30" s="867"/>
      <c r="AO30" s="868"/>
      <c r="AP30" s="2"/>
      <c r="AQ30" s="55">
        <f t="shared" si="2"/>
        <v>2</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0.03</v>
      </c>
      <c r="AE35" s="263">
        <f>SUM(AE11:AE34)</f>
        <v>11.78</v>
      </c>
      <c r="AF35" s="263">
        <f t="shared" si="3"/>
        <v>2.4824999999999995</v>
      </c>
      <c r="AG35" s="263">
        <f t="shared" si="3"/>
        <v>0</v>
      </c>
      <c r="AH35" s="263">
        <f t="shared" si="3"/>
        <v>0</v>
      </c>
      <c r="AI35" s="263">
        <f t="shared" si="3"/>
        <v>7.9</v>
      </c>
      <c r="AJ35" s="264">
        <f t="shared" si="3"/>
        <v>0</v>
      </c>
      <c r="AK35" s="852" t="s">
        <v>325</v>
      </c>
      <c r="AL35" s="852"/>
      <c r="AM35" s="856" t="str">
        <f>IF(Y37+AC37+AG37&gt;0,"Ⅳ",IF(Z37+AD37+AH37&gt;0,"Ⅲ",IF(AA37+AB37+AE37+AF37+AI37+AJ37&gt;0,"Ⅱ","Ⅰ")))</f>
        <v>Ⅲ</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1</v>
      </c>
      <c r="AE37" s="841">
        <f t="shared" si="4"/>
        <v>1</v>
      </c>
      <c r="AF37" s="841">
        <f t="shared" si="4"/>
        <v>13</v>
      </c>
      <c r="AG37" s="841">
        <f t="shared" si="4"/>
        <v>0</v>
      </c>
      <c r="AH37" s="841">
        <f t="shared" si="4"/>
        <v>0</v>
      </c>
      <c r="AI37" s="841">
        <f t="shared" si="4"/>
        <v>2</v>
      </c>
      <c r="AJ37" s="841">
        <f>COUNTA(AJ11:AJ34)</f>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18" priority="2">
      <formula>$AQ11=2</formula>
    </cfRule>
  </conditionalFormatting>
  <conditionalFormatting sqref="Y11:AF34">
    <cfRule type="expression" dxfId="17" priority="1">
      <formula>$AQ11=3</formula>
    </cfRule>
  </conditionalFormatting>
  <conditionalFormatting sqref="AC11:AJ34">
    <cfRule type="expression" dxfId="16" priority="3">
      <formula>$AQ11=1</formula>
    </cfRule>
  </conditionalFormatting>
  <conditionalFormatting sqref="AG11:AJ34">
    <cfRule type="expression" dxfId="15" priority="4">
      <formula>$AQ11=2</formula>
    </cfRule>
  </conditionalFormatting>
  <dataValidations count="2">
    <dataValidation type="list" allowBlank="1" showInputMessage="1" showErrorMessage="1" sqref="Y11:AB34" xr:uid="{0CCF7373-BA99-43CE-AF4A-BBDA92F67C9B}">
      <formula1>"〇,"</formula1>
    </dataValidation>
    <dataValidation type="list" allowBlank="1" showInputMessage="1" showErrorMessage="1" sqref="N11:O34" xr:uid="{9EF56F50-AD9F-4436-A590-155D6616A53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6EE519C-A9BC-44EA-BB89-C4506F9AF8C5}">
          <x14:formula1>
            <xm:f>'(参考)リスト'!$B$16:$B$21</xm:f>
          </x14:formula1>
          <xm:sqref>L11:M34</xm:sqref>
        </x14:dataValidation>
        <x14:dataValidation type="list" allowBlank="1" showInputMessage="1" showErrorMessage="1" xr:uid="{94F0DB89-624F-4CF9-8DF3-A698BF337C20}">
          <x14:formula1>
            <xm:f>'(参考)リスト'!$E$16:$E$27</xm:f>
          </x14:formula1>
          <xm:sqref>R11:T34</xm:sqref>
        </x14:dataValidation>
        <x14:dataValidation type="list" allowBlank="1" showInputMessage="1" showErrorMessage="1" xr:uid="{71F6D426-7E51-4F09-BB30-413B25C32712}">
          <x14:formula1>
            <xm:f>'(参考)リスト'!$D$16:$D$18</xm:f>
          </x14:formula1>
          <xm:sqref>P11:Q34</xm:sqref>
        </x14:dataValidation>
        <x14:dataValidation type="list" allowBlank="1" showInputMessage="1" showErrorMessage="1" xr:uid="{653DCBD7-CABC-4835-B37A-26DB8C6BA518}">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DD8D8-7928-47AB-A828-0E5EF0116607}">
  <dimension ref="B1:CH53"/>
  <sheetViews>
    <sheetView showGridLines="0" view="pageBreakPreview" topLeftCell="I5"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8</v>
      </c>
      <c r="AW5" s="41">
        <f>R7</f>
        <v>10.4</v>
      </c>
      <c r="AX5" s="51" t="str">
        <f>AM35</f>
        <v>Ⅱ</v>
      </c>
      <c r="AY5" s="51">
        <f>Y37</f>
        <v>0</v>
      </c>
      <c r="AZ5" s="51">
        <f t="shared" ref="AZ5:BJ5" si="0">Z37</f>
        <v>0</v>
      </c>
      <c r="BA5" s="51">
        <f t="shared" si="0"/>
        <v>0</v>
      </c>
      <c r="BB5" s="51">
        <f>AB37</f>
        <v>0</v>
      </c>
      <c r="BC5" s="51">
        <f t="shared" si="0"/>
        <v>0</v>
      </c>
      <c r="BD5" s="51">
        <f>AD37</f>
        <v>0</v>
      </c>
      <c r="BE5" s="51">
        <f>AE37</f>
        <v>0</v>
      </c>
      <c r="BF5" s="51">
        <f t="shared" si="0"/>
        <v>8</v>
      </c>
      <c r="BG5" s="51">
        <f t="shared" si="0"/>
        <v>0</v>
      </c>
      <c r="BH5" s="51">
        <f t="shared" si="0"/>
        <v>0</v>
      </c>
      <c r="BI5" s="51">
        <f>AI37</f>
        <v>1</v>
      </c>
      <c r="BJ5" s="51">
        <f t="shared" si="0"/>
        <v>2</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2.1975000000000002</v>
      </c>
      <c r="BS5" s="51">
        <f>AG35</f>
        <v>0</v>
      </c>
      <c r="BT5" s="51">
        <f>AH35</f>
        <v>0</v>
      </c>
      <c r="BU5" s="51">
        <f>AI35</f>
        <v>0.3</v>
      </c>
      <c r="BV5" s="51">
        <f>AJ35</f>
        <v>9.07</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8</v>
      </c>
      <c r="O7" s="887"/>
      <c r="P7" s="853" t="s">
        <v>309</v>
      </c>
      <c r="Q7" s="855"/>
      <c r="R7" s="888">
        <v>10.4</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545</v>
      </c>
      <c r="O11" s="868"/>
      <c r="P11" s="866" t="s">
        <v>546</v>
      </c>
      <c r="Q11" s="868"/>
      <c r="R11" s="872" t="s">
        <v>414</v>
      </c>
      <c r="S11" s="872"/>
      <c r="T11" s="872"/>
      <c r="U11" s="866" t="s">
        <v>548</v>
      </c>
      <c r="V11" s="868"/>
      <c r="W11" s="866" t="s">
        <v>501</v>
      </c>
      <c r="X11" s="868"/>
      <c r="Y11" s="249"/>
      <c r="Z11" s="249"/>
      <c r="AA11" s="249"/>
      <c r="AB11" s="249"/>
      <c r="AC11" s="262"/>
      <c r="AD11" s="262"/>
      <c r="AE11" s="262"/>
      <c r="AF11" s="262">
        <v>7.4999999999999997E-3</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553</v>
      </c>
      <c r="O12" s="868"/>
      <c r="P12" s="866" t="s">
        <v>546</v>
      </c>
      <c r="Q12" s="868"/>
      <c r="R12" s="872" t="s">
        <v>414</v>
      </c>
      <c r="S12" s="872"/>
      <c r="T12" s="872"/>
      <c r="U12" s="866" t="s">
        <v>555</v>
      </c>
      <c r="V12" s="868"/>
      <c r="W12" s="866" t="s">
        <v>501</v>
      </c>
      <c r="X12" s="868"/>
      <c r="Y12" s="249"/>
      <c r="Z12" s="249"/>
      <c r="AA12" s="249"/>
      <c r="AB12" s="249"/>
      <c r="AC12" s="262"/>
      <c r="AD12" s="262"/>
      <c r="AE12" s="262"/>
      <c r="AF12" s="262">
        <v>0.27</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668</v>
      </c>
      <c r="O13" s="868"/>
      <c r="P13" s="866" t="s">
        <v>546</v>
      </c>
      <c r="Q13" s="868"/>
      <c r="R13" s="869" t="s">
        <v>414</v>
      </c>
      <c r="S13" s="870"/>
      <c r="T13" s="871"/>
      <c r="U13" s="866" t="s">
        <v>548</v>
      </c>
      <c r="V13" s="868"/>
      <c r="W13" s="866" t="s">
        <v>501</v>
      </c>
      <c r="X13" s="868"/>
      <c r="Y13" s="249"/>
      <c r="Z13" s="249"/>
      <c r="AA13" s="249"/>
      <c r="AB13" s="249"/>
      <c r="AC13" s="262"/>
      <c r="AD13" s="262"/>
      <c r="AE13" s="262"/>
      <c r="AF13" s="262">
        <v>7.0000000000000007E-2</v>
      </c>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559</v>
      </c>
      <c r="O14" s="868"/>
      <c r="P14" s="866" t="s">
        <v>546</v>
      </c>
      <c r="Q14" s="868"/>
      <c r="R14" s="869" t="s">
        <v>414</v>
      </c>
      <c r="S14" s="870"/>
      <c r="T14" s="871"/>
      <c r="U14" s="866" t="s">
        <v>555</v>
      </c>
      <c r="V14" s="868"/>
      <c r="W14" s="866" t="s">
        <v>501</v>
      </c>
      <c r="X14" s="868"/>
      <c r="Y14" s="249"/>
      <c r="Z14" s="249"/>
      <c r="AA14" s="249"/>
      <c r="AB14" s="249"/>
      <c r="AC14" s="262"/>
      <c r="AD14" s="262"/>
      <c r="AE14" s="262"/>
      <c r="AF14" s="262">
        <v>1.04</v>
      </c>
      <c r="AG14" s="262"/>
      <c r="AH14" s="262"/>
      <c r="AI14" s="262"/>
      <c r="AJ14" s="262"/>
      <c r="AK14" s="866"/>
      <c r="AL14" s="867"/>
      <c r="AM14" s="867"/>
      <c r="AN14" s="867"/>
      <c r="AO14" s="868"/>
      <c r="AP14" s="2"/>
      <c r="AQ14" s="55">
        <f t="shared" si="2"/>
        <v>2</v>
      </c>
    </row>
    <row r="15" spans="2:86" ht="12" customHeight="1" x14ac:dyDescent="0.15">
      <c r="B15" s="874"/>
      <c r="C15" s="879"/>
      <c r="D15" s="877"/>
      <c r="E15" s="877"/>
      <c r="F15" s="877"/>
      <c r="G15" s="877"/>
      <c r="H15" s="877"/>
      <c r="I15" s="877"/>
      <c r="J15" s="878"/>
      <c r="K15" s="248">
        <v>5</v>
      </c>
      <c r="L15" s="866" t="s">
        <v>578</v>
      </c>
      <c r="M15" s="868"/>
      <c r="N15" s="866" t="s">
        <v>579</v>
      </c>
      <c r="O15" s="868"/>
      <c r="P15" s="866"/>
      <c r="Q15" s="868"/>
      <c r="R15" s="869" t="s">
        <v>448</v>
      </c>
      <c r="S15" s="870"/>
      <c r="T15" s="871"/>
      <c r="U15" s="866" t="s">
        <v>555</v>
      </c>
      <c r="V15" s="868"/>
      <c r="W15" s="866"/>
      <c r="X15" s="868"/>
      <c r="Y15" s="249"/>
      <c r="Z15" s="249"/>
      <c r="AA15" s="249"/>
      <c r="AB15" s="249"/>
      <c r="AC15" s="262"/>
      <c r="AD15" s="262"/>
      <c r="AE15" s="262"/>
      <c r="AF15" s="262"/>
      <c r="AG15" s="262"/>
      <c r="AH15" s="262"/>
      <c r="AI15" s="262"/>
      <c r="AJ15" s="262"/>
      <c r="AK15" s="866"/>
      <c r="AL15" s="867"/>
      <c r="AM15" s="867"/>
      <c r="AN15" s="867"/>
      <c r="AO15" s="868"/>
      <c r="AP15" s="2"/>
      <c r="AQ15" s="55">
        <f t="shared" si="2"/>
        <v>1</v>
      </c>
    </row>
    <row r="16" spans="2:86" ht="12" customHeight="1" x14ac:dyDescent="0.15">
      <c r="B16" s="874"/>
      <c r="C16" s="879"/>
      <c r="D16" s="877"/>
      <c r="E16" s="877"/>
      <c r="F16" s="877"/>
      <c r="G16" s="877"/>
      <c r="H16" s="877"/>
      <c r="I16" s="877"/>
      <c r="J16" s="878"/>
      <c r="K16" s="248">
        <v>6</v>
      </c>
      <c r="L16" s="866" t="s">
        <v>544</v>
      </c>
      <c r="M16" s="868"/>
      <c r="N16" s="866" t="s">
        <v>616</v>
      </c>
      <c r="O16" s="868"/>
      <c r="P16" s="866" t="s">
        <v>442</v>
      </c>
      <c r="Q16" s="868"/>
      <c r="R16" s="869" t="s">
        <v>442</v>
      </c>
      <c r="S16" s="870"/>
      <c r="T16" s="871"/>
      <c r="U16" s="866" t="s">
        <v>501</v>
      </c>
      <c r="V16" s="868"/>
      <c r="W16" s="866" t="s">
        <v>501</v>
      </c>
      <c r="X16" s="868"/>
      <c r="Y16" s="249"/>
      <c r="Z16" s="249"/>
      <c r="AA16" s="249"/>
      <c r="AB16" s="249"/>
      <c r="AC16" s="262"/>
      <c r="AD16" s="262"/>
      <c r="AE16" s="262"/>
      <c r="AF16" s="262"/>
      <c r="AG16" s="262"/>
      <c r="AH16" s="262"/>
      <c r="AI16" s="262">
        <v>0.3</v>
      </c>
      <c r="AJ16" s="262"/>
      <c r="AK16" s="866"/>
      <c r="AL16" s="867"/>
      <c r="AM16" s="867"/>
      <c r="AN16" s="867"/>
      <c r="AO16" s="868"/>
      <c r="AP16" s="2"/>
      <c r="AQ16" s="55">
        <f t="shared" si="2"/>
        <v>3</v>
      </c>
    </row>
    <row r="17" spans="2:46" ht="12" customHeight="1" x14ac:dyDescent="0.15">
      <c r="B17" s="874"/>
      <c r="C17" s="879"/>
      <c r="D17" s="877"/>
      <c r="E17" s="877"/>
      <c r="F17" s="877"/>
      <c r="G17" s="877"/>
      <c r="H17" s="877"/>
      <c r="I17" s="877"/>
      <c r="J17" s="878"/>
      <c r="K17" s="248">
        <v>7</v>
      </c>
      <c r="L17" s="866" t="s">
        <v>544</v>
      </c>
      <c r="M17" s="868"/>
      <c r="N17" s="866" t="s">
        <v>553</v>
      </c>
      <c r="O17" s="868"/>
      <c r="P17" s="866" t="s">
        <v>546</v>
      </c>
      <c r="Q17" s="868"/>
      <c r="R17" s="869" t="s">
        <v>414</v>
      </c>
      <c r="S17" s="870"/>
      <c r="T17" s="871"/>
      <c r="U17" s="866" t="s">
        <v>501</v>
      </c>
      <c r="V17" s="868"/>
      <c r="W17" s="866" t="s">
        <v>501</v>
      </c>
      <c r="X17" s="868"/>
      <c r="Y17" s="249"/>
      <c r="Z17" s="249"/>
      <c r="AA17" s="249"/>
      <c r="AB17" s="249"/>
      <c r="AC17" s="262"/>
      <c r="AD17" s="262"/>
      <c r="AE17" s="262"/>
      <c r="AF17" s="262">
        <v>0.38</v>
      </c>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553</v>
      </c>
      <c r="O18" s="868"/>
      <c r="P18" s="866" t="s">
        <v>546</v>
      </c>
      <c r="Q18" s="868"/>
      <c r="R18" s="869" t="s">
        <v>414</v>
      </c>
      <c r="S18" s="870"/>
      <c r="T18" s="871"/>
      <c r="U18" s="866" t="s">
        <v>501</v>
      </c>
      <c r="V18" s="868"/>
      <c r="W18" s="866" t="s">
        <v>501</v>
      </c>
      <c r="X18" s="868"/>
      <c r="Y18" s="249"/>
      <c r="Z18" s="249"/>
      <c r="AA18" s="249"/>
      <c r="AB18" s="249"/>
      <c r="AC18" s="262"/>
      <c r="AD18" s="262"/>
      <c r="AE18" s="262"/>
      <c r="AF18" s="262">
        <v>0.33</v>
      </c>
      <c r="AG18" s="262"/>
      <c r="AH18" s="262"/>
      <c r="AI18" s="262"/>
      <c r="AJ18" s="262"/>
      <c r="AK18" s="866"/>
      <c r="AL18" s="867"/>
      <c r="AM18" s="867"/>
      <c r="AN18" s="867"/>
      <c r="AO18" s="868"/>
      <c r="AP18" s="2"/>
      <c r="AQ18" s="55">
        <f t="shared" si="2"/>
        <v>2</v>
      </c>
    </row>
    <row r="19" spans="2:46" ht="12" customHeight="1" x14ac:dyDescent="0.15">
      <c r="B19" s="874"/>
      <c r="C19" s="879"/>
      <c r="D19" s="877"/>
      <c r="E19" s="877"/>
      <c r="F19" s="877"/>
      <c r="G19" s="877"/>
      <c r="H19" s="877"/>
      <c r="I19" s="877"/>
      <c r="J19" s="878"/>
      <c r="K19" s="248">
        <v>9</v>
      </c>
      <c r="L19" s="866" t="s">
        <v>544</v>
      </c>
      <c r="M19" s="868"/>
      <c r="N19" s="866" t="s">
        <v>545</v>
      </c>
      <c r="O19" s="868"/>
      <c r="P19" s="866" t="s">
        <v>442</v>
      </c>
      <c r="Q19" s="868"/>
      <c r="R19" s="869" t="s">
        <v>442</v>
      </c>
      <c r="S19" s="870"/>
      <c r="T19" s="871"/>
      <c r="U19" s="866" t="s">
        <v>501</v>
      </c>
      <c r="V19" s="868"/>
      <c r="W19" s="866" t="s">
        <v>501</v>
      </c>
      <c r="X19" s="868"/>
      <c r="Y19" s="249"/>
      <c r="Z19" s="249"/>
      <c r="AA19" s="249"/>
      <c r="AB19" s="249"/>
      <c r="AC19" s="262"/>
      <c r="AD19" s="262"/>
      <c r="AE19" s="262"/>
      <c r="AF19" s="262"/>
      <c r="AG19" s="262"/>
      <c r="AH19" s="262"/>
      <c r="AI19" s="262"/>
      <c r="AJ19" s="262">
        <v>2.35</v>
      </c>
      <c r="AK19" s="866"/>
      <c r="AL19" s="867"/>
      <c r="AM19" s="867"/>
      <c r="AN19" s="867"/>
      <c r="AO19" s="868"/>
      <c r="AP19" s="2"/>
      <c r="AQ19" s="55">
        <f t="shared" si="2"/>
        <v>3</v>
      </c>
    </row>
    <row r="20" spans="2:46" ht="12" customHeight="1" x14ac:dyDescent="0.15">
      <c r="B20" s="874"/>
      <c r="C20" s="879"/>
      <c r="D20" s="877"/>
      <c r="E20" s="877"/>
      <c r="F20" s="877"/>
      <c r="G20" s="877"/>
      <c r="H20" s="877"/>
      <c r="I20" s="877"/>
      <c r="J20" s="878"/>
      <c r="K20" s="248">
        <v>10</v>
      </c>
      <c r="L20" s="866" t="s">
        <v>544</v>
      </c>
      <c r="M20" s="868"/>
      <c r="N20" s="866" t="s">
        <v>545</v>
      </c>
      <c r="O20" s="868"/>
      <c r="P20" s="866" t="s">
        <v>546</v>
      </c>
      <c r="Q20" s="868"/>
      <c r="R20" s="869" t="s">
        <v>406</v>
      </c>
      <c r="S20" s="870"/>
      <c r="T20" s="871"/>
      <c r="U20" s="866" t="s">
        <v>501</v>
      </c>
      <c r="V20" s="868"/>
      <c r="W20" s="866" t="s">
        <v>501</v>
      </c>
      <c r="X20" s="868"/>
      <c r="Y20" s="249"/>
      <c r="Z20" s="249"/>
      <c r="AA20" s="249"/>
      <c r="AB20" s="249"/>
      <c r="AC20" s="262"/>
      <c r="AD20" s="262"/>
      <c r="AE20" s="262"/>
      <c r="AF20" s="262">
        <v>0.06</v>
      </c>
      <c r="AG20" s="262"/>
      <c r="AH20" s="262"/>
      <c r="AI20" s="262"/>
      <c r="AJ20" s="262"/>
      <c r="AK20" s="866"/>
      <c r="AL20" s="867"/>
      <c r="AM20" s="867"/>
      <c r="AN20" s="867"/>
      <c r="AO20" s="868"/>
      <c r="AP20" s="2"/>
      <c r="AQ20" s="55">
        <f t="shared" si="2"/>
        <v>2</v>
      </c>
    </row>
    <row r="21" spans="2:46" ht="12" customHeight="1" x14ac:dyDescent="0.15">
      <c r="B21" s="874"/>
      <c r="C21" s="879"/>
      <c r="D21" s="877"/>
      <c r="E21" s="877"/>
      <c r="F21" s="877"/>
      <c r="G21" s="877"/>
      <c r="H21" s="877"/>
      <c r="I21" s="877"/>
      <c r="J21" s="878"/>
      <c r="K21" s="248">
        <v>11</v>
      </c>
      <c r="L21" s="866" t="s">
        <v>544</v>
      </c>
      <c r="M21" s="868"/>
      <c r="N21" s="866" t="s">
        <v>570</v>
      </c>
      <c r="O21" s="868"/>
      <c r="P21" s="866" t="s">
        <v>442</v>
      </c>
      <c r="Q21" s="868"/>
      <c r="R21" s="869" t="s">
        <v>442</v>
      </c>
      <c r="S21" s="870"/>
      <c r="T21" s="871"/>
      <c r="U21" s="866" t="s">
        <v>501</v>
      </c>
      <c r="V21" s="868"/>
      <c r="W21" s="866" t="s">
        <v>501</v>
      </c>
      <c r="X21" s="868"/>
      <c r="Y21" s="249"/>
      <c r="Z21" s="249"/>
      <c r="AA21" s="249"/>
      <c r="AB21" s="249"/>
      <c r="AC21" s="262"/>
      <c r="AD21" s="262"/>
      <c r="AE21" s="262"/>
      <c r="AF21" s="262"/>
      <c r="AG21" s="262"/>
      <c r="AH21" s="262"/>
      <c r="AI21" s="262"/>
      <c r="AJ21" s="262">
        <v>6.72</v>
      </c>
      <c r="AK21" s="866"/>
      <c r="AL21" s="867"/>
      <c r="AM21" s="867"/>
      <c r="AN21" s="867"/>
      <c r="AO21" s="868"/>
      <c r="AP21" s="2"/>
      <c r="AQ21" s="55">
        <f>IF(P21="材質劣化",2,IF(P21="漏水",3,1))</f>
        <v>3</v>
      </c>
    </row>
    <row r="22" spans="2:46" ht="12" customHeight="1" x14ac:dyDescent="0.15">
      <c r="B22" s="874"/>
      <c r="C22" s="879"/>
      <c r="D22" s="877"/>
      <c r="E22" s="877"/>
      <c r="F22" s="877"/>
      <c r="G22" s="877"/>
      <c r="H22" s="877"/>
      <c r="I22" s="877"/>
      <c r="J22" s="878"/>
      <c r="K22" s="248">
        <v>12</v>
      </c>
      <c r="L22" s="866" t="s">
        <v>544</v>
      </c>
      <c r="M22" s="868"/>
      <c r="N22" s="866" t="s">
        <v>678</v>
      </c>
      <c r="O22" s="868"/>
      <c r="P22" s="866" t="s">
        <v>546</v>
      </c>
      <c r="Q22" s="868"/>
      <c r="R22" s="869" t="s">
        <v>414</v>
      </c>
      <c r="S22" s="870"/>
      <c r="T22" s="871"/>
      <c r="U22" s="866" t="s">
        <v>555</v>
      </c>
      <c r="V22" s="868"/>
      <c r="W22" s="866" t="s">
        <v>501</v>
      </c>
      <c r="X22" s="868"/>
      <c r="Y22" s="249"/>
      <c r="Z22" s="249"/>
      <c r="AA22" s="249"/>
      <c r="AB22" s="249"/>
      <c r="AC22" s="262"/>
      <c r="AD22" s="262"/>
      <c r="AE22" s="262"/>
      <c r="AF22" s="262">
        <v>0.04</v>
      </c>
      <c r="AG22" s="262"/>
      <c r="AH22" s="262"/>
      <c r="AI22" s="262"/>
      <c r="AJ22" s="262"/>
      <c r="AK22" s="866"/>
      <c r="AL22" s="867"/>
      <c r="AM22" s="867"/>
      <c r="AN22" s="867"/>
      <c r="AO22" s="868"/>
      <c r="AP22" s="2"/>
      <c r="AQ22" s="55">
        <f t="shared" si="2"/>
        <v>2</v>
      </c>
    </row>
    <row r="23" spans="2:46" ht="12" customHeight="1" x14ac:dyDescent="0.15">
      <c r="B23" s="874"/>
      <c r="C23" s="879"/>
      <c r="D23" s="877"/>
      <c r="E23" s="877"/>
      <c r="F23" s="877"/>
      <c r="G23" s="877"/>
      <c r="H23" s="877"/>
      <c r="I23" s="877"/>
      <c r="J23" s="878"/>
      <c r="K23" s="248">
        <v>13</v>
      </c>
      <c r="L23" s="866"/>
      <c r="M23" s="868"/>
      <c r="N23" s="866"/>
      <c r="O23" s="868"/>
      <c r="P23" s="866"/>
      <c r="Q23" s="868"/>
      <c r="R23" s="869"/>
      <c r="S23" s="870"/>
      <c r="T23" s="871"/>
      <c r="U23" s="866"/>
      <c r="V23" s="868"/>
      <c r="W23" s="866"/>
      <c r="X23" s="868"/>
      <c r="Y23" s="249"/>
      <c r="Z23" s="249"/>
      <c r="AA23" s="249"/>
      <c r="AB23" s="249"/>
      <c r="AC23" s="262"/>
      <c r="AD23" s="262"/>
      <c r="AE23" s="262"/>
      <c r="AF23" s="262"/>
      <c r="AG23" s="262"/>
      <c r="AH23" s="262"/>
      <c r="AI23" s="262"/>
      <c r="AJ23" s="262"/>
      <c r="AK23" s="866"/>
      <c r="AL23" s="867"/>
      <c r="AM23" s="867"/>
      <c r="AN23" s="867"/>
      <c r="AO23" s="868"/>
      <c r="AP23" s="2"/>
      <c r="AQ23" s="55">
        <f t="shared" si="2"/>
        <v>1</v>
      </c>
    </row>
    <row r="24" spans="2:46" ht="12" customHeight="1" x14ac:dyDescent="0.15">
      <c r="B24" s="874"/>
      <c r="C24" s="879"/>
      <c r="D24" s="877"/>
      <c r="E24" s="877"/>
      <c r="F24" s="877"/>
      <c r="G24" s="877"/>
      <c r="H24" s="877"/>
      <c r="I24" s="877"/>
      <c r="J24" s="878"/>
      <c r="K24" s="248">
        <v>14</v>
      </c>
      <c r="L24" s="866"/>
      <c r="M24" s="868"/>
      <c r="N24" s="866"/>
      <c r="O24" s="868"/>
      <c r="P24" s="866"/>
      <c r="Q24" s="868"/>
      <c r="R24" s="869"/>
      <c r="S24" s="870"/>
      <c r="T24" s="871"/>
      <c r="U24" s="866"/>
      <c r="V24" s="868"/>
      <c r="W24" s="866"/>
      <c r="X24" s="868"/>
      <c r="Y24" s="249"/>
      <c r="Z24" s="249"/>
      <c r="AA24" s="249"/>
      <c r="AB24" s="249"/>
      <c r="AC24" s="262"/>
      <c r="AD24" s="262"/>
      <c r="AE24" s="262"/>
      <c r="AF24" s="262"/>
      <c r="AG24" s="262"/>
      <c r="AH24" s="262"/>
      <c r="AI24" s="262"/>
      <c r="AJ24" s="262"/>
      <c r="AK24" s="866"/>
      <c r="AL24" s="867"/>
      <c r="AM24" s="867"/>
      <c r="AN24" s="867"/>
      <c r="AO24" s="868"/>
      <c r="AP24" s="2"/>
      <c r="AQ24" s="55">
        <f t="shared" si="2"/>
        <v>1</v>
      </c>
    </row>
    <row r="25" spans="2:46" ht="12" customHeight="1" x14ac:dyDescent="0.15">
      <c r="B25" s="874"/>
      <c r="C25" s="879"/>
      <c r="D25" s="877"/>
      <c r="E25" s="877"/>
      <c r="F25" s="877"/>
      <c r="G25" s="877"/>
      <c r="H25" s="877"/>
      <c r="I25" s="877"/>
      <c r="J25" s="878"/>
      <c r="K25" s="248">
        <v>15</v>
      </c>
      <c r="L25" s="866"/>
      <c r="M25" s="868"/>
      <c r="N25" s="866"/>
      <c r="O25" s="868"/>
      <c r="P25" s="866"/>
      <c r="Q25" s="868"/>
      <c r="R25" s="869"/>
      <c r="S25" s="870"/>
      <c r="T25" s="871"/>
      <c r="U25" s="866"/>
      <c r="V25" s="868"/>
      <c r="W25" s="866"/>
      <c r="X25" s="868"/>
      <c r="Y25" s="249"/>
      <c r="Z25" s="249"/>
      <c r="AA25" s="249"/>
      <c r="AB25" s="249"/>
      <c r="AC25" s="262"/>
      <c r="AD25" s="262"/>
      <c r="AE25" s="262"/>
      <c r="AF25" s="262"/>
      <c r="AG25" s="262"/>
      <c r="AH25" s="262"/>
      <c r="AI25" s="262"/>
      <c r="AJ25" s="262"/>
      <c r="AK25" s="866"/>
      <c r="AL25" s="867"/>
      <c r="AM25" s="867"/>
      <c r="AN25" s="867"/>
      <c r="AO25" s="868"/>
      <c r="AP25" s="2"/>
      <c r="AQ25" s="55">
        <f t="shared" si="2"/>
        <v>1</v>
      </c>
    </row>
    <row r="26" spans="2:46" ht="12" customHeight="1" x14ac:dyDescent="0.15">
      <c r="B26" s="874"/>
      <c r="C26" s="879"/>
      <c r="D26" s="877"/>
      <c r="E26" s="877"/>
      <c r="F26" s="877"/>
      <c r="G26" s="877"/>
      <c r="H26" s="877"/>
      <c r="I26" s="877"/>
      <c r="J26" s="878"/>
      <c r="K26" s="248">
        <v>16</v>
      </c>
      <c r="L26" s="866"/>
      <c r="M26" s="868"/>
      <c r="N26" s="866"/>
      <c r="O26" s="868"/>
      <c r="P26" s="866"/>
      <c r="Q26" s="868"/>
      <c r="R26" s="869"/>
      <c r="S26" s="870"/>
      <c r="T26" s="871"/>
      <c r="U26" s="866"/>
      <c r="V26" s="868"/>
      <c r="W26" s="866"/>
      <c r="X26" s="868"/>
      <c r="Y26" s="249"/>
      <c r="Z26" s="249"/>
      <c r="AA26" s="249"/>
      <c r="AB26" s="249"/>
      <c r="AC26" s="262"/>
      <c r="AD26" s="262"/>
      <c r="AE26" s="262"/>
      <c r="AF26" s="262"/>
      <c r="AG26" s="262"/>
      <c r="AH26" s="262"/>
      <c r="AI26" s="262"/>
      <c r="AJ26" s="262"/>
      <c r="AK26" s="866"/>
      <c r="AL26" s="867"/>
      <c r="AM26" s="867"/>
      <c r="AN26" s="867"/>
      <c r="AO26" s="868"/>
      <c r="AP26" s="2"/>
      <c r="AQ26" s="55">
        <f t="shared" si="2"/>
        <v>1</v>
      </c>
    </row>
    <row r="27" spans="2:46" ht="12" customHeight="1" x14ac:dyDescent="0.15">
      <c r="B27" s="874"/>
      <c r="C27" s="879"/>
      <c r="D27" s="877"/>
      <c r="E27" s="877"/>
      <c r="F27" s="877"/>
      <c r="G27" s="877"/>
      <c r="H27" s="877"/>
      <c r="I27" s="877"/>
      <c r="J27" s="878"/>
      <c r="K27" s="248">
        <v>17</v>
      </c>
      <c r="L27" s="866"/>
      <c r="M27" s="868"/>
      <c r="N27" s="866"/>
      <c r="O27" s="868"/>
      <c r="P27" s="866"/>
      <c r="Q27" s="868"/>
      <c r="R27" s="869"/>
      <c r="S27" s="870"/>
      <c r="T27" s="871"/>
      <c r="U27" s="866"/>
      <c r="V27" s="868"/>
      <c r="W27" s="866"/>
      <c r="X27" s="868"/>
      <c r="Y27" s="249"/>
      <c r="Z27" s="249"/>
      <c r="AA27" s="249"/>
      <c r="AB27" s="249"/>
      <c r="AC27" s="262"/>
      <c r="AD27" s="262"/>
      <c r="AE27" s="262"/>
      <c r="AF27" s="262"/>
      <c r="AG27" s="262"/>
      <c r="AH27" s="262"/>
      <c r="AI27" s="262"/>
      <c r="AJ27" s="262"/>
      <c r="AK27" s="866"/>
      <c r="AL27" s="867"/>
      <c r="AM27" s="867"/>
      <c r="AN27" s="867"/>
      <c r="AO27" s="868"/>
      <c r="AP27" s="2"/>
      <c r="AQ27" s="55">
        <f t="shared" si="2"/>
        <v>1</v>
      </c>
    </row>
    <row r="28" spans="2:46" ht="12" customHeight="1" x14ac:dyDescent="0.15">
      <c r="B28" s="874"/>
      <c r="C28" s="879"/>
      <c r="D28" s="877"/>
      <c r="E28" s="877"/>
      <c r="F28" s="877"/>
      <c r="G28" s="877"/>
      <c r="H28" s="877"/>
      <c r="I28" s="877"/>
      <c r="J28" s="878"/>
      <c r="K28" s="248">
        <v>18</v>
      </c>
      <c r="L28" s="866"/>
      <c r="M28" s="868"/>
      <c r="N28" s="866"/>
      <c r="O28" s="868"/>
      <c r="P28" s="866"/>
      <c r="Q28" s="868"/>
      <c r="R28" s="869"/>
      <c r="S28" s="870"/>
      <c r="T28" s="871"/>
      <c r="U28" s="866"/>
      <c r="V28" s="868"/>
      <c r="W28" s="866"/>
      <c r="X28" s="868"/>
      <c r="Y28" s="249"/>
      <c r="Z28" s="249"/>
      <c r="AA28" s="249"/>
      <c r="AB28" s="249"/>
      <c r="AC28" s="262"/>
      <c r="AD28" s="262"/>
      <c r="AE28" s="262"/>
      <c r="AF28" s="262"/>
      <c r="AG28" s="262"/>
      <c r="AH28" s="262"/>
      <c r="AI28" s="262"/>
      <c r="AJ28" s="262"/>
      <c r="AK28" s="866"/>
      <c r="AL28" s="867"/>
      <c r="AM28" s="867"/>
      <c r="AN28" s="867"/>
      <c r="AO28" s="868"/>
      <c r="AP28" s="2"/>
      <c r="AQ28" s="55">
        <f t="shared" si="2"/>
        <v>1</v>
      </c>
    </row>
    <row r="29" spans="2:46" ht="12" customHeight="1" x14ac:dyDescent="0.15">
      <c r="B29" s="874"/>
      <c r="C29" s="879"/>
      <c r="D29" s="877"/>
      <c r="E29" s="877"/>
      <c r="F29" s="877"/>
      <c r="G29" s="877"/>
      <c r="H29" s="877"/>
      <c r="I29" s="877"/>
      <c r="J29" s="878"/>
      <c r="K29" s="248">
        <v>19</v>
      </c>
      <c r="L29" s="866"/>
      <c r="M29" s="868"/>
      <c r="N29" s="866"/>
      <c r="O29" s="868"/>
      <c r="P29" s="866"/>
      <c r="Q29" s="868"/>
      <c r="R29" s="869"/>
      <c r="S29" s="870"/>
      <c r="T29" s="871"/>
      <c r="U29" s="866"/>
      <c r="V29" s="868"/>
      <c r="W29" s="866"/>
      <c r="X29" s="868"/>
      <c r="Y29" s="249"/>
      <c r="Z29" s="249"/>
      <c r="AA29" s="249"/>
      <c r="AB29" s="249"/>
      <c r="AC29" s="262"/>
      <c r="AD29" s="262"/>
      <c r="AE29" s="262"/>
      <c r="AF29" s="262"/>
      <c r="AG29" s="262"/>
      <c r="AH29" s="262"/>
      <c r="AI29" s="262"/>
      <c r="AJ29" s="262"/>
      <c r="AK29" s="866"/>
      <c r="AL29" s="867"/>
      <c r="AM29" s="867"/>
      <c r="AN29" s="867"/>
      <c r="AO29" s="868"/>
      <c r="AP29" s="2"/>
      <c r="AQ29" s="55">
        <f t="shared" si="2"/>
        <v>1</v>
      </c>
    </row>
    <row r="30" spans="2:46" ht="12" customHeight="1" x14ac:dyDescent="0.15">
      <c r="B30" s="874"/>
      <c r="C30" s="879"/>
      <c r="D30" s="877"/>
      <c r="E30" s="877"/>
      <c r="F30" s="877"/>
      <c r="G30" s="877"/>
      <c r="H30" s="877"/>
      <c r="I30" s="877"/>
      <c r="J30" s="878"/>
      <c r="K30" s="248">
        <v>20</v>
      </c>
      <c r="L30" s="866"/>
      <c r="M30" s="868"/>
      <c r="N30" s="866"/>
      <c r="O30" s="868"/>
      <c r="P30" s="866"/>
      <c r="Q30" s="868"/>
      <c r="R30" s="869"/>
      <c r="S30" s="870"/>
      <c r="T30" s="871"/>
      <c r="U30" s="866"/>
      <c r="V30" s="868"/>
      <c r="W30" s="866"/>
      <c r="X30" s="868"/>
      <c r="Y30" s="249"/>
      <c r="Z30" s="249"/>
      <c r="AA30" s="249"/>
      <c r="AB30" s="249"/>
      <c r="AC30" s="262"/>
      <c r="AD30" s="262"/>
      <c r="AE30" s="262"/>
      <c r="AF30" s="262"/>
      <c r="AG30" s="262"/>
      <c r="AH30" s="262"/>
      <c r="AI30" s="262"/>
      <c r="AJ30" s="262"/>
      <c r="AK30" s="866"/>
      <c r="AL30" s="867"/>
      <c r="AM30" s="867"/>
      <c r="AN30" s="867"/>
      <c r="AO30" s="868"/>
      <c r="AP30" s="2"/>
      <c r="AQ30" s="55">
        <f t="shared" si="2"/>
        <v>1</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v>
      </c>
      <c r="AE35" s="263">
        <f>SUM(AE11:AE34)</f>
        <v>0</v>
      </c>
      <c r="AF35" s="263">
        <f t="shared" si="3"/>
        <v>2.1975000000000002</v>
      </c>
      <c r="AG35" s="263">
        <f t="shared" si="3"/>
        <v>0</v>
      </c>
      <c r="AH35" s="263">
        <f t="shared" si="3"/>
        <v>0</v>
      </c>
      <c r="AI35" s="263">
        <f t="shared" si="3"/>
        <v>0.3</v>
      </c>
      <c r="AJ35" s="264">
        <f t="shared" si="3"/>
        <v>9.07</v>
      </c>
      <c r="AK35" s="852" t="s">
        <v>325</v>
      </c>
      <c r="AL35" s="852"/>
      <c r="AM35" s="856" t="str">
        <f>IF(Y37+AC37+AG37&gt;0,"Ⅳ",IF(Z37+AD37+AH37&gt;0,"Ⅲ",IF(AA37+AB37+AE37+AF37+AI37+AJ37&gt;0,"Ⅱ","Ⅰ")))</f>
        <v>Ⅱ</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0</v>
      </c>
      <c r="AE37" s="841">
        <f t="shared" si="4"/>
        <v>0</v>
      </c>
      <c r="AF37" s="841">
        <f t="shared" si="4"/>
        <v>8</v>
      </c>
      <c r="AG37" s="841">
        <f t="shared" si="4"/>
        <v>0</v>
      </c>
      <c r="AH37" s="841">
        <f t="shared" si="4"/>
        <v>0</v>
      </c>
      <c r="AI37" s="841">
        <f t="shared" si="4"/>
        <v>1</v>
      </c>
      <c r="AJ37" s="841">
        <f>COUNTA(AJ11:AJ34)</f>
        <v>2</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14" priority="2">
      <formula>$AQ11=2</formula>
    </cfRule>
  </conditionalFormatting>
  <conditionalFormatting sqref="Y11:AF34">
    <cfRule type="expression" dxfId="13" priority="1">
      <formula>$AQ11=3</formula>
    </cfRule>
  </conditionalFormatting>
  <conditionalFormatting sqref="AC11:AJ34">
    <cfRule type="expression" dxfId="12" priority="3">
      <formula>$AQ11=1</formula>
    </cfRule>
  </conditionalFormatting>
  <conditionalFormatting sqref="AG11:AJ34">
    <cfRule type="expression" dxfId="11" priority="4">
      <formula>$AQ11=2</formula>
    </cfRule>
  </conditionalFormatting>
  <dataValidations count="2">
    <dataValidation type="list" allowBlank="1" showInputMessage="1" showErrorMessage="1" sqref="Y11:AB34" xr:uid="{AE3197AC-CB85-4BEA-B817-AD2D66BCCB8E}">
      <formula1>"〇,"</formula1>
    </dataValidation>
    <dataValidation type="list" allowBlank="1" showInputMessage="1" showErrorMessage="1" sqref="N11:O34" xr:uid="{61F1B913-894F-4816-B153-89FFDE067B2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DF158F2-7C7D-438B-AE3A-A67BC16EA745}">
          <x14:formula1>
            <xm:f>'(参考)リスト'!$B$16:$B$21</xm:f>
          </x14:formula1>
          <xm:sqref>L11:M34</xm:sqref>
        </x14:dataValidation>
        <x14:dataValidation type="list" allowBlank="1" showInputMessage="1" showErrorMessage="1" xr:uid="{F64B80C8-3180-4BBF-B8A5-8BA7A7C39425}">
          <x14:formula1>
            <xm:f>'(参考)リスト'!$E$16:$E$27</xm:f>
          </x14:formula1>
          <xm:sqref>R11:T34</xm:sqref>
        </x14:dataValidation>
        <x14:dataValidation type="list" allowBlank="1" showInputMessage="1" showErrorMessage="1" xr:uid="{E7DFE705-F6A6-4186-A742-CB0C4DFA8B64}">
          <x14:formula1>
            <xm:f>'(参考)リスト'!$D$16:$D$18</xm:f>
          </x14:formula1>
          <xm:sqref>P11:Q34</xm:sqref>
        </x14:dataValidation>
        <x14:dataValidation type="list" allowBlank="1" showInputMessage="1" showErrorMessage="1" xr:uid="{2A90843A-1034-4421-B344-6660072841CB}">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D17C9-2189-4483-A54E-C2A278A81733}">
  <dimension ref="B1:CH53"/>
  <sheetViews>
    <sheetView showGridLines="0" view="pageBreakPreview"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f>N7</f>
        <v>9</v>
      </c>
      <c r="AW5" s="41">
        <f>R7</f>
        <v>8.6999999999999993</v>
      </c>
      <c r="AX5" s="51" t="str">
        <f>AM35</f>
        <v>Ⅱ</v>
      </c>
      <c r="AY5" s="51">
        <f>Y37</f>
        <v>0</v>
      </c>
      <c r="AZ5" s="51">
        <f t="shared" ref="AZ5:BJ5" si="0">Z37</f>
        <v>0</v>
      </c>
      <c r="BA5" s="51">
        <f t="shared" si="0"/>
        <v>0</v>
      </c>
      <c r="BB5" s="51">
        <f>AB37</f>
        <v>1</v>
      </c>
      <c r="BC5" s="51">
        <f t="shared" si="0"/>
        <v>0</v>
      </c>
      <c r="BD5" s="51">
        <f>AD37</f>
        <v>0</v>
      </c>
      <c r="BE5" s="51">
        <f>AE37</f>
        <v>0</v>
      </c>
      <c r="BF5" s="51">
        <f t="shared" si="0"/>
        <v>7</v>
      </c>
      <c r="BG5" s="51">
        <f t="shared" si="0"/>
        <v>0</v>
      </c>
      <c r="BH5" s="51">
        <f t="shared" si="0"/>
        <v>0</v>
      </c>
      <c r="BI5" s="51">
        <f>AI37</f>
        <v>0</v>
      </c>
      <c r="BJ5" s="51">
        <f t="shared" si="0"/>
        <v>0</v>
      </c>
      <c r="BK5" s="51">
        <f>IF(Y37&gt;0,R7,)</f>
        <v>0</v>
      </c>
      <c r="BL5" s="42">
        <f>IF(Y37&gt;0,"",IF(Z37&gt;0,R7,))</f>
        <v>0</v>
      </c>
      <c r="BM5" s="42">
        <f>IF(Y37+Z37&gt;0,"",IF(AA37&gt;0,R7,))</f>
        <v>0</v>
      </c>
      <c r="BN5" s="42">
        <f>IF(Y37+Z37+AA37&gt;0,"",IF(AB37&gt;0,R7,))</f>
        <v>8.6999999999999993</v>
      </c>
      <c r="BO5" s="51">
        <f>AC35</f>
        <v>0</v>
      </c>
      <c r="BP5" s="51">
        <f t="shared" ref="BP5:BQ5" si="1">AD35</f>
        <v>0</v>
      </c>
      <c r="BQ5" s="51">
        <f t="shared" si="1"/>
        <v>0</v>
      </c>
      <c r="BR5" s="51">
        <f>AF35</f>
        <v>2.0274999999999999</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v>9</v>
      </c>
      <c r="O7" s="887"/>
      <c r="P7" s="853" t="s">
        <v>309</v>
      </c>
      <c r="Q7" s="855"/>
      <c r="R7" s="888">
        <v>8.6999999999999993</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t="s">
        <v>544</v>
      </c>
      <c r="M11" s="868"/>
      <c r="N11" s="866" t="s">
        <v>553</v>
      </c>
      <c r="O11" s="868"/>
      <c r="P11" s="866" t="s">
        <v>546</v>
      </c>
      <c r="Q11" s="868"/>
      <c r="R11" s="872" t="s">
        <v>414</v>
      </c>
      <c r="S11" s="872"/>
      <c r="T11" s="872"/>
      <c r="U11" s="866" t="s">
        <v>555</v>
      </c>
      <c r="V11" s="868"/>
      <c r="W11" s="866" t="s">
        <v>501</v>
      </c>
      <c r="X11" s="868"/>
      <c r="Y11" s="249"/>
      <c r="Z11" s="249"/>
      <c r="AA11" s="249"/>
      <c r="AB11" s="249"/>
      <c r="AC11" s="262"/>
      <c r="AD11" s="262"/>
      <c r="AE11" s="262"/>
      <c r="AF11" s="262">
        <v>0.32</v>
      </c>
      <c r="AG11" s="262"/>
      <c r="AH11" s="262"/>
      <c r="AI11" s="262"/>
      <c r="AJ11" s="262"/>
      <c r="AK11" s="866"/>
      <c r="AL11" s="867"/>
      <c r="AM11" s="867"/>
      <c r="AN11" s="867"/>
      <c r="AO11" s="868"/>
      <c r="AP11" s="2"/>
      <c r="AQ11" s="55">
        <f>IF(P11="材質劣化",2,IF(P11="漏水",3,1))</f>
        <v>2</v>
      </c>
      <c r="AS11" s="40" t="str">
        <f>IF(Y11&lt;&gt;"",1,"")</f>
        <v/>
      </c>
    </row>
    <row r="12" spans="2:86" ht="12" customHeight="1" x14ac:dyDescent="0.15">
      <c r="B12" s="874"/>
      <c r="C12" s="879"/>
      <c r="D12" s="877"/>
      <c r="E12" s="877"/>
      <c r="F12" s="877"/>
      <c r="G12" s="877"/>
      <c r="H12" s="877"/>
      <c r="I12" s="877"/>
      <c r="J12" s="878"/>
      <c r="K12" s="248">
        <v>2</v>
      </c>
      <c r="L12" s="866" t="s">
        <v>544</v>
      </c>
      <c r="M12" s="868"/>
      <c r="N12" s="866" t="s">
        <v>557</v>
      </c>
      <c r="O12" s="868"/>
      <c r="P12" s="866" t="s">
        <v>546</v>
      </c>
      <c r="Q12" s="868"/>
      <c r="R12" s="872" t="s">
        <v>414</v>
      </c>
      <c r="S12" s="872"/>
      <c r="T12" s="872"/>
      <c r="U12" s="866" t="s">
        <v>548</v>
      </c>
      <c r="V12" s="868"/>
      <c r="W12" s="866" t="s">
        <v>501</v>
      </c>
      <c r="X12" s="868"/>
      <c r="Y12" s="249"/>
      <c r="Z12" s="249"/>
      <c r="AA12" s="249"/>
      <c r="AB12" s="249"/>
      <c r="AC12" s="262"/>
      <c r="AD12" s="262"/>
      <c r="AE12" s="262"/>
      <c r="AF12" s="262">
        <v>2.5000000000000001E-2</v>
      </c>
      <c r="AG12" s="262"/>
      <c r="AH12" s="262"/>
      <c r="AI12" s="262"/>
      <c r="AJ12" s="262"/>
      <c r="AK12" s="866"/>
      <c r="AL12" s="867"/>
      <c r="AM12" s="867"/>
      <c r="AN12" s="867"/>
      <c r="AO12" s="868"/>
      <c r="AP12" s="2"/>
      <c r="AQ12" s="55">
        <f>IF(P12="材質劣化",2,IF(P12="漏水",3,1))</f>
        <v>2</v>
      </c>
    </row>
    <row r="13" spans="2:86" ht="12" customHeight="1" x14ac:dyDescent="0.15">
      <c r="B13" s="874"/>
      <c r="C13" s="879"/>
      <c r="D13" s="877"/>
      <c r="E13" s="877"/>
      <c r="F13" s="877"/>
      <c r="G13" s="877"/>
      <c r="H13" s="877"/>
      <c r="I13" s="877"/>
      <c r="J13" s="878"/>
      <c r="K13" s="248">
        <v>3</v>
      </c>
      <c r="L13" s="866" t="s">
        <v>544</v>
      </c>
      <c r="M13" s="868"/>
      <c r="N13" s="866" t="s">
        <v>563</v>
      </c>
      <c r="O13" s="868"/>
      <c r="P13" s="866" t="s">
        <v>546</v>
      </c>
      <c r="Q13" s="868"/>
      <c r="R13" s="869" t="s">
        <v>414</v>
      </c>
      <c r="S13" s="870"/>
      <c r="T13" s="871"/>
      <c r="U13" s="866" t="s">
        <v>548</v>
      </c>
      <c r="V13" s="868"/>
      <c r="W13" s="866" t="s">
        <v>501</v>
      </c>
      <c r="X13" s="868"/>
      <c r="Y13" s="249"/>
      <c r="Z13" s="249"/>
      <c r="AA13" s="249"/>
      <c r="AB13" s="249"/>
      <c r="AC13" s="262"/>
      <c r="AD13" s="262"/>
      <c r="AE13" s="262"/>
      <c r="AF13" s="262">
        <v>0.54</v>
      </c>
      <c r="AG13" s="262"/>
      <c r="AH13" s="262"/>
      <c r="AI13" s="262"/>
      <c r="AJ13" s="262"/>
      <c r="AK13" s="866"/>
      <c r="AL13" s="867"/>
      <c r="AM13" s="867"/>
      <c r="AN13" s="867"/>
      <c r="AO13" s="868"/>
      <c r="AP13" s="2"/>
      <c r="AQ13" s="55">
        <f t="shared" ref="AQ13:AQ34" si="2">IF(P13="材質劣化",2,IF(P13="漏水",3,1))</f>
        <v>2</v>
      </c>
    </row>
    <row r="14" spans="2:86" ht="12" customHeight="1" x14ac:dyDescent="0.15">
      <c r="B14" s="874"/>
      <c r="C14" s="879"/>
      <c r="D14" s="877"/>
      <c r="E14" s="877"/>
      <c r="F14" s="877"/>
      <c r="G14" s="877"/>
      <c r="H14" s="877"/>
      <c r="I14" s="877"/>
      <c r="J14" s="878"/>
      <c r="K14" s="248">
        <v>4</v>
      </c>
      <c r="L14" s="866" t="s">
        <v>544</v>
      </c>
      <c r="M14" s="868"/>
      <c r="N14" s="866" t="s">
        <v>559</v>
      </c>
      <c r="O14" s="868"/>
      <c r="P14" s="866" t="s">
        <v>546</v>
      </c>
      <c r="Q14" s="868"/>
      <c r="R14" s="869" t="s">
        <v>414</v>
      </c>
      <c r="S14" s="870"/>
      <c r="T14" s="871"/>
      <c r="U14" s="866" t="s">
        <v>555</v>
      </c>
      <c r="V14" s="868"/>
      <c r="W14" s="866" t="s">
        <v>501</v>
      </c>
      <c r="X14" s="868"/>
      <c r="Y14" s="249"/>
      <c r="Z14" s="249"/>
      <c r="AA14" s="249"/>
      <c r="AB14" s="249"/>
      <c r="AC14" s="262"/>
      <c r="AD14" s="262"/>
      <c r="AE14" s="262"/>
      <c r="AF14" s="262">
        <v>0.75</v>
      </c>
      <c r="AG14" s="262"/>
      <c r="AH14" s="262"/>
      <c r="AI14" s="262"/>
      <c r="AJ14" s="262"/>
      <c r="AK14" s="866"/>
      <c r="AL14" s="867"/>
      <c r="AM14" s="867"/>
      <c r="AN14" s="867"/>
      <c r="AO14" s="868"/>
      <c r="AP14" s="2"/>
      <c r="AQ14" s="55">
        <f t="shared" si="2"/>
        <v>2</v>
      </c>
    </row>
    <row r="15" spans="2:86" ht="12" customHeight="1" x14ac:dyDescent="0.15">
      <c r="B15" s="874"/>
      <c r="C15" s="879"/>
      <c r="D15" s="877"/>
      <c r="E15" s="877"/>
      <c r="F15" s="877"/>
      <c r="G15" s="877"/>
      <c r="H15" s="877"/>
      <c r="I15" s="877"/>
      <c r="J15" s="878"/>
      <c r="K15" s="248">
        <v>5</v>
      </c>
      <c r="L15" s="866" t="s">
        <v>544</v>
      </c>
      <c r="M15" s="868"/>
      <c r="N15" s="866" t="s">
        <v>678</v>
      </c>
      <c r="O15" s="868"/>
      <c r="P15" s="866" t="s">
        <v>805</v>
      </c>
      <c r="Q15" s="868"/>
      <c r="R15" s="869" t="s">
        <v>406</v>
      </c>
      <c r="S15" s="870"/>
      <c r="T15" s="871"/>
      <c r="U15" s="866" t="s">
        <v>548</v>
      </c>
      <c r="V15" s="868"/>
      <c r="W15" s="866" t="s">
        <v>501</v>
      </c>
      <c r="X15" s="868"/>
      <c r="Y15" s="249"/>
      <c r="Z15" s="249"/>
      <c r="AA15" s="249"/>
      <c r="AB15" s="249" t="s">
        <v>814</v>
      </c>
      <c r="AC15" s="262"/>
      <c r="AD15" s="262"/>
      <c r="AE15" s="262"/>
      <c r="AF15" s="262"/>
      <c r="AG15" s="262"/>
      <c r="AH15" s="262"/>
      <c r="AI15" s="262"/>
      <c r="AJ15" s="262"/>
      <c r="AK15" s="866"/>
      <c r="AL15" s="867"/>
      <c r="AM15" s="867"/>
      <c r="AN15" s="867"/>
      <c r="AO15" s="868"/>
      <c r="AP15" s="2"/>
      <c r="AQ15" s="55">
        <f t="shared" si="2"/>
        <v>1</v>
      </c>
    </row>
    <row r="16" spans="2:86" ht="12" customHeight="1" x14ac:dyDescent="0.15">
      <c r="B16" s="874"/>
      <c r="C16" s="879"/>
      <c r="D16" s="877"/>
      <c r="E16" s="877"/>
      <c r="F16" s="877"/>
      <c r="G16" s="877"/>
      <c r="H16" s="877"/>
      <c r="I16" s="877"/>
      <c r="J16" s="878"/>
      <c r="K16" s="248">
        <v>6</v>
      </c>
      <c r="L16" s="866" t="s">
        <v>578</v>
      </c>
      <c r="M16" s="868"/>
      <c r="N16" s="866" t="s">
        <v>579</v>
      </c>
      <c r="O16" s="868"/>
      <c r="P16" s="866"/>
      <c r="Q16" s="868"/>
      <c r="R16" s="869" t="s">
        <v>448</v>
      </c>
      <c r="S16" s="870"/>
      <c r="T16" s="871"/>
      <c r="U16" s="866" t="s">
        <v>555</v>
      </c>
      <c r="V16" s="868"/>
      <c r="W16" s="866"/>
      <c r="X16" s="868"/>
      <c r="Y16" s="249"/>
      <c r="Z16" s="249"/>
      <c r="AA16" s="249"/>
      <c r="AB16" s="249"/>
      <c r="AC16" s="262"/>
      <c r="AD16" s="262"/>
      <c r="AE16" s="262"/>
      <c r="AF16" s="262"/>
      <c r="AG16" s="262"/>
      <c r="AH16" s="262"/>
      <c r="AI16" s="262"/>
      <c r="AJ16" s="262"/>
      <c r="AK16" s="866"/>
      <c r="AL16" s="867"/>
      <c r="AM16" s="867"/>
      <c r="AN16" s="867"/>
      <c r="AO16" s="868"/>
      <c r="AP16" s="2"/>
      <c r="AQ16" s="55">
        <f t="shared" si="2"/>
        <v>1</v>
      </c>
    </row>
    <row r="17" spans="2:46" ht="12" customHeight="1" x14ac:dyDescent="0.15">
      <c r="B17" s="874"/>
      <c r="C17" s="879"/>
      <c r="D17" s="877"/>
      <c r="E17" s="877"/>
      <c r="F17" s="877"/>
      <c r="G17" s="877"/>
      <c r="H17" s="877"/>
      <c r="I17" s="877"/>
      <c r="J17" s="878"/>
      <c r="K17" s="248">
        <v>7</v>
      </c>
      <c r="L17" s="866" t="s">
        <v>544</v>
      </c>
      <c r="M17" s="868"/>
      <c r="N17" s="866" t="s">
        <v>553</v>
      </c>
      <c r="O17" s="868"/>
      <c r="P17" s="866" t="s">
        <v>546</v>
      </c>
      <c r="Q17" s="868"/>
      <c r="R17" s="869" t="s">
        <v>414</v>
      </c>
      <c r="S17" s="870"/>
      <c r="T17" s="871"/>
      <c r="U17" s="866" t="s">
        <v>501</v>
      </c>
      <c r="V17" s="868"/>
      <c r="W17" s="866" t="s">
        <v>501</v>
      </c>
      <c r="X17" s="868"/>
      <c r="Y17" s="249"/>
      <c r="Z17" s="249"/>
      <c r="AA17" s="249"/>
      <c r="AB17" s="249"/>
      <c r="AC17" s="262"/>
      <c r="AD17" s="262"/>
      <c r="AE17" s="262"/>
      <c r="AF17" s="262">
        <v>0.38</v>
      </c>
      <c r="AG17" s="262"/>
      <c r="AH17" s="262"/>
      <c r="AI17" s="262"/>
      <c r="AJ17" s="262"/>
      <c r="AK17" s="866"/>
      <c r="AL17" s="867"/>
      <c r="AM17" s="867"/>
      <c r="AN17" s="867"/>
      <c r="AO17" s="868"/>
      <c r="AP17" s="2"/>
      <c r="AQ17" s="55">
        <f t="shared" si="2"/>
        <v>2</v>
      </c>
    </row>
    <row r="18" spans="2:46" ht="12" customHeight="1" x14ac:dyDescent="0.15">
      <c r="B18" s="874"/>
      <c r="C18" s="879"/>
      <c r="D18" s="877"/>
      <c r="E18" s="877"/>
      <c r="F18" s="877"/>
      <c r="G18" s="877"/>
      <c r="H18" s="877"/>
      <c r="I18" s="877"/>
      <c r="J18" s="878"/>
      <c r="K18" s="248">
        <v>8</v>
      </c>
      <c r="L18" s="866" t="s">
        <v>544</v>
      </c>
      <c r="M18" s="868"/>
      <c r="N18" s="866" t="s">
        <v>545</v>
      </c>
      <c r="O18" s="868"/>
      <c r="P18" s="866" t="s">
        <v>546</v>
      </c>
      <c r="Q18" s="868"/>
      <c r="R18" s="869" t="s">
        <v>423</v>
      </c>
      <c r="S18" s="870"/>
      <c r="T18" s="871"/>
      <c r="U18" s="866" t="s">
        <v>501</v>
      </c>
      <c r="V18" s="868"/>
      <c r="W18" s="866" t="s">
        <v>501</v>
      </c>
      <c r="X18" s="868"/>
      <c r="Y18" s="249"/>
      <c r="Z18" s="249"/>
      <c r="AA18" s="249"/>
      <c r="AB18" s="249"/>
      <c r="AC18" s="262"/>
      <c r="AD18" s="262"/>
      <c r="AE18" s="262"/>
      <c r="AF18" s="262">
        <v>2.5000000000000001E-3</v>
      </c>
      <c r="AG18" s="262"/>
      <c r="AH18" s="262"/>
      <c r="AI18" s="262"/>
      <c r="AJ18" s="262"/>
      <c r="AK18" s="866"/>
      <c r="AL18" s="867"/>
      <c r="AM18" s="867"/>
      <c r="AN18" s="867"/>
      <c r="AO18" s="868"/>
      <c r="AP18" s="2"/>
      <c r="AQ18" s="55">
        <f t="shared" si="2"/>
        <v>2</v>
      </c>
    </row>
    <row r="19" spans="2:46" ht="12" customHeight="1" x14ac:dyDescent="0.15">
      <c r="B19" s="874"/>
      <c r="C19" s="879"/>
      <c r="D19" s="877"/>
      <c r="E19" s="877"/>
      <c r="F19" s="877"/>
      <c r="G19" s="877"/>
      <c r="H19" s="877"/>
      <c r="I19" s="877"/>
      <c r="J19" s="878"/>
      <c r="K19" s="248">
        <v>9</v>
      </c>
      <c r="L19" s="866" t="s">
        <v>544</v>
      </c>
      <c r="M19" s="868"/>
      <c r="N19" s="866" t="s">
        <v>557</v>
      </c>
      <c r="O19" s="868"/>
      <c r="P19" s="866" t="s">
        <v>546</v>
      </c>
      <c r="Q19" s="868"/>
      <c r="R19" s="869" t="s">
        <v>406</v>
      </c>
      <c r="S19" s="870"/>
      <c r="T19" s="871"/>
      <c r="U19" s="866" t="s">
        <v>501</v>
      </c>
      <c r="V19" s="868"/>
      <c r="W19" s="866" t="s">
        <v>501</v>
      </c>
      <c r="X19" s="868"/>
      <c r="Y19" s="249"/>
      <c r="Z19" s="249"/>
      <c r="AA19" s="249"/>
      <c r="AB19" s="249"/>
      <c r="AC19" s="262"/>
      <c r="AD19" s="262"/>
      <c r="AE19" s="262"/>
      <c r="AF19" s="262">
        <v>0.01</v>
      </c>
      <c r="AG19" s="262"/>
      <c r="AH19" s="262"/>
      <c r="AI19" s="262"/>
      <c r="AJ19" s="262"/>
      <c r="AK19" s="866"/>
      <c r="AL19" s="867"/>
      <c r="AM19" s="867"/>
      <c r="AN19" s="867"/>
      <c r="AO19" s="868"/>
      <c r="AP19" s="2"/>
      <c r="AQ19" s="55">
        <f t="shared" si="2"/>
        <v>2</v>
      </c>
    </row>
    <row r="20" spans="2:46" ht="12" customHeight="1" x14ac:dyDescent="0.15">
      <c r="B20" s="874"/>
      <c r="C20" s="879"/>
      <c r="D20" s="877"/>
      <c r="E20" s="877"/>
      <c r="F20" s="877"/>
      <c r="G20" s="877"/>
      <c r="H20" s="877"/>
      <c r="I20" s="877"/>
      <c r="J20" s="878"/>
      <c r="K20" s="248">
        <v>10</v>
      </c>
      <c r="L20" s="866"/>
      <c r="M20" s="868"/>
      <c r="N20" s="866"/>
      <c r="O20" s="868"/>
      <c r="P20" s="866"/>
      <c r="Q20" s="868"/>
      <c r="R20" s="869"/>
      <c r="S20" s="870"/>
      <c r="T20" s="871"/>
      <c r="U20" s="866"/>
      <c r="V20" s="868"/>
      <c r="W20" s="866"/>
      <c r="X20" s="868"/>
      <c r="Y20" s="249"/>
      <c r="Z20" s="249"/>
      <c r="AA20" s="249"/>
      <c r="AB20" s="249"/>
      <c r="AC20" s="262"/>
      <c r="AD20" s="262"/>
      <c r="AE20" s="262"/>
      <c r="AF20" s="262"/>
      <c r="AG20" s="262"/>
      <c r="AH20" s="262"/>
      <c r="AI20" s="262"/>
      <c r="AJ20" s="262"/>
      <c r="AK20" s="866"/>
      <c r="AL20" s="867"/>
      <c r="AM20" s="867"/>
      <c r="AN20" s="867"/>
      <c r="AO20" s="868"/>
      <c r="AP20" s="2"/>
      <c r="AQ20" s="55">
        <f t="shared" si="2"/>
        <v>1</v>
      </c>
    </row>
    <row r="21" spans="2:46" ht="12" customHeight="1" x14ac:dyDescent="0.15">
      <c r="B21" s="874"/>
      <c r="C21" s="879"/>
      <c r="D21" s="877"/>
      <c r="E21" s="877"/>
      <c r="F21" s="877"/>
      <c r="G21" s="877"/>
      <c r="H21" s="877"/>
      <c r="I21" s="877"/>
      <c r="J21" s="878"/>
      <c r="K21" s="248">
        <v>11</v>
      </c>
      <c r="L21" s="866"/>
      <c r="M21" s="868"/>
      <c r="N21" s="866"/>
      <c r="O21" s="868"/>
      <c r="P21" s="866"/>
      <c r="Q21" s="868"/>
      <c r="R21" s="869"/>
      <c r="S21" s="870"/>
      <c r="T21" s="871"/>
      <c r="U21" s="866"/>
      <c r="V21" s="868"/>
      <c r="W21" s="866"/>
      <c r="X21" s="868"/>
      <c r="Y21" s="249"/>
      <c r="Z21" s="249"/>
      <c r="AA21" s="249"/>
      <c r="AB21" s="249"/>
      <c r="AC21" s="262"/>
      <c r="AD21" s="262"/>
      <c r="AE21" s="262"/>
      <c r="AF21" s="262"/>
      <c r="AG21" s="262"/>
      <c r="AH21" s="262"/>
      <c r="AI21" s="262"/>
      <c r="AJ21" s="262"/>
      <c r="AK21" s="866"/>
      <c r="AL21" s="867"/>
      <c r="AM21" s="867"/>
      <c r="AN21" s="867"/>
      <c r="AO21" s="868"/>
      <c r="AP21" s="2"/>
      <c r="AQ21" s="55">
        <f>IF(P21="材質劣化",2,IF(P21="漏水",3,1))</f>
        <v>1</v>
      </c>
    </row>
    <row r="22" spans="2:46" ht="12" customHeight="1" x14ac:dyDescent="0.15">
      <c r="B22" s="874"/>
      <c r="C22" s="879"/>
      <c r="D22" s="877"/>
      <c r="E22" s="877"/>
      <c r="F22" s="877"/>
      <c r="G22" s="877"/>
      <c r="H22" s="877"/>
      <c r="I22" s="877"/>
      <c r="J22" s="878"/>
      <c r="K22" s="248">
        <v>12</v>
      </c>
      <c r="L22" s="866"/>
      <c r="M22" s="868"/>
      <c r="N22" s="866"/>
      <c r="O22" s="868"/>
      <c r="P22" s="866"/>
      <c r="Q22" s="868"/>
      <c r="R22" s="869"/>
      <c r="S22" s="870"/>
      <c r="T22" s="871"/>
      <c r="U22" s="866"/>
      <c r="V22" s="868"/>
      <c r="W22" s="866"/>
      <c r="X22" s="868"/>
      <c r="Y22" s="249"/>
      <c r="Z22" s="249"/>
      <c r="AA22" s="249"/>
      <c r="AB22" s="249"/>
      <c r="AC22" s="262"/>
      <c r="AD22" s="262"/>
      <c r="AE22" s="262"/>
      <c r="AF22" s="262"/>
      <c r="AG22" s="262"/>
      <c r="AH22" s="262"/>
      <c r="AI22" s="262"/>
      <c r="AJ22" s="262"/>
      <c r="AK22" s="866"/>
      <c r="AL22" s="867"/>
      <c r="AM22" s="867"/>
      <c r="AN22" s="867"/>
      <c r="AO22" s="868"/>
      <c r="AP22" s="2"/>
      <c r="AQ22" s="55">
        <f t="shared" si="2"/>
        <v>1</v>
      </c>
    </row>
    <row r="23" spans="2:46" ht="12" customHeight="1" x14ac:dyDescent="0.15">
      <c r="B23" s="874"/>
      <c r="C23" s="879"/>
      <c r="D23" s="877"/>
      <c r="E23" s="877"/>
      <c r="F23" s="877"/>
      <c r="G23" s="877"/>
      <c r="H23" s="877"/>
      <c r="I23" s="877"/>
      <c r="J23" s="878"/>
      <c r="K23" s="248">
        <v>13</v>
      </c>
      <c r="L23" s="866"/>
      <c r="M23" s="868"/>
      <c r="N23" s="866"/>
      <c r="O23" s="868"/>
      <c r="P23" s="866"/>
      <c r="Q23" s="868"/>
      <c r="R23" s="869"/>
      <c r="S23" s="870"/>
      <c r="T23" s="871"/>
      <c r="U23" s="866"/>
      <c r="V23" s="868"/>
      <c r="W23" s="866"/>
      <c r="X23" s="868"/>
      <c r="Y23" s="249"/>
      <c r="Z23" s="249"/>
      <c r="AA23" s="249"/>
      <c r="AB23" s="249"/>
      <c r="AC23" s="262"/>
      <c r="AD23" s="262"/>
      <c r="AE23" s="262"/>
      <c r="AF23" s="262"/>
      <c r="AG23" s="262"/>
      <c r="AH23" s="262"/>
      <c r="AI23" s="262"/>
      <c r="AJ23" s="262"/>
      <c r="AK23" s="866"/>
      <c r="AL23" s="867"/>
      <c r="AM23" s="867"/>
      <c r="AN23" s="867"/>
      <c r="AO23" s="868"/>
      <c r="AP23" s="2"/>
      <c r="AQ23" s="55">
        <f t="shared" si="2"/>
        <v>1</v>
      </c>
    </row>
    <row r="24" spans="2:46" ht="12" customHeight="1" x14ac:dyDescent="0.15">
      <c r="B24" s="874"/>
      <c r="C24" s="879"/>
      <c r="D24" s="877"/>
      <c r="E24" s="877"/>
      <c r="F24" s="877"/>
      <c r="G24" s="877"/>
      <c r="H24" s="877"/>
      <c r="I24" s="877"/>
      <c r="J24" s="878"/>
      <c r="K24" s="248">
        <v>14</v>
      </c>
      <c r="L24" s="866"/>
      <c r="M24" s="868"/>
      <c r="N24" s="866"/>
      <c r="O24" s="868"/>
      <c r="P24" s="866"/>
      <c r="Q24" s="868"/>
      <c r="R24" s="869"/>
      <c r="S24" s="870"/>
      <c r="T24" s="871"/>
      <c r="U24" s="866"/>
      <c r="V24" s="868"/>
      <c r="W24" s="866"/>
      <c r="X24" s="868"/>
      <c r="Y24" s="249"/>
      <c r="Z24" s="249"/>
      <c r="AA24" s="249"/>
      <c r="AB24" s="249"/>
      <c r="AC24" s="262"/>
      <c r="AD24" s="262"/>
      <c r="AE24" s="262"/>
      <c r="AF24" s="262"/>
      <c r="AG24" s="262"/>
      <c r="AH24" s="262"/>
      <c r="AI24" s="262"/>
      <c r="AJ24" s="262"/>
      <c r="AK24" s="866"/>
      <c r="AL24" s="867"/>
      <c r="AM24" s="867"/>
      <c r="AN24" s="867"/>
      <c r="AO24" s="868"/>
      <c r="AP24" s="2"/>
      <c r="AQ24" s="55">
        <f t="shared" si="2"/>
        <v>1</v>
      </c>
    </row>
    <row r="25" spans="2:46" ht="12" customHeight="1" x14ac:dyDescent="0.15">
      <c r="B25" s="874"/>
      <c r="C25" s="879"/>
      <c r="D25" s="877"/>
      <c r="E25" s="877"/>
      <c r="F25" s="877"/>
      <c r="G25" s="877"/>
      <c r="H25" s="877"/>
      <c r="I25" s="877"/>
      <c r="J25" s="878"/>
      <c r="K25" s="248">
        <v>15</v>
      </c>
      <c r="L25" s="866"/>
      <c r="M25" s="868"/>
      <c r="N25" s="866"/>
      <c r="O25" s="868"/>
      <c r="P25" s="866"/>
      <c r="Q25" s="868"/>
      <c r="R25" s="869"/>
      <c r="S25" s="870"/>
      <c r="T25" s="871"/>
      <c r="U25" s="866"/>
      <c r="V25" s="868"/>
      <c r="W25" s="866"/>
      <c r="X25" s="868"/>
      <c r="Y25" s="249"/>
      <c r="Z25" s="249"/>
      <c r="AA25" s="249"/>
      <c r="AB25" s="249"/>
      <c r="AC25" s="262"/>
      <c r="AD25" s="262"/>
      <c r="AE25" s="262"/>
      <c r="AF25" s="262"/>
      <c r="AG25" s="262"/>
      <c r="AH25" s="262"/>
      <c r="AI25" s="262"/>
      <c r="AJ25" s="262"/>
      <c r="AK25" s="866"/>
      <c r="AL25" s="867"/>
      <c r="AM25" s="867"/>
      <c r="AN25" s="867"/>
      <c r="AO25" s="868"/>
      <c r="AP25" s="2"/>
      <c r="AQ25" s="55">
        <f t="shared" si="2"/>
        <v>1</v>
      </c>
    </row>
    <row r="26" spans="2:46" ht="12" customHeight="1" x14ac:dyDescent="0.15">
      <c r="B26" s="874"/>
      <c r="C26" s="879"/>
      <c r="D26" s="877"/>
      <c r="E26" s="877"/>
      <c r="F26" s="877"/>
      <c r="G26" s="877"/>
      <c r="H26" s="877"/>
      <c r="I26" s="877"/>
      <c r="J26" s="878"/>
      <c r="K26" s="248">
        <v>16</v>
      </c>
      <c r="L26" s="866"/>
      <c r="M26" s="868"/>
      <c r="N26" s="866"/>
      <c r="O26" s="868"/>
      <c r="P26" s="866"/>
      <c r="Q26" s="868"/>
      <c r="R26" s="869"/>
      <c r="S26" s="870"/>
      <c r="T26" s="871"/>
      <c r="U26" s="866"/>
      <c r="V26" s="868"/>
      <c r="W26" s="866"/>
      <c r="X26" s="868"/>
      <c r="Y26" s="249"/>
      <c r="Z26" s="249"/>
      <c r="AA26" s="249"/>
      <c r="AB26" s="249"/>
      <c r="AC26" s="262"/>
      <c r="AD26" s="262"/>
      <c r="AE26" s="262"/>
      <c r="AF26" s="262"/>
      <c r="AG26" s="262"/>
      <c r="AH26" s="262"/>
      <c r="AI26" s="262"/>
      <c r="AJ26" s="262"/>
      <c r="AK26" s="866"/>
      <c r="AL26" s="867"/>
      <c r="AM26" s="867"/>
      <c r="AN26" s="867"/>
      <c r="AO26" s="868"/>
      <c r="AP26" s="2"/>
      <c r="AQ26" s="55">
        <f t="shared" si="2"/>
        <v>1</v>
      </c>
    </row>
    <row r="27" spans="2:46" ht="12" customHeight="1" x14ac:dyDescent="0.15">
      <c r="B27" s="874"/>
      <c r="C27" s="879"/>
      <c r="D27" s="877"/>
      <c r="E27" s="877"/>
      <c r="F27" s="877"/>
      <c r="G27" s="877"/>
      <c r="H27" s="877"/>
      <c r="I27" s="877"/>
      <c r="J27" s="878"/>
      <c r="K27" s="248">
        <v>17</v>
      </c>
      <c r="L27" s="866"/>
      <c r="M27" s="868"/>
      <c r="N27" s="866"/>
      <c r="O27" s="868"/>
      <c r="P27" s="866"/>
      <c r="Q27" s="868"/>
      <c r="R27" s="869"/>
      <c r="S27" s="870"/>
      <c r="T27" s="871"/>
      <c r="U27" s="866"/>
      <c r="V27" s="868"/>
      <c r="W27" s="866"/>
      <c r="X27" s="868"/>
      <c r="Y27" s="249"/>
      <c r="Z27" s="249"/>
      <c r="AA27" s="249"/>
      <c r="AB27" s="249"/>
      <c r="AC27" s="262"/>
      <c r="AD27" s="262"/>
      <c r="AE27" s="262"/>
      <c r="AF27" s="262"/>
      <c r="AG27" s="262"/>
      <c r="AH27" s="262"/>
      <c r="AI27" s="262"/>
      <c r="AJ27" s="262"/>
      <c r="AK27" s="866"/>
      <c r="AL27" s="867"/>
      <c r="AM27" s="867"/>
      <c r="AN27" s="867"/>
      <c r="AO27" s="868"/>
      <c r="AP27" s="2"/>
      <c r="AQ27" s="55">
        <f t="shared" si="2"/>
        <v>1</v>
      </c>
    </row>
    <row r="28" spans="2:46" ht="12" customHeight="1" x14ac:dyDescent="0.15">
      <c r="B28" s="874"/>
      <c r="C28" s="879"/>
      <c r="D28" s="877"/>
      <c r="E28" s="877"/>
      <c r="F28" s="877"/>
      <c r="G28" s="877"/>
      <c r="H28" s="877"/>
      <c r="I28" s="877"/>
      <c r="J28" s="878"/>
      <c r="K28" s="248">
        <v>18</v>
      </c>
      <c r="L28" s="866"/>
      <c r="M28" s="868"/>
      <c r="N28" s="866"/>
      <c r="O28" s="868"/>
      <c r="P28" s="866"/>
      <c r="Q28" s="868"/>
      <c r="R28" s="869"/>
      <c r="S28" s="870"/>
      <c r="T28" s="871"/>
      <c r="U28" s="866"/>
      <c r="V28" s="868"/>
      <c r="W28" s="866"/>
      <c r="X28" s="868"/>
      <c r="Y28" s="249"/>
      <c r="Z28" s="249"/>
      <c r="AA28" s="249"/>
      <c r="AB28" s="249"/>
      <c r="AC28" s="262"/>
      <c r="AD28" s="262"/>
      <c r="AE28" s="262"/>
      <c r="AF28" s="262"/>
      <c r="AG28" s="262"/>
      <c r="AH28" s="262"/>
      <c r="AI28" s="262"/>
      <c r="AJ28" s="262"/>
      <c r="AK28" s="866"/>
      <c r="AL28" s="867"/>
      <c r="AM28" s="867"/>
      <c r="AN28" s="867"/>
      <c r="AO28" s="868"/>
      <c r="AP28" s="2"/>
      <c r="AQ28" s="55">
        <f t="shared" si="2"/>
        <v>1</v>
      </c>
    </row>
    <row r="29" spans="2:46" ht="12" customHeight="1" x14ac:dyDescent="0.15">
      <c r="B29" s="874"/>
      <c r="C29" s="879"/>
      <c r="D29" s="877"/>
      <c r="E29" s="877"/>
      <c r="F29" s="877"/>
      <c r="G29" s="877"/>
      <c r="H29" s="877"/>
      <c r="I29" s="877"/>
      <c r="J29" s="878"/>
      <c r="K29" s="248">
        <v>19</v>
      </c>
      <c r="L29" s="866"/>
      <c r="M29" s="868"/>
      <c r="N29" s="866"/>
      <c r="O29" s="868"/>
      <c r="P29" s="866"/>
      <c r="Q29" s="868"/>
      <c r="R29" s="869"/>
      <c r="S29" s="870"/>
      <c r="T29" s="871"/>
      <c r="U29" s="866"/>
      <c r="V29" s="868"/>
      <c r="W29" s="866"/>
      <c r="X29" s="868"/>
      <c r="Y29" s="249"/>
      <c r="Z29" s="249"/>
      <c r="AA29" s="249"/>
      <c r="AB29" s="249"/>
      <c r="AC29" s="262"/>
      <c r="AD29" s="262"/>
      <c r="AE29" s="262"/>
      <c r="AF29" s="262"/>
      <c r="AG29" s="262"/>
      <c r="AH29" s="262"/>
      <c r="AI29" s="262"/>
      <c r="AJ29" s="262"/>
      <c r="AK29" s="866"/>
      <c r="AL29" s="867"/>
      <c r="AM29" s="867"/>
      <c r="AN29" s="867"/>
      <c r="AO29" s="868"/>
      <c r="AP29" s="2"/>
      <c r="AQ29" s="55">
        <f t="shared" si="2"/>
        <v>1</v>
      </c>
    </row>
    <row r="30" spans="2:46" ht="12" customHeight="1" x14ac:dyDescent="0.15">
      <c r="B30" s="874"/>
      <c r="C30" s="879"/>
      <c r="D30" s="877"/>
      <c r="E30" s="877"/>
      <c r="F30" s="877"/>
      <c r="G30" s="877"/>
      <c r="H30" s="877"/>
      <c r="I30" s="877"/>
      <c r="J30" s="878"/>
      <c r="K30" s="248">
        <v>20</v>
      </c>
      <c r="L30" s="866"/>
      <c r="M30" s="868"/>
      <c r="N30" s="866"/>
      <c r="O30" s="868"/>
      <c r="P30" s="866"/>
      <c r="Q30" s="868"/>
      <c r="R30" s="869"/>
      <c r="S30" s="870"/>
      <c r="T30" s="871"/>
      <c r="U30" s="866"/>
      <c r="V30" s="868"/>
      <c r="W30" s="866"/>
      <c r="X30" s="868"/>
      <c r="Y30" s="249"/>
      <c r="Z30" s="249"/>
      <c r="AA30" s="249"/>
      <c r="AB30" s="249"/>
      <c r="AC30" s="262"/>
      <c r="AD30" s="262"/>
      <c r="AE30" s="262"/>
      <c r="AF30" s="262"/>
      <c r="AG30" s="262"/>
      <c r="AH30" s="262"/>
      <c r="AI30" s="262"/>
      <c r="AJ30" s="262"/>
      <c r="AK30" s="866"/>
      <c r="AL30" s="867"/>
      <c r="AM30" s="867"/>
      <c r="AN30" s="867"/>
      <c r="AO30" s="868"/>
      <c r="AP30" s="2"/>
      <c r="AQ30" s="55">
        <f t="shared" si="2"/>
        <v>1</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v>
      </c>
      <c r="AE35" s="263">
        <f>SUM(AE11:AE34)</f>
        <v>0</v>
      </c>
      <c r="AF35" s="263">
        <f t="shared" si="3"/>
        <v>2.0274999999999999</v>
      </c>
      <c r="AG35" s="263">
        <f t="shared" si="3"/>
        <v>0</v>
      </c>
      <c r="AH35" s="263">
        <f t="shared" si="3"/>
        <v>0</v>
      </c>
      <c r="AI35" s="263">
        <f t="shared" si="3"/>
        <v>0</v>
      </c>
      <c r="AJ35" s="264">
        <f t="shared" si="3"/>
        <v>0</v>
      </c>
      <c r="AK35" s="852" t="s">
        <v>325</v>
      </c>
      <c r="AL35" s="852"/>
      <c r="AM35" s="856" t="str">
        <f>IF(Y37+AC37+AG37&gt;0,"Ⅳ",IF(Z37+AD37+AH37&gt;0,"Ⅲ",IF(AA37+AB37+AE37+AF37+AI37+AJ37&gt;0,"Ⅱ","Ⅰ")))</f>
        <v>Ⅱ</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1</v>
      </c>
      <c r="AC37" s="841">
        <f>COUNTA(AC11:AC34)</f>
        <v>0</v>
      </c>
      <c r="AD37" s="841">
        <f t="shared" ref="AD37:AI37" si="4">COUNTA(AD11:AD34)</f>
        <v>0</v>
      </c>
      <c r="AE37" s="841">
        <f t="shared" si="4"/>
        <v>0</v>
      </c>
      <c r="AF37" s="841">
        <f t="shared" si="4"/>
        <v>7</v>
      </c>
      <c r="AG37" s="841">
        <f t="shared" si="4"/>
        <v>0</v>
      </c>
      <c r="AH37" s="841">
        <f t="shared" si="4"/>
        <v>0</v>
      </c>
      <c r="AI37" s="841">
        <f t="shared" si="4"/>
        <v>0</v>
      </c>
      <c r="AJ37" s="841">
        <f>COUNTA(AJ11:AJ34)</f>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10" priority="2">
      <formula>$AQ11=2</formula>
    </cfRule>
  </conditionalFormatting>
  <conditionalFormatting sqref="Y11:AF34">
    <cfRule type="expression" dxfId="9" priority="1">
      <formula>$AQ11=3</formula>
    </cfRule>
  </conditionalFormatting>
  <conditionalFormatting sqref="AC11:AJ34">
    <cfRule type="expression" dxfId="8" priority="3">
      <formula>$AQ11=1</formula>
    </cfRule>
  </conditionalFormatting>
  <conditionalFormatting sqref="AG11:AJ34">
    <cfRule type="expression" dxfId="7" priority="4">
      <formula>$AQ11=2</formula>
    </cfRule>
  </conditionalFormatting>
  <dataValidations count="2">
    <dataValidation type="list" allowBlank="1" showInputMessage="1" showErrorMessage="1" sqref="Y11:AB34" xr:uid="{1004461E-3986-41B4-8086-B8722DC7B9E7}">
      <formula1>"〇,"</formula1>
    </dataValidation>
    <dataValidation type="list" allowBlank="1" showInputMessage="1" showErrorMessage="1" sqref="N11:O34" xr:uid="{8096001A-0187-492B-B2ED-B3442A7BE69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626E94E-AA4C-4837-B2AC-E31292BE8244}">
          <x14:formula1>
            <xm:f>'(参考)リスト'!$B$16:$B$21</xm:f>
          </x14:formula1>
          <xm:sqref>L11:M34</xm:sqref>
        </x14:dataValidation>
        <x14:dataValidation type="list" allowBlank="1" showInputMessage="1" showErrorMessage="1" xr:uid="{B88CFD6F-A164-4C83-993B-E71AF6B428BA}">
          <x14:formula1>
            <xm:f>'(参考)リスト'!$E$16:$E$27</xm:f>
          </x14:formula1>
          <xm:sqref>R11:T34</xm:sqref>
        </x14:dataValidation>
        <x14:dataValidation type="list" allowBlank="1" showInputMessage="1" showErrorMessage="1" xr:uid="{A9457988-2862-4289-B75A-D0CA2D553C0E}">
          <x14:formula1>
            <xm:f>'(参考)リスト'!$D$16:$D$18</xm:f>
          </x14:formula1>
          <xm:sqref>P11:Q34</xm:sqref>
        </x14:dataValidation>
        <x14:dataValidation type="list" allowBlank="1" showInputMessage="1" showErrorMessage="1" xr:uid="{AA019FFC-5250-41C4-9C81-06B86D963B8D}">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820F-15F1-4C6D-8314-C73AB2F128B3}">
  <dimension ref="B1:CH53"/>
  <sheetViews>
    <sheetView showGridLines="0" view="pageBreakPreview" zoomScale="85" zoomScaleNormal="85" zoomScaleSheetLayoutView="85"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9" t="s">
        <v>287</v>
      </c>
      <c r="AV1" s="910" t="s">
        <v>288</v>
      </c>
      <c r="AW1" s="910"/>
      <c r="AX1" s="910"/>
      <c r="AY1" s="905" t="s">
        <v>289</v>
      </c>
      <c r="AZ1" s="905"/>
      <c r="BA1" s="905"/>
      <c r="BB1" s="905"/>
      <c r="BC1" s="905"/>
      <c r="BD1" s="905"/>
      <c r="BE1" s="905"/>
      <c r="BF1" s="905"/>
      <c r="BG1" s="905"/>
      <c r="BH1" s="905"/>
      <c r="BI1" s="905"/>
      <c r="BJ1" s="905"/>
      <c r="BK1" s="905" t="s">
        <v>290</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291</v>
      </c>
      <c r="AW2" s="911" t="s">
        <v>292</v>
      </c>
      <c r="AX2" s="911" t="s">
        <v>293</v>
      </c>
      <c r="AY2" s="905" t="s">
        <v>294</v>
      </c>
      <c r="AZ2" s="905"/>
      <c r="BA2" s="905"/>
      <c r="BB2" s="905"/>
      <c r="BC2" s="905"/>
      <c r="BD2" s="905"/>
      <c r="BE2" s="905"/>
      <c r="BF2" s="905"/>
      <c r="BG2" s="905"/>
      <c r="BH2" s="905"/>
      <c r="BI2" s="905"/>
      <c r="BJ2" s="905"/>
      <c r="BK2" s="905" t="s">
        <v>295</v>
      </c>
      <c r="BL2" s="905"/>
      <c r="BM2" s="905"/>
      <c r="BN2" s="905"/>
      <c r="BO2" s="905" t="s">
        <v>296</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28" t="s">
        <v>297</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298</v>
      </c>
      <c r="AZ3" s="905"/>
      <c r="BA3" s="905"/>
      <c r="BB3" s="905"/>
      <c r="BC3" s="905" t="s">
        <v>299</v>
      </c>
      <c r="BD3" s="905"/>
      <c r="BE3" s="905"/>
      <c r="BF3" s="905"/>
      <c r="BG3" s="905" t="s">
        <v>300</v>
      </c>
      <c r="BH3" s="905"/>
      <c r="BI3" s="905"/>
      <c r="BJ3" s="905"/>
      <c r="BK3" s="905" t="s">
        <v>301</v>
      </c>
      <c r="BL3" s="905"/>
      <c r="BM3" s="905"/>
      <c r="BN3" s="905"/>
      <c r="BO3" s="905" t="s">
        <v>299</v>
      </c>
      <c r="BP3" s="905"/>
      <c r="BQ3" s="905"/>
      <c r="BR3" s="905"/>
      <c r="BS3" s="905" t="s">
        <v>300</v>
      </c>
      <c r="BT3" s="905"/>
      <c r="BU3" s="905"/>
      <c r="BV3" s="905"/>
      <c r="BW3" s="899"/>
      <c r="BX3" s="899"/>
      <c r="BY3" s="899"/>
      <c r="BZ3" s="899"/>
      <c r="CA3" s="899"/>
      <c r="CB3" s="899"/>
      <c r="CC3" s="899"/>
      <c r="CD3" s="899"/>
      <c r="CE3" s="899"/>
      <c r="CF3" s="899"/>
      <c r="CG3" s="899"/>
      <c r="CH3" s="899"/>
    </row>
    <row r="4" spans="2:86" ht="18" customHeight="1" x14ac:dyDescent="0.15">
      <c r="B4" s="468" t="s">
        <v>2</v>
      </c>
      <c r="C4" s="468"/>
      <c r="D4" s="468"/>
      <c r="E4" s="900" t="s">
        <v>818</v>
      </c>
      <c r="F4" s="901"/>
      <c r="G4" s="901"/>
      <c r="H4" s="901"/>
      <c r="I4" s="901"/>
      <c r="J4" s="902"/>
      <c r="K4" s="500" t="s">
        <v>3</v>
      </c>
      <c r="L4" s="500"/>
      <c r="M4" s="500"/>
      <c r="N4" s="897" t="s">
        <v>503</v>
      </c>
      <c r="O4" s="897"/>
      <c r="P4" s="897"/>
      <c r="Q4" s="897"/>
      <c r="R4" s="897"/>
      <c r="S4" s="897"/>
      <c r="T4" s="501" t="s">
        <v>191</v>
      </c>
      <c r="U4" s="502"/>
      <c r="V4" s="502"/>
      <c r="W4" s="502"/>
      <c r="X4" s="503"/>
      <c r="Y4" s="903" t="s">
        <v>494</v>
      </c>
      <c r="Z4" s="903"/>
      <c r="AA4" s="903"/>
      <c r="AB4" s="903"/>
      <c r="AC4" s="903"/>
      <c r="AD4" s="903"/>
      <c r="AE4" s="903"/>
      <c r="AF4" s="903"/>
      <c r="AG4" s="501" t="s">
        <v>192</v>
      </c>
      <c r="AH4" s="502"/>
      <c r="AI4" s="502"/>
      <c r="AJ4" s="503"/>
      <c r="AK4" s="912">
        <v>45944</v>
      </c>
      <c r="AL4" s="913"/>
      <c r="AM4" s="913"/>
      <c r="AN4" s="913"/>
      <c r="AO4" s="914"/>
      <c r="AU4" s="909"/>
      <c r="AV4" s="910"/>
      <c r="AW4" s="911"/>
      <c r="AX4" s="911"/>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6" t="s">
        <v>109</v>
      </c>
      <c r="C5" s="476"/>
      <c r="D5" s="476"/>
      <c r="E5" s="918" t="s">
        <v>497</v>
      </c>
      <c r="F5" s="919"/>
      <c r="G5" s="919"/>
      <c r="H5" s="919"/>
      <c r="I5" s="919"/>
      <c r="J5" s="920"/>
      <c r="K5" s="531" t="s">
        <v>110</v>
      </c>
      <c r="L5" s="531"/>
      <c r="M5" s="531"/>
      <c r="N5" s="897" t="s">
        <v>492</v>
      </c>
      <c r="O5" s="897"/>
      <c r="P5" s="897"/>
      <c r="Q5" s="897"/>
      <c r="R5" s="897"/>
      <c r="S5" s="897"/>
      <c r="T5" s="504"/>
      <c r="U5" s="505"/>
      <c r="V5" s="505"/>
      <c r="W5" s="505"/>
      <c r="X5" s="506"/>
      <c r="Y5" s="898" t="s">
        <v>495</v>
      </c>
      <c r="Z5" s="898"/>
      <c r="AA5" s="898"/>
      <c r="AB5" s="898"/>
      <c r="AC5" s="898"/>
      <c r="AD5" s="898"/>
      <c r="AE5" s="898"/>
      <c r="AF5" s="898"/>
      <c r="AG5" s="778"/>
      <c r="AH5" s="904"/>
      <c r="AI5" s="904"/>
      <c r="AJ5" s="779"/>
      <c r="AK5" s="915"/>
      <c r="AL5" s="916"/>
      <c r="AM5" s="916"/>
      <c r="AN5" s="916"/>
      <c r="AO5" s="917"/>
      <c r="AU5" s="909"/>
      <c r="AV5" s="47" t="str">
        <f>N7</f>
        <v>PE</v>
      </c>
      <c r="AW5" s="41">
        <f>R7</f>
        <v>0</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3" t="s">
        <v>306</v>
      </c>
      <c r="C6" s="875"/>
      <c r="D6" s="876"/>
      <c r="E6" s="877"/>
      <c r="F6" s="877"/>
      <c r="G6" s="877"/>
      <c r="H6" s="877"/>
      <c r="I6" s="877"/>
      <c r="J6" s="878"/>
      <c r="K6" s="883" t="s">
        <v>307</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308</v>
      </c>
      <c r="L7" s="854"/>
      <c r="M7" s="855"/>
      <c r="N7" s="886" t="s">
        <v>524</v>
      </c>
      <c r="O7" s="887"/>
      <c r="P7" s="853" t="s">
        <v>309</v>
      </c>
      <c r="Q7" s="855"/>
      <c r="R7" s="888">
        <v>0</v>
      </c>
      <c r="S7" s="889"/>
      <c r="T7" s="890"/>
      <c r="U7" s="857" t="s">
        <v>310</v>
      </c>
      <c r="V7" s="859"/>
      <c r="W7" s="857" t="s">
        <v>311</v>
      </c>
      <c r="X7" s="859"/>
      <c r="Y7" s="855" t="s">
        <v>312</v>
      </c>
      <c r="Z7" s="852"/>
      <c r="AA7" s="852"/>
      <c r="AB7" s="852"/>
      <c r="AC7" s="857" t="s">
        <v>313</v>
      </c>
      <c r="AD7" s="858"/>
      <c r="AE7" s="858"/>
      <c r="AF7" s="858"/>
      <c r="AG7" s="858"/>
      <c r="AH7" s="858"/>
      <c r="AI7" s="858"/>
      <c r="AJ7" s="859"/>
      <c r="AK7" s="857" t="s">
        <v>314</v>
      </c>
      <c r="AL7" s="858"/>
      <c r="AM7" s="858"/>
      <c r="AN7" s="891"/>
      <c r="AO7" s="892"/>
      <c r="AP7" s="2"/>
      <c r="AW7" s="54"/>
    </row>
    <row r="8" spans="2:86" ht="12" customHeight="1" x14ac:dyDescent="0.15">
      <c r="B8" s="874"/>
      <c r="C8" s="879"/>
      <c r="D8" s="877"/>
      <c r="E8" s="877"/>
      <c r="F8" s="877"/>
      <c r="G8" s="877"/>
      <c r="H8" s="877"/>
      <c r="I8" s="877"/>
      <c r="J8" s="878"/>
      <c r="K8" s="852" t="s">
        <v>254</v>
      </c>
      <c r="L8" s="852" t="s">
        <v>203</v>
      </c>
      <c r="M8" s="852"/>
      <c r="N8" s="852" t="s">
        <v>204</v>
      </c>
      <c r="O8" s="852"/>
      <c r="P8" s="852" t="s">
        <v>315</v>
      </c>
      <c r="Q8" s="852"/>
      <c r="R8" s="852" t="s">
        <v>316</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317</v>
      </c>
      <c r="Z9" s="852"/>
      <c r="AA9" s="852"/>
      <c r="AB9" s="852"/>
      <c r="AC9" s="852" t="s">
        <v>318</v>
      </c>
      <c r="AD9" s="852"/>
      <c r="AE9" s="852"/>
      <c r="AF9" s="852"/>
      <c r="AG9" s="852" t="s">
        <v>319</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3"/>
      <c r="AL10" s="864"/>
      <c r="AM10" s="864"/>
      <c r="AN10" s="895"/>
      <c r="AO10" s="896"/>
      <c r="AP10" s="2"/>
    </row>
    <row r="11" spans="2:86" ht="12" customHeight="1" x14ac:dyDescent="0.15">
      <c r="B11" s="874"/>
      <c r="C11" s="879"/>
      <c r="D11" s="877"/>
      <c r="E11" s="877"/>
      <c r="F11" s="877"/>
      <c r="G11" s="877"/>
      <c r="H11" s="877"/>
      <c r="I11" s="877"/>
      <c r="J11" s="878"/>
      <c r="K11" s="248">
        <v>1</v>
      </c>
      <c r="L11" s="866"/>
      <c r="M11" s="868"/>
      <c r="N11" s="866"/>
      <c r="O11" s="868"/>
      <c r="P11" s="866"/>
      <c r="Q11" s="868"/>
      <c r="R11" s="872"/>
      <c r="S11" s="872"/>
      <c r="T11" s="872"/>
      <c r="U11" s="866"/>
      <c r="V11" s="868"/>
      <c r="W11" s="866"/>
      <c r="X11" s="868"/>
      <c r="Y11" s="249"/>
      <c r="Z11" s="249"/>
      <c r="AA11" s="249"/>
      <c r="AB11" s="249"/>
      <c r="AC11" s="262"/>
      <c r="AD11" s="262"/>
      <c r="AE11" s="262"/>
      <c r="AF11" s="262"/>
      <c r="AG11" s="262"/>
      <c r="AH11" s="262"/>
      <c r="AI11" s="262"/>
      <c r="AJ11" s="262"/>
      <c r="AK11" s="866"/>
      <c r="AL11" s="867"/>
      <c r="AM11" s="867"/>
      <c r="AN11" s="867"/>
      <c r="AO11" s="868"/>
      <c r="AP11" s="2"/>
      <c r="AQ11" s="55">
        <f>IF(P11="材質劣化",2,IF(P11="漏水",3,1))</f>
        <v>1</v>
      </c>
      <c r="AS11" s="40" t="str">
        <f>IF(Y11&lt;&gt;"",1,"")</f>
        <v/>
      </c>
    </row>
    <row r="12" spans="2:86" ht="12" customHeight="1" x14ac:dyDescent="0.15">
      <c r="B12" s="874"/>
      <c r="C12" s="879"/>
      <c r="D12" s="877"/>
      <c r="E12" s="877"/>
      <c r="F12" s="877"/>
      <c r="G12" s="877"/>
      <c r="H12" s="877"/>
      <c r="I12" s="877"/>
      <c r="J12" s="878"/>
      <c r="K12" s="248">
        <v>2</v>
      </c>
      <c r="L12" s="866"/>
      <c r="M12" s="868"/>
      <c r="N12" s="866"/>
      <c r="O12" s="868"/>
      <c r="P12" s="866"/>
      <c r="Q12" s="868"/>
      <c r="R12" s="872"/>
      <c r="S12" s="872"/>
      <c r="T12" s="872"/>
      <c r="U12" s="866"/>
      <c r="V12" s="868"/>
      <c r="W12" s="866"/>
      <c r="X12" s="868"/>
      <c r="Y12" s="249"/>
      <c r="Z12" s="249"/>
      <c r="AA12" s="249"/>
      <c r="AB12" s="249"/>
      <c r="AC12" s="262"/>
      <c r="AD12" s="262"/>
      <c r="AE12" s="262"/>
      <c r="AF12" s="262"/>
      <c r="AG12" s="262"/>
      <c r="AH12" s="262"/>
      <c r="AI12" s="262"/>
      <c r="AJ12" s="262"/>
      <c r="AK12" s="866"/>
      <c r="AL12" s="867"/>
      <c r="AM12" s="867"/>
      <c r="AN12" s="867"/>
      <c r="AO12" s="868"/>
      <c r="AP12" s="2"/>
      <c r="AQ12" s="55">
        <f>IF(P12="材質劣化",2,IF(P12="漏水",3,1))</f>
        <v>1</v>
      </c>
    </row>
    <row r="13" spans="2:86" ht="12" customHeight="1" x14ac:dyDescent="0.15">
      <c r="B13" s="874"/>
      <c r="C13" s="879"/>
      <c r="D13" s="877"/>
      <c r="E13" s="877"/>
      <c r="F13" s="877"/>
      <c r="G13" s="877"/>
      <c r="H13" s="877"/>
      <c r="I13" s="877"/>
      <c r="J13" s="878"/>
      <c r="K13" s="248">
        <v>3</v>
      </c>
      <c r="L13" s="866"/>
      <c r="M13" s="868"/>
      <c r="N13" s="866"/>
      <c r="O13" s="868"/>
      <c r="P13" s="866"/>
      <c r="Q13" s="868"/>
      <c r="R13" s="869"/>
      <c r="S13" s="870"/>
      <c r="T13" s="871"/>
      <c r="U13" s="866"/>
      <c r="V13" s="868"/>
      <c r="W13" s="866"/>
      <c r="X13" s="868"/>
      <c r="Y13" s="249"/>
      <c r="Z13" s="249"/>
      <c r="AA13" s="249"/>
      <c r="AB13" s="249"/>
      <c r="AC13" s="262"/>
      <c r="AD13" s="262"/>
      <c r="AE13" s="262"/>
      <c r="AF13" s="262"/>
      <c r="AG13" s="262"/>
      <c r="AH13" s="262"/>
      <c r="AI13" s="262"/>
      <c r="AJ13" s="262"/>
      <c r="AK13" s="866"/>
      <c r="AL13" s="867"/>
      <c r="AM13" s="867"/>
      <c r="AN13" s="867"/>
      <c r="AO13" s="868"/>
      <c r="AP13" s="2"/>
      <c r="AQ13" s="55">
        <f t="shared" ref="AQ13:AQ34" si="2">IF(P13="材質劣化",2,IF(P13="漏水",3,1))</f>
        <v>1</v>
      </c>
    </row>
    <row r="14" spans="2:86" ht="12" customHeight="1" x14ac:dyDescent="0.15">
      <c r="B14" s="874"/>
      <c r="C14" s="879"/>
      <c r="D14" s="877"/>
      <c r="E14" s="877"/>
      <c r="F14" s="877"/>
      <c r="G14" s="877"/>
      <c r="H14" s="877"/>
      <c r="I14" s="877"/>
      <c r="J14" s="878"/>
      <c r="K14" s="248">
        <v>4</v>
      </c>
      <c r="L14" s="866"/>
      <c r="M14" s="868"/>
      <c r="N14" s="866"/>
      <c r="O14" s="868"/>
      <c r="P14" s="866"/>
      <c r="Q14" s="868"/>
      <c r="R14" s="869"/>
      <c r="S14" s="870"/>
      <c r="T14" s="871"/>
      <c r="U14" s="866"/>
      <c r="V14" s="868"/>
      <c r="W14" s="866"/>
      <c r="X14" s="868"/>
      <c r="Y14" s="249"/>
      <c r="Z14" s="249"/>
      <c r="AA14" s="249"/>
      <c r="AB14" s="249"/>
      <c r="AC14" s="262"/>
      <c r="AD14" s="262"/>
      <c r="AE14" s="262"/>
      <c r="AF14" s="262"/>
      <c r="AG14" s="262"/>
      <c r="AH14" s="262"/>
      <c r="AI14" s="262"/>
      <c r="AJ14" s="262"/>
      <c r="AK14" s="866"/>
      <c r="AL14" s="867"/>
      <c r="AM14" s="867"/>
      <c r="AN14" s="867"/>
      <c r="AO14" s="868"/>
      <c r="AP14" s="2"/>
      <c r="AQ14" s="55">
        <f t="shared" si="2"/>
        <v>1</v>
      </c>
    </row>
    <row r="15" spans="2:86" ht="12" customHeight="1" x14ac:dyDescent="0.15">
      <c r="B15" s="874"/>
      <c r="C15" s="879"/>
      <c r="D15" s="877"/>
      <c r="E15" s="877"/>
      <c r="F15" s="877"/>
      <c r="G15" s="877"/>
      <c r="H15" s="877"/>
      <c r="I15" s="877"/>
      <c r="J15" s="878"/>
      <c r="K15" s="248">
        <v>5</v>
      </c>
      <c r="L15" s="866"/>
      <c r="M15" s="868"/>
      <c r="N15" s="866"/>
      <c r="O15" s="868"/>
      <c r="P15" s="866"/>
      <c r="Q15" s="868"/>
      <c r="R15" s="869"/>
      <c r="S15" s="870"/>
      <c r="T15" s="871"/>
      <c r="U15" s="866"/>
      <c r="V15" s="868"/>
      <c r="W15" s="866"/>
      <c r="X15" s="868"/>
      <c r="Y15" s="249"/>
      <c r="Z15" s="249"/>
      <c r="AA15" s="249"/>
      <c r="AB15" s="249"/>
      <c r="AC15" s="262"/>
      <c r="AD15" s="262"/>
      <c r="AE15" s="262"/>
      <c r="AF15" s="262"/>
      <c r="AG15" s="262"/>
      <c r="AH15" s="262"/>
      <c r="AI15" s="262"/>
      <c r="AJ15" s="262"/>
      <c r="AK15" s="866"/>
      <c r="AL15" s="867"/>
      <c r="AM15" s="867"/>
      <c r="AN15" s="867"/>
      <c r="AO15" s="868"/>
      <c r="AP15" s="2"/>
      <c r="AQ15" s="55">
        <f t="shared" si="2"/>
        <v>1</v>
      </c>
    </row>
    <row r="16" spans="2:86" ht="12" customHeight="1" x14ac:dyDescent="0.15">
      <c r="B16" s="874"/>
      <c r="C16" s="879"/>
      <c r="D16" s="877"/>
      <c r="E16" s="877"/>
      <c r="F16" s="877"/>
      <c r="G16" s="877"/>
      <c r="H16" s="877"/>
      <c r="I16" s="877"/>
      <c r="J16" s="878"/>
      <c r="K16" s="248">
        <v>6</v>
      </c>
      <c r="L16" s="866"/>
      <c r="M16" s="868"/>
      <c r="N16" s="866"/>
      <c r="O16" s="868"/>
      <c r="P16" s="866"/>
      <c r="Q16" s="868"/>
      <c r="R16" s="869"/>
      <c r="S16" s="870"/>
      <c r="T16" s="871"/>
      <c r="U16" s="866"/>
      <c r="V16" s="868"/>
      <c r="W16" s="866"/>
      <c r="X16" s="868"/>
      <c r="Y16" s="249"/>
      <c r="Z16" s="249"/>
      <c r="AA16" s="249"/>
      <c r="AB16" s="249"/>
      <c r="AC16" s="262"/>
      <c r="AD16" s="262"/>
      <c r="AE16" s="262"/>
      <c r="AF16" s="262"/>
      <c r="AG16" s="262"/>
      <c r="AH16" s="262"/>
      <c r="AI16" s="262"/>
      <c r="AJ16" s="262"/>
      <c r="AK16" s="866"/>
      <c r="AL16" s="867"/>
      <c r="AM16" s="867"/>
      <c r="AN16" s="867"/>
      <c r="AO16" s="868"/>
      <c r="AP16" s="2"/>
      <c r="AQ16" s="55">
        <f t="shared" si="2"/>
        <v>1</v>
      </c>
    </row>
    <row r="17" spans="2:46" ht="12" customHeight="1" x14ac:dyDescent="0.15">
      <c r="B17" s="874"/>
      <c r="C17" s="879"/>
      <c r="D17" s="877"/>
      <c r="E17" s="877"/>
      <c r="F17" s="877"/>
      <c r="G17" s="877"/>
      <c r="H17" s="877"/>
      <c r="I17" s="877"/>
      <c r="J17" s="878"/>
      <c r="K17" s="248">
        <v>7</v>
      </c>
      <c r="L17" s="866"/>
      <c r="M17" s="868"/>
      <c r="N17" s="866"/>
      <c r="O17" s="868"/>
      <c r="P17" s="866"/>
      <c r="Q17" s="868"/>
      <c r="R17" s="869"/>
      <c r="S17" s="870"/>
      <c r="T17" s="871"/>
      <c r="U17" s="866"/>
      <c r="V17" s="868"/>
      <c r="W17" s="866"/>
      <c r="X17" s="868"/>
      <c r="Y17" s="249"/>
      <c r="Z17" s="249"/>
      <c r="AA17" s="249"/>
      <c r="AB17" s="249"/>
      <c r="AC17" s="262"/>
      <c r="AD17" s="262"/>
      <c r="AE17" s="262"/>
      <c r="AF17" s="262"/>
      <c r="AG17" s="262"/>
      <c r="AH17" s="262"/>
      <c r="AI17" s="262"/>
      <c r="AJ17" s="262"/>
      <c r="AK17" s="866"/>
      <c r="AL17" s="867"/>
      <c r="AM17" s="867"/>
      <c r="AN17" s="867"/>
      <c r="AO17" s="868"/>
      <c r="AP17" s="2"/>
      <c r="AQ17" s="55">
        <f t="shared" si="2"/>
        <v>1</v>
      </c>
    </row>
    <row r="18" spans="2:46" ht="12" customHeight="1" x14ac:dyDescent="0.15">
      <c r="B18" s="874"/>
      <c r="C18" s="879"/>
      <c r="D18" s="877"/>
      <c r="E18" s="877"/>
      <c r="F18" s="877"/>
      <c r="G18" s="877"/>
      <c r="H18" s="877"/>
      <c r="I18" s="877"/>
      <c r="J18" s="878"/>
      <c r="K18" s="248">
        <v>8</v>
      </c>
      <c r="L18" s="866"/>
      <c r="M18" s="868"/>
      <c r="N18" s="866"/>
      <c r="O18" s="868"/>
      <c r="P18" s="866"/>
      <c r="Q18" s="868"/>
      <c r="R18" s="869"/>
      <c r="S18" s="870"/>
      <c r="T18" s="871"/>
      <c r="U18" s="866"/>
      <c r="V18" s="868"/>
      <c r="W18" s="866"/>
      <c r="X18" s="868"/>
      <c r="Y18" s="249"/>
      <c r="Z18" s="249"/>
      <c r="AA18" s="249"/>
      <c r="AB18" s="249"/>
      <c r="AC18" s="262"/>
      <c r="AD18" s="262"/>
      <c r="AE18" s="262"/>
      <c r="AF18" s="262"/>
      <c r="AG18" s="262"/>
      <c r="AH18" s="262"/>
      <c r="AI18" s="262"/>
      <c r="AJ18" s="262"/>
      <c r="AK18" s="866"/>
      <c r="AL18" s="867"/>
      <c r="AM18" s="867"/>
      <c r="AN18" s="867"/>
      <c r="AO18" s="868"/>
      <c r="AP18" s="2"/>
      <c r="AQ18" s="55">
        <f t="shared" si="2"/>
        <v>1</v>
      </c>
    </row>
    <row r="19" spans="2:46" ht="12" customHeight="1" x14ac:dyDescent="0.15">
      <c r="B19" s="874"/>
      <c r="C19" s="879"/>
      <c r="D19" s="877"/>
      <c r="E19" s="877"/>
      <c r="F19" s="877"/>
      <c r="G19" s="877"/>
      <c r="H19" s="877"/>
      <c r="I19" s="877"/>
      <c r="J19" s="878"/>
      <c r="K19" s="248">
        <v>9</v>
      </c>
      <c r="L19" s="866"/>
      <c r="M19" s="868"/>
      <c r="N19" s="866"/>
      <c r="O19" s="868"/>
      <c r="P19" s="866"/>
      <c r="Q19" s="868"/>
      <c r="R19" s="869"/>
      <c r="S19" s="870"/>
      <c r="T19" s="871"/>
      <c r="U19" s="866"/>
      <c r="V19" s="868"/>
      <c r="W19" s="866"/>
      <c r="X19" s="868"/>
      <c r="Y19" s="249"/>
      <c r="Z19" s="249"/>
      <c r="AA19" s="249"/>
      <c r="AB19" s="249"/>
      <c r="AC19" s="262"/>
      <c r="AD19" s="262"/>
      <c r="AE19" s="262"/>
      <c r="AF19" s="262"/>
      <c r="AG19" s="262"/>
      <c r="AH19" s="262"/>
      <c r="AI19" s="262"/>
      <c r="AJ19" s="262"/>
      <c r="AK19" s="866"/>
      <c r="AL19" s="867"/>
      <c r="AM19" s="867"/>
      <c r="AN19" s="867"/>
      <c r="AO19" s="868"/>
      <c r="AP19" s="2"/>
      <c r="AQ19" s="55">
        <f t="shared" si="2"/>
        <v>1</v>
      </c>
    </row>
    <row r="20" spans="2:46" ht="12" customHeight="1" x14ac:dyDescent="0.15">
      <c r="B20" s="874"/>
      <c r="C20" s="879"/>
      <c r="D20" s="877"/>
      <c r="E20" s="877"/>
      <c r="F20" s="877"/>
      <c r="G20" s="877"/>
      <c r="H20" s="877"/>
      <c r="I20" s="877"/>
      <c r="J20" s="878"/>
      <c r="K20" s="248">
        <v>10</v>
      </c>
      <c r="L20" s="866"/>
      <c r="M20" s="868"/>
      <c r="N20" s="866"/>
      <c r="O20" s="868"/>
      <c r="P20" s="866"/>
      <c r="Q20" s="868"/>
      <c r="R20" s="869"/>
      <c r="S20" s="870"/>
      <c r="T20" s="871"/>
      <c r="U20" s="866"/>
      <c r="V20" s="868"/>
      <c r="W20" s="866"/>
      <c r="X20" s="868"/>
      <c r="Y20" s="249"/>
      <c r="Z20" s="249"/>
      <c r="AA20" s="249"/>
      <c r="AB20" s="249"/>
      <c r="AC20" s="262"/>
      <c r="AD20" s="262"/>
      <c r="AE20" s="262"/>
      <c r="AF20" s="262"/>
      <c r="AG20" s="262"/>
      <c r="AH20" s="262"/>
      <c r="AI20" s="262"/>
      <c r="AJ20" s="262"/>
      <c r="AK20" s="866"/>
      <c r="AL20" s="867"/>
      <c r="AM20" s="867"/>
      <c r="AN20" s="867"/>
      <c r="AO20" s="868"/>
      <c r="AP20" s="2"/>
      <c r="AQ20" s="55">
        <f t="shared" si="2"/>
        <v>1</v>
      </c>
    </row>
    <row r="21" spans="2:46" ht="12" customHeight="1" x14ac:dyDescent="0.15">
      <c r="B21" s="874"/>
      <c r="C21" s="879"/>
      <c r="D21" s="877"/>
      <c r="E21" s="877"/>
      <c r="F21" s="877"/>
      <c r="G21" s="877"/>
      <c r="H21" s="877"/>
      <c r="I21" s="877"/>
      <c r="J21" s="878"/>
      <c r="K21" s="248">
        <v>11</v>
      </c>
      <c r="L21" s="866"/>
      <c r="M21" s="868"/>
      <c r="N21" s="866"/>
      <c r="O21" s="868"/>
      <c r="P21" s="866"/>
      <c r="Q21" s="868"/>
      <c r="R21" s="869"/>
      <c r="S21" s="870"/>
      <c r="T21" s="871"/>
      <c r="U21" s="866"/>
      <c r="V21" s="868"/>
      <c r="W21" s="866"/>
      <c r="X21" s="868"/>
      <c r="Y21" s="249"/>
      <c r="Z21" s="249"/>
      <c r="AA21" s="249"/>
      <c r="AB21" s="249"/>
      <c r="AC21" s="262"/>
      <c r="AD21" s="262"/>
      <c r="AE21" s="262"/>
      <c r="AF21" s="262"/>
      <c r="AG21" s="262"/>
      <c r="AH21" s="262"/>
      <c r="AI21" s="262"/>
      <c r="AJ21" s="262"/>
      <c r="AK21" s="866"/>
      <c r="AL21" s="867"/>
      <c r="AM21" s="867"/>
      <c r="AN21" s="867"/>
      <c r="AO21" s="868"/>
      <c r="AP21" s="2"/>
      <c r="AQ21" s="55">
        <f>IF(P21="材質劣化",2,IF(P21="漏水",3,1))</f>
        <v>1</v>
      </c>
    </row>
    <row r="22" spans="2:46" ht="12" customHeight="1" x14ac:dyDescent="0.15">
      <c r="B22" s="874"/>
      <c r="C22" s="879"/>
      <c r="D22" s="877"/>
      <c r="E22" s="877"/>
      <c r="F22" s="877"/>
      <c r="G22" s="877"/>
      <c r="H22" s="877"/>
      <c r="I22" s="877"/>
      <c r="J22" s="878"/>
      <c r="K22" s="248">
        <v>12</v>
      </c>
      <c r="L22" s="866"/>
      <c r="M22" s="868"/>
      <c r="N22" s="866"/>
      <c r="O22" s="868"/>
      <c r="P22" s="866"/>
      <c r="Q22" s="868"/>
      <c r="R22" s="869"/>
      <c r="S22" s="870"/>
      <c r="T22" s="871"/>
      <c r="U22" s="866"/>
      <c r="V22" s="868"/>
      <c r="W22" s="866"/>
      <c r="X22" s="868"/>
      <c r="Y22" s="249"/>
      <c r="Z22" s="249"/>
      <c r="AA22" s="249"/>
      <c r="AB22" s="249"/>
      <c r="AC22" s="262"/>
      <c r="AD22" s="262"/>
      <c r="AE22" s="262"/>
      <c r="AF22" s="262"/>
      <c r="AG22" s="262"/>
      <c r="AH22" s="262"/>
      <c r="AI22" s="262"/>
      <c r="AJ22" s="262"/>
      <c r="AK22" s="866"/>
      <c r="AL22" s="867"/>
      <c r="AM22" s="867"/>
      <c r="AN22" s="867"/>
      <c r="AO22" s="868"/>
      <c r="AP22" s="2"/>
      <c r="AQ22" s="55">
        <f t="shared" si="2"/>
        <v>1</v>
      </c>
    </row>
    <row r="23" spans="2:46" ht="12" customHeight="1" x14ac:dyDescent="0.15">
      <c r="B23" s="874"/>
      <c r="C23" s="879"/>
      <c r="D23" s="877"/>
      <c r="E23" s="877"/>
      <c r="F23" s="877"/>
      <c r="G23" s="877"/>
      <c r="H23" s="877"/>
      <c r="I23" s="877"/>
      <c r="J23" s="878"/>
      <c r="K23" s="248">
        <v>13</v>
      </c>
      <c r="L23" s="866"/>
      <c r="M23" s="868"/>
      <c r="N23" s="866"/>
      <c r="O23" s="868"/>
      <c r="P23" s="866"/>
      <c r="Q23" s="868"/>
      <c r="R23" s="869"/>
      <c r="S23" s="870"/>
      <c r="T23" s="871"/>
      <c r="U23" s="866"/>
      <c r="V23" s="868"/>
      <c r="W23" s="866"/>
      <c r="X23" s="868"/>
      <c r="Y23" s="249"/>
      <c r="Z23" s="249"/>
      <c r="AA23" s="249"/>
      <c r="AB23" s="249"/>
      <c r="AC23" s="262"/>
      <c r="AD23" s="262"/>
      <c r="AE23" s="262"/>
      <c r="AF23" s="262"/>
      <c r="AG23" s="262"/>
      <c r="AH23" s="262"/>
      <c r="AI23" s="262"/>
      <c r="AJ23" s="262"/>
      <c r="AK23" s="866"/>
      <c r="AL23" s="867"/>
      <c r="AM23" s="867"/>
      <c r="AN23" s="867"/>
      <c r="AO23" s="868"/>
      <c r="AP23" s="2"/>
      <c r="AQ23" s="55">
        <f t="shared" si="2"/>
        <v>1</v>
      </c>
    </row>
    <row r="24" spans="2:46" ht="12" customHeight="1" x14ac:dyDescent="0.15">
      <c r="B24" s="874"/>
      <c r="C24" s="879"/>
      <c r="D24" s="877"/>
      <c r="E24" s="877"/>
      <c r="F24" s="877"/>
      <c r="G24" s="877"/>
      <c r="H24" s="877"/>
      <c r="I24" s="877"/>
      <c r="J24" s="878"/>
      <c r="K24" s="248">
        <v>14</v>
      </c>
      <c r="L24" s="866"/>
      <c r="M24" s="868"/>
      <c r="N24" s="866"/>
      <c r="O24" s="868"/>
      <c r="P24" s="866"/>
      <c r="Q24" s="868"/>
      <c r="R24" s="869"/>
      <c r="S24" s="870"/>
      <c r="T24" s="871"/>
      <c r="U24" s="866"/>
      <c r="V24" s="868"/>
      <c r="W24" s="866"/>
      <c r="X24" s="868"/>
      <c r="Y24" s="249"/>
      <c r="Z24" s="249"/>
      <c r="AA24" s="249"/>
      <c r="AB24" s="249"/>
      <c r="AC24" s="262"/>
      <c r="AD24" s="262"/>
      <c r="AE24" s="262"/>
      <c r="AF24" s="262"/>
      <c r="AG24" s="262"/>
      <c r="AH24" s="262"/>
      <c r="AI24" s="262"/>
      <c r="AJ24" s="262"/>
      <c r="AK24" s="866"/>
      <c r="AL24" s="867"/>
      <c r="AM24" s="867"/>
      <c r="AN24" s="867"/>
      <c r="AO24" s="868"/>
      <c r="AP24" s="2"/>
      <c r="AQ24" s="55">
        <f t="shared" si="2"/>
        <v>1</v>
      </c>
    </row>
    <row r="25" spans="2:46" ht="12" customHeight="1" x14ac:dyDescent="0.15">
      <c r="B25" s="874"/>
      <c r="C25" s="879"/>
      <c r="D25" s="877"/>
      <c r="E25" s="877"/>
      <c r="F25" s="877"/>
      <c r="G25" s="877"/>
      <c r="H25" s="877"/>
      <c r="I25" s="877"/>
      <c r="J25" s="878"/>
      <c r="K25" s="248">
        <v>15</v>
      </c>
      <c r="L25" s="866"/>
      <c r="M25" s="868"/>
      <c r="N25" s="866"/>
      <c r="O25" s="868"/>
      <c r="P25" s="866"/>
      <c r="Q25" s="868"/>
      <c r="R25" s="869"/>
      <c r="S25" s="870"/>
      <c r="T25" s="871"/>
      <c r="U25" s="866"/>
      <c r="V25" s="868"/>
      <c r="W25" s="866"/>
      <c r="X25" s="868"/>
      <c r="Y25" s="249"/>
      <c r="Z25" s="249"/>
      <c r="AA25" s="249"/>
      <c r="AB25" s="249"/>
      <c r="AC25" s="262"/>
      <c r="AD25" s="262"/>
      <c r="AE25" s="262"/>
      <c r="AF25" s="262"/>
      <c r="AG25" s="262"/>
      <c r="AH25" s="262"/>
      <c r="AI25" s="262"/>
      <c r="AJ25" s="262"/>
      <c r="AK25" s="866"/>
      <c r="AL25" s="867"/>
      <c r="AM25" s="867"/>
      <c r="AN25" s="867"/>
      <c r="AO25" s="868"/>
      <c r="AP25" s="2"/>
      <c r="AQ25" s="55">
        <f t="shared" si="2"/>
        <v>1</v>
      </c>
    </row>
    <row r="26" spans="2:46" ht="12" customHeight="1" x14ac:dyDescent="0.15">
      <c r="B26" s="874"/>
      <c r="C26" s="879"/>
      <c r="D26" s="877"/>
      <c r="E26" s="877"/>
      <c r="F26" s="877"/>
      <c r="G26" s="877"/>
      <c r="H26" s="877"/>
      <c r="I26" s="877"/>
      <c r="J26" s="878"/>
      <c r="K26" s="248">
        <v>16</v>
      </c>
      <c r="L26" s="866"/>
      <c r="M26" s="868"/>
      <c r="N26" s="866"/>
      <c r="O26" s="868"/>
      <c r="P26" s="866"/>
      <c r="Q26" s="868"/>
      <c r="R26" s="869"/>
      <c r="S26" s="870"/>
      <c r="T26" s="871"/>
      <c r="U26" s="866"/>
      <c r="V26" s="868"/>
      <c r="W26" s="866"/>
      <c r="X26" s="868"/>
      <c r="Y26" s="249"/>
      <c r="Z26" s="249"/>
      <c r="AA26" s="249"/>
      <c r="AB26" s="249"/>
      <c r="AC26" s="262"/>
      <c r="AD26" s="262"/>
      <c r="AE26" s="262"/>
      <c r="AF26" s="262"/>
      <c r="AG26" s="262"/>
      <c r="AH26" s="262"/>
      <c r="AI26" s="262"/>
      <c r="AJ26" s="262"/>
      <c r="AK26" s="866"/>
      <c r="AL26" s="867"/>
      <c r="AM26" s="867"/>
      <c r="AN26" s="867"/>
      <c r="AO26" s="868"/>
      <c r="AP26" s="2"/>
      <c r="AQ26" s="55">
        <f t="shared" si="2"/>
        <v>1</v>
      </c>
    </row>
    <row r="27" spans="2:46" ht="12" customHeight="1" x14ac:dyDescent="0.15">
      <c r="B27" s="874"/>
      <c r="C27" s="879"/>
      <c r="D27" s="877"/>
      <c r="E27" s="877"/>
      <c r="F27" s="877"/>
      <c r="G27" s="877"/>
      <c r="H27" s="877"/>
      <c r="I27" s="877"/>
      <c r="J27" s="878"/>
      <c r="K27" s="248">
        <v>17</v>
      </c>
      <c r="L27" s="866"/>
      <c r="M27" s="868"/>
      <c r="N27" s="866"/>
      <c r="O27" s="868"/>
      <c r="P27" s="866"/>
      <c r="Q27" s="868"/>
      <c r="R27" s="869"/>
      <c r="S27" s="870"/>
      <c r="T27" s="871"/>
      <c r="U27" s="866"/>
      <c r="V27" s="868"/>
      <c r="W27" s="866"/>
      <c r="X27" s="868"/>
      <c r="Y27" s="249"/>
      <c r="Z27" s="249"/>
      <c r="AA27" s="249"/>
      <c r="AB27" s="249"/>
      <c r="AC27" s="262"/>
      <c r="AD27" s="262"/>
      <c r="AE27" s="262"/>
      <c r="AF27" s="262"/>
      <c r="AG27" s="262"/>
      <c r="AH27" s="262"/>
      <c r="AI27" s="262"/>
      <c r="AJ27" s="262"/>
      <c r="AK27" s="866"/>
      <c r="AL27" s="867"/>
      <c r="AM27" s="867"/>
      <c r="AN27" s="867"/>
      <c r="AO27" s="868"/>
      <c r="AP27" s="2"/>
      <c r="AQ27" s="55">
        <f t="shared" si="2"/>
        <v>1</v>
      </c>
    </row>
    <row r="28" spans="2:46" ht="12" customHeight="1" x14ac:dyDescent="0.15">
      <c r="B28" s="874"/>
      <c r="C28" s="879"/>
      <c r="D28" s="877"/>
      <c r="E28" s="877"/>
      <c r="F28" s="877"/>
      <c r="G28" s="877"/>
      <c r="H28" s="877"/>
      <c r="I28" s="877"/>
      <c r="J28" s="878"/>
      <c r="K28" s="248">
        <v>18</v>
      </c>
      <c r="L28" s="866"/>
      <c r="M28" s="868"/>
      <c r="N28" s="866"/>
      <c r="O28" s="868"/>
      <c r="P28" s="866"/>
      <c r="Q28" s="868"/>
      <c r="R28" s="869"/>
      <c r="S28" s="870"/>
      <c r="T28" s="871"/>
      <c r="U28" s="866"/>
      <c r="V28" s="868"/>
      <c r="W28" s="866"/>
      <c r="X28" s="868"/>
      <c r="Y28" s="249"/>
      <c r="Z28" s="249"/>
      <c r="AA28" s="249"/>
      <c r="AB28" s="249"/>
      <c r="AC28" s="262"/>
      <c r="AD28" s="262"/>
      <c r="AE28" s="262"/>
      <c r="AF28" s="262"/>
      <c r="AG28" s="262"/>
      <c r="AH28" s="262"/>
      <c r="AI28" s="262"/>
      <c r="AJ28" s="262"/>
      <c r="AK28" s="866"/>
      <c r="AL28" s="867"/>
      <c r="AM28" s="867"/>
      <c r="AN28" s="867"/>
      <c r="AO28" s="868"/>
      <c r="AP28" s="2"/>
      <c r="AQ28" s="55">
        <f t="shared" si="2"/>
        <v>1</v>
      </c>
    </row>
    <row r="29" spans="2:46" ht="12" customHeight="1" x14ac:dyDescent="0.15">
      <c r="B29" s="874"/>
      <c r="C29" s="879"/>
      <c r="D29" s="877"/>
      <c r="E29" s="877"/>
      <c r="F29" s="877"/>
      <c r="G29" s="877"/>
      <c r="H29" s="877"/>
      <c r="I29" s="877"/>
      <c r="J29" s="878"/>
      <c r="K29" s="248">
        <v>19</v>
      </c>
      <c r="L29" s="866"/>
      <c r="M29" s="868"/>
      <c r="N29" s="866"/>
      <c r="O29" s="868"/>
      <c r="P29" s="866"/>
      <c r="Q29" s="868"/>
      <c r="R29" s="869"/>
      <c r="S29" s="870"/>
      <c r="T29" s="871"/>
      <c r="U29" s="866"/>
      <c r="V29" s="868"/>
      <c r="W29" s="866"/>
      <c r="X29" s="868"/>
      <c r="Y29" s="249"/>
      <c r="Z29" s="249"/>
      <c r="AA29" s="249"/>
      <c r="AB29" s="249"/>
      <c r="AC29" s="262"/>
      <c r="AD29" s="262"/>
      <c r="AE29" s="262"/>
      <c r="AF29" s="262"/>
      <c r="AG29" s="262"/>
      <c r="AH29" s="262"/>
      <c r="AI29" s="262"/>
      <c r="AJ29" s="262"/>
      <c r="AK29" s="866"/>
      <c r="AL29" s="867"/>
      <c r="AM29" s="867"/>
      <c r="AN29" s="867"/>
      <c r="AO29" s="868"/>
      <c r="AP29" s="2"/>
      <c r="AQ29" s="55">
        <f t="shared" si="2"/>
        <v>1</v>
      </c>
    </row>
    <row r="30" spans="2:46" ht="12" customHeight="1" x14ac:dyDescent="0.15">
      <c r="B30" s="874"/>
      <c r="C30" s="879"/>
      <c r="D30" s="877"/>
      <c r="E30" s="877"/>
      <c r="F30" s="877"/>
      <c r="G30" s="877"/>
      <c r="H30" s="877"/>
      <c r="I30" s="877"/>
      <c r="J30" s="878"/>
      <c r="K30" s="248">
        <v>20</v>
      </c>
      <c r="L30" s="866"/>
      <c r="M30" s="868"/>
      <c r="N30" s="866"/>
      <c r="O30" s="868"/>
      <c r="P30" s="866"/>
      <c r="Q30" s="868"/>
      <c r="R30" s="869"/>
      <c r="S30" s="870"/>
      <c r="T30" s="871"/>
      <c r="U30" s="866"/>
      <c r="V30" s="868"/>
      <c r="W30" s="866"/>
      <c r="X30" s="868"/>
      <c r="Y30" s="249"/>
      <c r="Z30" s="249"/>
      <c r="AA30" s="249"/>
      <c r="AB30" s="249"/>
      <c r="AC30" s="262"/>
      <c r="AD30" s="262"/>
      <c r="AE30" s="262"/>
      <c r="AF30" s="262"/>
      <c r="AG30" s="262"/>
      <c r="AH30" s="262"/>
      <c r="AI30" s="262"/>
      <c r="AJ30" s="262"/>
      <c r="AK30" s="866"/>
      <c r="AL30" s="867"/>
      <c r="AM30" s="867"/>
      <c r="AN30" s="867"/>
      <c r="AO30" s="868"/>
      <c r="AP30" s="2"/>
      <c r="AQ30" s="55">
        <f t="shared" si="2"/>
        <v>1</v>
      </c>
    </row>
    <row r="31" spans="2:46" ht="12" customHeight="1" x14ac:dyDescent="0.15">
      <c r="B31" s="874"/>
      <c r="C31" s="879"/>
      <c r="D31" s="877"/>
      <c r="E31" s="877"/>
      <c r="F31" s="877"/>
      <c r="G31" s="877"/>
      <c r="H31" s="877"/>
      <c r="I31" s="877"/>
      <c r="J31" s="878"/>
      <c r="K31" s="248">
        <v>21</v>
      </c>
      <c r="L31" s="866"/>
      <c r="M31" s="868"/>
      <c r="N31" s="866"/>
      <c r="O31" s="868"/>
      <c r="P31" s="866"/>
      <c r="Q31" s="868"/>
      <c r="R31" s="869"/>
      <c r="S31" s="870"/>
      <c r="T31" s="871"/>
      <c r="U31" s="866"/>
      <c r="V31" s="868"/>
      <c r="W31" s="866"/>
      <c r="X31" s="868"/>
      <c r="Y31" s="249"/>
      <c r="Z31" s="249"/>
      <c r="AA31" s="249"/>
      <c r="AB31" s="249"/>
      <c r="AC31" s="262"/>
      <c r="AD31" s="262"/>
      <c r="AE31" s="262"/>
      <c r="AF31" s="262"/>
      <c r="AG31" s="262"/>
      <c r="AH31" s="262"/>
      <c r="AI31" s="262"/>
      <c r="AJ31" s="262"/>
      <c r="AK31" s="866"/>
      <c r="AL31" s="867"/>
      <c r="AM31" s="867"/>
      <c r="AN31" s="867"/>
      <c r="AO31" s="868"/>
      <c r="AP31" s="2"/>
      <c r="AQ31" s="55">
        <f t="shared" si="2"/>
        <v>1</v>
      </c>
    </row>
    <row r="32" spans="2:46" ht="12" customHeight="1" x14ac:dyDescent="0.15">
      <c r="B32" s="874"/>
      <c r="C32" s="879"/>
      <c r="D32" s="877"/>
      <c r="E32" s="877"/>
      <c r="F32" s="877"/>
      <c r="G32" s="877"/>
      <c r="H32" s="877"/>
      <c r="I32" s="877"/>
      <c r="J32" s="878"/>
      <c r="K32" s="248">
        <v>22</v>
      </c>
      <c r="L32" s="866"/>
      <c r="M32" s="868"/>
      <c r="N32" s="866"/>
      <c r="O32" s="868"/>
      <c r="P32" s="866"/>
      <c r="Q32" s="868"/>
      <c r="R32" s="869"/>
      <c r="S32" s="870"/>
      <c r="T32" s="871"/>
      <c r="U32" s="866"/>
      <c r="V32" s="868"/>
      <c r="W32" s="866"/>
      <c r="X32" s="868"/>
      <c r="Y32" s="249"/>
      <c r="Z32" s="249"/>
      <c r="AA32" s="249"/>
      <c r="AB32" s="249"/>
      <c r="AC32" s="262"/>
      <c r="AD32" s="262"/>
      <c r="AE32" s="262"/>
      <c r="AF32" s="262"/>
      <c r="AG32" s="262"/>
      <c r="AH32" s="262"/>
      <c r="AI32" s="262"/>
      <c r="AJ32" s="262"/>
      <c r="AK32" s="866"/>
      <c r="AL32" s="867"/>
      <c r="AM32" s="867"/>
      <c r="AN32" s="867"/>
      <c r="AO32" s="868"/>
      <c r="AP32" s="2"/>
      <c r="AQ32" s="55">
        <f t="shared" si="2"/>
        <v>1</v>
      </c>
      <c r="AS32" s="243"/>
      <c r="AT32" s="243"/>
    </row>
    <row r="33" spans="2:86" ht="12" customHeight="1" x14ac:dyDescent="0.15">
      <c r="B33" s="874"/>
      <c r="C33" s="879"/>
      <c r="D33" s="877"/>
      <c r="E33" s="877"/>
      <c r="F33" s="877"/>
      <c r="G33" s="877"/>
      <c r="H33" s="877"/>
      <c r="I33" s="877"/>
      <c r="J33" s="878"/>
      <c r="K33" s="248">
        <v>23</v>
      </c>
      <c r="L33" s="866"/>
      <c r="M33" s="868"/>
      <c r="N33" s="866"/>
      <c r="O33" s="868"/>
      <c r="P33" s="866"/>
      <c r="Q33" s="868"/>
      <c r="R33" s="869"/>
      <c r="S33" s="870"/>
      <c r="T33" s="871"/>
      <c r="U33" s="866"/>
      <c r="V33" s="868"/>
      <c r="W33" s="866"/>
      <c r="X33" s="868"/>
      <c r="Y33" s="249"/>
      <c r="Z33" s="249"/>
      <c r="AA33" s="249"/>
      <c r="AB33" s="249"/>
      <c r="AC33" s="262"/>
      <c r="AD33" s="262"/>
      <c r="AE33" s="262"/>
      <c r="AF33" s="262"/>
      <c r="AG33" s="262"/>
      <c r="AH33" s="262"/>
      <c r="AI33" s="262"/>
      <c r="AJ33" s="262"/>
      <c r="AK33" s="866"/>
      <c r="AL33" s="867"/>
      <c r="AM33" s="867"/>
      <c r="AN33" s="867"/>
      <c r="AO33" s="868"/>
      <c r="AP33" s="2"/>
      <c r="AQ33" s="55">
        <f t="shared" si="2"/>
        <v>1</v>
      </c>
      <c r="AS33" s="149"/>
      <c r="AT33" s="149"/>
    </row>
    <row r="34" spans="2:86" ht="12" customHeight="1" x14ac:dyDescent="0.15">
      <c r="B34" s="874"/>
      <c r="C34" s="879"/>
      <c r="D34" s="877"/>
      <c r="E34" s="877"/>
      <c r="F34" s="877"/>
      <c r="G34" s="877"/>
      <c r="H34" s="877"/>
      <c r="I34" s="877"/>
      <c r="J34" s="878"/>
      <c r="K34" s="248">
        <v>24</v>
      </c>
      <c r="L34" s="866"/>
      <c r="M34" s="868"/>
      <c r="N34" s="866"/>
      <c r="O34" s="868"/>
      <c r="P34" s="866"/>
      <c r="Q34" s="868"/>
      <c r="R34" s="869"/>
      <c r="S34" s="870"/>
      <c r="T34" s="871"/>
      <c r="U34" s="866"/>
      <c r="V34" s="868"/>
      <c r="W34" s="866"/>
      <c r="X34" s="868"/>
      <c r="Y34" s="249"/>
      <c r="Z34" s="249"/>
      <c r="AA34" s="249"/>
      <c r="AB34" s="249"/>
      <c r="AC34" s="262"/>
      <c r="AD34" s="262"/>
      <c r="AE34" s="262"/>
      <c r="AF34" s="262"/>
      <c r="AG34" s="262"/>
      <c r="AH34" s="262"/>
      <c r="AI34" s="262"/>
      <c r="AJ34" s="262"/>
      <c r="AK34" s="866"/>
      <c r="AL34" s="867"/>
      <c r="AM34" s="867"/>
      <c r="AN34" s="867"/>
      <c r="AO34" s="868"/>
      <c r="AP34" s="2"/>
      <c r="AQ34" s="55">
        <f t="shared" si="2"/>
        <v>1</v>
      </c>
      <c r="AS34" s="150"/>
      <c r="AT34" s="150"/>
    </row>
    <row r="35" spans="2:86" ht="12" customHeight="1" x14ac:dyDescent="0.15">
      <c r="B35" s="874"/>
      <c r="C35" s="879"/>
      <c r="D35" s="877"/>
      <c r="E35" s="877"/>
      <c r="F35" s="877"/>
      <c r="G35" s="877"/>
      <c r="H35" s="877"/>
      <c r="I35" s="877"/>
      <c r="J35" s="878"/>
      <c r="K35" s="850" t="s">
        <v>322</v>
      </c>
      <c r="L35" s="852" t="s">
        <v>323</v>
      </c>
      <c r="M35" s="852"/>
      <c r="N35" s="852"/>
      <c r="O35" s="852"/>
      <c r="P35" s="852"/>
      <c r="Q35" s="852"/>
      <c r="R35" s="852"/>
      <c r="S35" s="852"/>
      <c r="T35" s="852"/>
      <c r="U35" s="852"/>
      <c r="V35" s="852"/>
      <c r="W35" s="852"/>
      <c r="X35" s="852"/>
      <c r="Y35" s="853" t="s">
        <v>324</v>
      </c>
      <c r="Z35" s="854"/>
      <c r="AA35" s="854"/>
      <c r="AB35" s="855"/>
      <c r="AC35" s="263">
        <f t="shared" ref="AC35:AJ35" si="3">SUM(AC11:AC34)</f>
        <v>0</v>
      </c>
      <c r="AD35" s="263">
        <f t="shared" si="3"/>
        <v>0</v>
      </c>
      <c r="AE35" s="263">
        <f>SUM(AE11:AE34)</f>
        <v>0</v>
      </c>
      <c r="AF35" s="263">
        <f t="shared" si="3"/>
        <v>0</v>
      </c>
      <c r="AG35" s="263">
        <f t="shared" si="3"/>
        <v>0</v>
      </c>
      <c r="AH35" s="263">
        <f t="shared" si="3"/>
        <v>0</v>
      </c>
      <c r="AI35" s="263">
        <f t="shared" si="3"/>
        <v>0</v>
      </c>
      <c r="AJ35" s="264">
        <f t="shared" si="3"/>
        <v>0</v>
      </c>
      <c r="AK35" s="852" t="s">
        <v>325</v>
      </c>
      <c r="AL35" s="852"/>
      <c r="AM35" s="856" t="str">
        <f>IF(Y37+AC37+AG37&gt;0,"Ⅳ",IF(Z37+AD37+AH37&gt;0,"Ⅲ",IF(AA37+AB37+AE37+AF37+AI37+AJ37&gt;0,"Ⅱ","Ⅰ")))</f>
        <v>Ⅰ</v>
      </c>
      <c r="AN35" s="856"/>
      <c r="AO35" s="856"/>
      <c r="AP35" s="2"/>
    </row>
    <row r="36" spans="2:86" ht="12" customHeight="1" x14ac:dyDescent="0.15">
      <c r="B36" s="874"/>
      <c r="C36" s="879"/>
      <c r="D36" s="877"/>
      <c r="E36" s="877"/>
      <c r="F36" s="877"/>
      <c r="G36" s="877"/>
      <c r="H36" s="877"/>
      <c r="I36" s="877"/>
      <c r="J36" s="878"/>
      <c r="K36" s="851"/>
      <c r="L36" s="857" t="s">
        <v>326</v>
      </c>
      <c r="M36" s="858"/>
      <c r="N36" s="859"/>
      <c r="O36" s="857" t="s">
        <v>327</v>
      </c>
      <c r="P36" s="858"/>
      <c r="Q36" s="858"/>
      <c r="R36" s="858"/>
      <c r="S36" s="858"/>
      <c r="T36" s="858"/>
      <c r="U36" s="858"/>
      <c r="V36" s="858"/>
      <c r="W36" s="858"/>
      <c r="X36" s="859"/>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COUNTA(AC11:AC34)</f>
        <v>0</v>
      </c>
      <c r="AD37" s="841">
        <f t="shared" ref="AD37:AI37" si="4">COUNTA(AD11:AD34)</f>
        <v>0</v>
      </c>
      <c r="AE37" s="841">
        <f t="shared" si="4"/>
        <v>0</v>
      </c>
      <c r="AF37" s="841">
        <f t="shared" si="4"/>
        <v>0</v>
      </c>
      <c r="AG37" s="841">
        <f t="shared" si="4"/>
        <v>0</v>
      </c>
      <c r="AH37" s="841">
        <f t="shared" si="4"/>
        <v>0</v>
      </c>
      <c r="AI37" s="841">
        <f t="shared" si="4"/>
        <v>0</v>
      </c>
      <c r="AJ37" s="841">
        <f>COUNTA(AJ11:AJ34)</f>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328</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40"/>
      <c r="CD42" s="2"/>
      <c r="CE42" s="2"/>
      <c r="CF42" s="2"/>
      <c r="CG42" s="2"/>
      <c r="CH42" s="2"/>
    </row>
    <row r="43" spans="2:86" ht="12" customHeight="1" x14ac:dyDescent="0.15">
      <c r="B43" s="874"/>
      <c r="C43" s="879"/>
      <c r="D43" s="877"/>
      <c r="E43" s="877"/>
      <c r="F43" s="877"/>
      <c r="G43" s="877"/>
      <c r="H43" s="877"/>
      <c r="I43" s="877"/>
      <c r="J43" s="878"/>
      <c r="K43" s="849" t="s">
        <v>329</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40"/>
      <c r="CD43" s="2"/>
      <c r="CE43" s="2"/>
      <c r="CF43" s="2"/>
      <c r="CG43" s="2"/>
      <c r="CH43" s="2"/>
    </row>
    <row r="44" spans="2:86" ht="12" customHeight="1" x14ac:dyDescent="0.15">
      <c r="B44" s="874"/>
      <c r="C44" s="879"/>
      <c r="D44" s="877"/>
      <c r="E44" s="877"/>
      <c r="F44" s="877"/>
      <c r="G44" s="877"/>
      <c r="H44" s="877"/>
      <c r="I44" s="877"/>
      <c r="J44" s="878"/>
      <c r="K44" s="835" t="s">
        <v>330</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40"/>
      <c r="CD44" s="2"/>
      <c r="CE44" s="2"/>
      <c r="CF44" s="2"/>
      <c r="CG44" s="2"/>
      <c r="CH44" s="2"/>
    </row>
    <row r="45" spans="2:86" ht="12" customHeight="1" x14ac:dyDescent="0.15">
      <c r="B45" s="489"/>
      <c r="C45" s="880"/>
      <c r="D45" s="881"/>
      <c r="E45" s="881"/>
      <c r="F45" s="881"/>
      <c r="G45" s="881"/>
      <c r="H45" s="881"/>
      <c r="I45" s="881"/>
      <c r="J45" s="882"/>
      <c r="K45" s="838" t="s">
        <v>331</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6" priority="2">
      <formula>$AQ11=2</formula>
    </cfRule>
  </conditionalFormatting>
  <conditionalFormatting sqref="Y11:AF34">
    <cfRule type="expression" dxfId="5" priority="1">
      <formula>$AQ11=3</formula>
    </cfRule>
  </conditionalFormatting>
  <conditionalFormatting sqref="AC11:AJ34">
    <cfRule type="expression" dxfId="4" priority="3">
      <formula>$AQ11=1</formula>
    </cfRule>
  </conditionalFormatting>
  <conditionalFormatting sqref="AG11:AJ34">
    <cfRule type="expression" dxfId="3" priority="4">
      <formula>$AQ11=2</formula>
    </cfRule>
  </conditionalFormatting>
  <dataValidations count="2">
    <dataValidation type="list" allowBlank="1" showInputMessage="1" showErrorMessage="1" sqref="Y11:AB34" xr:uid="{237814B9-3353-4B0D-A511-0034EC9EB144}">
      <formula1>"〇,"</formula1>
    </dataValidation>
    <dataValidation type="list" allowBlank="1" showInputMessage="1" showErrorMessage="1" sqref="N11:O34" xr:uid="{9B49AE66-E18B-4D7E-95D7-F1BED8548A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DED06BB-5879-4BD7-9D11-A03C0D534B5B}">
          <x14:formula1>
            <xm:f>'(参考)リスト'!$B$16:$B$21</xm:f>
          </x14:formula1>
          <xm:sqref>L11:M34</xm:sqref>
        </x14:dataValidation>
        <x14:dataValidation type="list" allowBlank="1" showInputMessage="1" showErrorMessage="1" xr:uid="{A74C2D3D-950D-46D9-AAAE-687230C5AF8C}">
          <x14:formula1>
            <xm:f>'(参考)リスト'!$E$16:$E$27</xm:f>
          </x14:formula1>
          <xm:sqref>R11:T34</xm:sqref>
        </x14:dataValidation>
        <x14:dataValidation type="list" allowBlank="1" showInputMessage="1" showErrorMessage="1" xr:uid="{66AD56AD-27E7-4386-82C9-D664F04C2E69}">
          <x14:formula1>
            <xm:f>'(参考)リスト'!$D$16:$D$18</xm:f>
          </x14:formula1>
          <xm:sqref>P11:Q34</xm:sqref>
        </x14:dataValidation>
        <x14:dataValidation type="list" allowBlank="1" showInputMessage="1" showErrorMessage="1" xr:uid="{D5D63FC1-946F-4DF5-8DAB-CF54F3FC1162}">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85" zoomScaleNormal="55" zoomScaleSheetLayoutView="85" workbookViewId="0">
      <selection activeCell="F3" sqref="F3:T3"/>
    </sheetView>
  </sheetViews>
  <sheetFormatPr defaultColWidth="8.875" defaultRowHeight="13.5" x14ac:dyDescent="0.15"/>
  <cols>
    <col min="1" max="1" width="1.875" style="33" customWidth="1"/>
    <col min="2" max="60" width="2.125" style="103" customWidth="1"/>
    <col min="61" max="61" width="0.625" style="103" customWidth="1"/>
    <col min="62" max="62" width="2.125" style="103" customWidth="1"/>
    <col min="63" max="63" width="1" style="103" customWidth="1"/>
    <col min="64" max="65" width="2.125" style="103" customWidth="1"/>
    <col min="66" max="16384" width="8.875" style="33"/>
  </cols>
  <sheetData>
    <row r="2" spans="2:63" s="104" customFormat="1" ht="14.25" customHeight="1" x14ac:dyDescent="0.15">
      <c r="B2" s="105" t="s">
        <v>340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row>
    <row r="3" spans="2:63" s="107" customFormat="1" ht="17.25" customHeight="1" x14ac:dyDescent="0.15">
      <c r="B3" s="923" t="s">
        <v>2</v>
      </c>
      <c r="C3" s="924"/>
      <c r="D3" s="924"/>
      <c r="E3" s="925"/>
      <c r="F3" s="966" t="s">
        <v>818</v>
      </c>
      <c r="G3" s="967"/>
      <c r="H3" s="967"/>
      <c r="I3" s="967"/>
      <c r="J3" s="967"/>
      <c r="K3" s="967"/>
      <c r="L3" s="967"/>
      <c r="M3" s="967"/>
      <c r="N3" s="967"/>
      <c r="O3" s="967"/>
      <c r="P3" s="967"/>
      <c r="Q3" s="967"/>
      <c r="R3" s="967"/>
      <c r="S3" s="967"/>
      <c r="T3" s="968"/>
      <c r="U3" s="955" t="s">
        <v>341</v>
      </c>
      <c r="V3" s="956"/>
      <c r="W3" s="956"/>
      <c r="X3" s="940"/>
      <c r="Y3" s="940"/>
      <c r="Z3" s="939" t="s">
        <v>503</v>
      </c>
      <c r="AA3" s="940"/>
      <c r="AB3" s="940"/>
      <c r="AC3" s="940"/>
      <c r="AD3" s="940"/>
      <c r="AE3" s="940"/>
      <c r="AF3" s="940"/>
      <c r="AG3" s="940"/>
      <c r="AH3" s="941"/>
      <c r="AI3" s="942" t="s">
        <v>191</v>
      </c>
      <c r="AJ3" s="943"/>
      <c r="AK3" s="943"/>
      <c r="AL3" s="943"/>
      <c r="AM3" s="943"/>
      <c r="AN3" s="944"/>
      <c r="AO3" s="957" t="s">
        <v>494</v>
      </c>
      <c r="AP3" s="958"/>
      <c r="AQ3" s="958"/>
      <c r="AR3" s="958"/>
      <c r="AS3" s="958"/>
      <c r="AT3" s="958"/>
      <c r="AU3" s="958"/>
      <c r="AV3" s="959"/>
      <c r="AW3" s="923" t="s">
        <v>192</v>
      </c>
      <c r="AX3" s="924"/>
      <c r="AY3" s="924"/>
      <c r="AZ3" s="924"/>
      <c r="BA3" s="924"/>
      <c r="BB3" s="925"/>
      <c r="BC3" s="949">
        <v>45944</v>
      </c>
      <c r="BD3" s="950"/>
      <c r="BE3" s="950"/>
      <c r="BF3" s="950"/>
      <c r="BG3" s="950"/>
      <c r="BH3" s="950"/>
      <c r="BI3" s="950"/>
      <c r="BJ3" s="950"/>
      <c r="BK3" s="951"/>
    </row>
    <row r="4" spans="2:63" s="107" customFormat="1" ht="17.25" customHeight="1" x14ac:dyDescent="0.15">
      <c r="B4" s="932" t="s">
        <v>342</v>
      </c>
      <c r="C4" s="933"/>
      <c r="D4" s="933"/>
      <c r="E4" s="934"/>
      <c r="F4" s="935" t="s">
        <v>497</v>
      </c>
      <c r="G4" s="936"/>
      <c r="H4" s="936"/>
      <c r="I4" s="936"/>
      <c r="J4" s="936"/>
      <c r="K4" s="936"/>
      <c r="L4" s="936"/>
      <c r="M4" s="936"/>
      <c r="N4" s="936"/>
      <c r="O4" s="936"/>
      <c r="P4" s="936"/>
      <c r="Q4" s="936"/>
      <c r="R4" s="936"/>
      <c r="S4" s="936"/>
      <c r="T4" s="937"/>
      <c r="U4" s="955" t="s">
        <v>343</v>
      </c>
      <c r="V4" s="956"/>
      <c r="W4" s="956"/>
      <c r="X4" s="940"/>
      <c r="Y4" s="940"/>
      <c r="Z4" s="939" t="s">
        <v>492</v>
      </c>
      <c r="AA4" s="940"/>
      <c r="AB4" s="940"/>
      <c r="AC4" s="940"/>
      <c r="AD4" s="940"/>
      <c r="AE4" s="940"/>
      <c r="AF4" s="940"/>
      <c r="AG4" s="940"/>
      <c r="AH4" s="941"/>
      <c r="AI4" s="945"/>
      <c r="AJ4" s="946"/>
      <c r="AK4" s="946"/>
      <c r="AL4" s="946"/>
      <c r="AM4" s="946"/>
      <c r="AN4" s="947"/>
      <c r="AO4" s="960" t="s">
        <v>495</v>
      </c>
      <c r="AP4" s="961"/>
      <c r="AQ4" s="961"/>
      <c r="AR4" s="961"/>
      <c r="AS4" s="961"/>
      <c r="AT4" s="961"/>
      <c r="AU4" s="961"/>
      <c r="AV4" s="962"/>
      <c r="AW4" s="932"/>
      <c r="AX4" s="933"/>
      <c r="AY4" s="933"/>
      <c r="AZ4" s="933"/>
      <c r="BA4" s="933"/>
      <c r="BB4" s="934"/>
      <c r="BC4" s="952"/>
      <c r="BD4" s="953"/>
      <c r="BE4" s="953"/>
      <c r="BF4" s="953"/>
      <c r="BG4" s="953"/>
      <c r="BH4" s="953"/>
      <c r="BI4" s="953"/>
      <c r="BJ4" s="953"/>
      <c r="BK4" s="954"/>
    </row>
    <row r="5" spans="2:63" ht="42.75" customHeight="1" x14ac:dyDescent="0.15">
      <c r="B5" s="974" t="s">
        <v>253</v>
      </c>
      <c r="C5" s="971"/>
      <c r="D5" s="971"/>
      <c r="E5" s="971"/>
      <c r="F5" s="971"/>
      <c r="G5" s="972"/>
      <c r="H5" s="970" t="s">
        <v>228</v>
      </c>
      <c r="I5" s="971"/>
      <c r="J5" s="971"/>
      <c r="K5" s="971"/>
      <c r="L5" s="971"/>
      <c r="M5" s="971"/>
      <c r="N5" s="971"/>
      <c r="O5" s="972"/>
      <c r="P5" s="973" t="s">
        <v>344</v>
      </c>
      <c r="Q5" s="884"/>
      <c r="R5" s="884"/>
      <c r="S5" s="884"/>
      <c r="T5" s="884"/>
      <c r="U5" s="884"/>
      <c r="V5" s="884"/>
      <c r="W5" s="884"/>
      <c r="X5" s="884"/>
      <c r="Y5" s="884"/>
      <c r="Z5" s="884"/>
      <c r="AA5" s="884"/>
      <c r="AB5" s="884"/>
      <c r="AC5" s="884"/>
      <c r="AD5" s="884"/>
      <c r="AE5" s="884"/>
      <c r="AF5" s="884"/>
      <c r="AG5" s="884"/>
      <c r="AH5" s="884"/>
      <c r="AI5" s="884"/>
      <c r="AJ5" s="884"/>
      <c r="AK5" s="884"/>
      <c r="AL5" s="884"/>
      <c r="AM5" s="884"/>
      <c r="AN5" s="973" t="s">
        <v>345</v>
      </c>
      <c r="AO5" s="884"/>
      <c r="AP5" s="884"/>
      <c r="AQ5" s="884"/>
      <c r="AR5" s="884"/>
      <c r="AS5" s="884"/>
      <c r="AT5" s="884"/>
      <c r="AU5" s="884"/>
      <c r="AV5" s="884"/>
      <c r="AW5" s="884"/>
      <c r="AX5" s="884"/>
      <c r="AY5" s="884"/>
      <c r="AZ5" s="884"/>
      <c r="BA5" s="884"/>
      <c r="BB5" s="884"/>
      <c r="BC5" s="884"/>
      <c r="BD5" s="884"/>
      <c r="BE5" s="884"/>
      <c r="BF5" s="884"/>
      <c r="BG5" s="884"/>
      <c r="BH5" s="884"/>
      <c r="BI5" s="884"/>
      <c r="BJ5" s="884"/>
      <c r="BK5" s="885"/>
    </row>
    <row r="6" spans="2:63" ht="29.25" customHeight="1" x14ac:dyDescent="0.15">
      <c r="B6" s="969"/>
      <c r="C6" s="660"/>
      <c r="D6" s="660"/>
      <c r="E6" s="660"/>
      <c r="F6" s="660"/>
      <c r="G6" s="661"/>
      <c r="H6" s="938"/>
      <c r="I6" s="938"/>
      <c r="J6" s="938"/>
      <c r="K6" s="938"/>
      <c r="L6" s="938"/>
      <c r="M6" s="938"/>
      <c r="N6" s="938"/>
      <c r="O6" s="938"/>
      <c r="P6" s="921"/>
      <c r="Q6" s="922"/>
      <c r="R6" s="922"/>
      <c r="S6" s="922"/>
      <c r="T6" s="922"/>
      <c r="U6" s="922"/>
      <c r="V6" s="922"/>
      <c r="W6" s="922"/>
      <c r="X6" s="922"/>
      <c r="Y6" s="922"/>
      <c r="Z6" s="922"/>
      <c r="AA6" s="922"/>
      <c r="AB6" s="922"/>
      <c r="AC6" s="922"/>
      <c r="AD6" s="922"/>
      <c r="AE6" s="922"/>
      <c r="AF6" s="922"/>
      <c r="AG6" s="922"/>
      <c r="AH6" s="922"/>
      <c r="AI6" s="922"/>
      <c r="AJ6" s="922"/>
      <c r="AK6" s="922"/>
      <c r="AL6" s="922"/>
      <c r="AM6" s="922"/>
      <c r="AN6" s="963"/>
      <c r="AO6" s="964"/>
      <c r="AP6" s="964"/>
      <c r="AQ6" s="964"/>
      <c r="AR6" s="964"/>
      <c r="AS6" s="964"/>
      <c r="AT6" s="964"/>
      <c r="AU6" s="964"/>
      <c r="AV6" s="964"/>
      <c r="AW6" s="964"/>
      <c r="AX6" s="964"/>
      <c r="AY6" s="964"/>
      <c r="AZ6" s="964"/>
      <c r="BA6" s="964"/>
      <c r="BB6" s="964"/>
      <c r="BC6" s="964"/>
      <c r="BD6" s="964"/>
      <c r="BE6" s="964"/>
      <c r="BF6" s="964"/>
      <c r="BG6" s="964"/>
      <c r="BH6" s="964"/>
      <c r="BI6" s="964"/>
      <c r="BJ6" s="964"/>
      <c r="BK6" s="965"/>
    </row>
    <row r="7" spans="2:63" ht="29.25" customHeight="1" x14ac:dyDescent="0.15">
      <c r="B7" s="969"/>
      <c r="C7" s="660"/>
      <c r="D7" s="660"/>
      <c r="E7" s="660"/>
      <c r="F7" s="660"/>
      <c r="G7" s="661"/>
      <c r="H7" s="938"/>
      <c r="I7" s="938"/>
      <c r="J7" s="938"/>
      <c r="K7" s="938"/>
      <c r="L7" s="938"/>
      <c r="M7" s="938"/>
      <c r="N7" s="938"/>
      <c r="O7" s="938"/>
      <c r="P7" s="921"/>
      <c r="Q7" s="922"/>
      <c r="R7" s="922"/>
      <c r="S7" s="922"/>
      <c r="T7" s="922"/>
      <c r="U7" s="922"/>
      <c r="V7" s="922"/>
      <c r="W7" s="922"/>
      <c r="X7" s="922"/>
      <c r="Y7" s="922"/>
      <c r="Z7" s="922"/>
      <c r="AA7" s="922"/>
      <c r="AB7" s="922"/>
      <c r="AC7" s="922"/>
      <c r="AD7" s="922"/>
      <c r="AE7" s="922"/>
      <c r="AF7" s="922"/>
      <c r="AG7" s="922"/>
      <c r="AH7" s="922"/>
      <c r="AI7" s="922"/>
      <c r="AJ7" s="922"/>
      <c r="AK7" s="922"/>
      <c r="AL7" s="922"/>
      <c r="AM7" s="922"/>
      <c r="AN7" s="963"/>
      <c r="AO7" s="964"/>
      <c r="AP7" s="964"/>
      <c r="AQ7" s="964"/>
      <c r="AR7" s="964"/>
      <c r="AS7" s="964"/>
      <c r="AT7" s="964"/>
      <c r="AU7" s="964"/>
      <c r="AV7" s="964"/>
      <c r="AW7" s="964"/>
      <c r="AX7" s="964"/>
      <c r="AY7" s="964"/>
      <c r="AZ7" s="964"/>
      <c r="BA7" s="964"/>
      <c r="BB7" s="964"/>
      <c r="BC7" s="964"/>
      <c r="BD7" s="964"/>
      <c r="BE7" s="964"/>
      <c r="BF7" s="964"/>
      <c r="BG7" s="964"/>
      <c r="BH7" s="964"/>
      <c r="BI7" s="964"/>
      <c r="BJ7" s="964"/>
      <c r="BK7" s="965"/>
    </row>
    <row r="8" spans="2:63" ht="29.25" customHeight="1" x14ac:dyDescent="0.15">
      <c r="B8" s="926"/>
      <c r="C8" s="927"/>
      <c r="D8" s="927"/>
      <c r="E8" s="927"/>
      <c r="F8" s="927"/>
      <c r="G8" s="928"/>
      <c r="H8" s="929"/>
      <c r="I8" s="929"/>
      <c r="J8" s="929"/>
      <c r="K8" s="929"/>
      <c r="L8" s="929"/>
      <c r="M8" s="929"/>
      <c r="N8" s="929"/>
      <c r="O8" s="929"/>
      <c r="P8" s="930"/>
      <c r="Q8" s="931"/>
      <c r="R8" s="931"/>
      <c r="S8" s="931"/>
      <c r="T8" s="931"/>
      <c r="U8" s="931"/>
      <c r="V8" s="931"/>
      <c r="W8" s="931"/>
      <c r="X8" s="931"/>
      <c r="Y8" s="931"/>
      <c r="Z8" s="931"/>
      <c r="AA8" s="931"/>
      <c r="AB8" s="931"/>
      <c r="AC8" s="931"/>
      <c r="AD8" s="931"/>
      <c r="AE8" s="931"/>
      <c r="AF8" s="931"/>
      <c r="AG8" s="931"/>
      <c r="AH8" s="931"/>
      <c r="AI8" s="931"/>
      <c r="AJ8" s="931"/>
      <c r="AK8" s="931"/>
      <c r="AL8" s="931"/>
      <c r="AM8" s="931"/>
      <c r="AN8" s="930"/>
      <c r="AO8" s="931"/>
      <c r="AP8" s="931"/>
      <c r="AQ8" s="931"/>
      <c r="AR8" s="931"/>
      <c r="AS8" s="931"/>
      <c r="AT8" s="931"/>
      <c r="AU8" s="931"/>
      <c r="AV8" s="931"/>
      <c r="AW8" s="931"/>
      <c r="AX8" s="931"/>
      <c r="AY8" s="931"/>
      <c r="AZ8" s="931"/>
      <c r="BA8" s="931"/>
      <c r="BB8" s="931"/>
      <c r="BC8" s="931"/>
      <c r="BD8" s="931"/>
      <c r="BE8" s="931"/>
      <c r="BF8" s="931"/>
      <c r="BG8" s="931"/>
      <c r="BH8" s="931"/>
      <c r="BI8" s="931"/>
      <c r="BJ8" s="931"/>
      <c r="BK8" s="948"/>
    </row>
    <row r="9" spans="2:63" ht="29.25" customHeight="1" x14ac:dyDescent="0.15">
      <c r="B9" s="926"/>
      <c r="C9" s="927"/>
      <c r="D9" s="927"/>
      <c r="E9" s="927"/>
      <c r="F9" s="927"/>
      <c r="G9" s="928"/>
      <c r="H9" s="929"/>
      <c r="I9" s="929"/>
      <c r="J9" s="929"/>
      <c r="K9" s="929"/>
      <c r="L9" s="929"/>
      <c r="M9" s="929"/>
      <c r="N9" s="929"/>
      <c r="O9" s="929"/>
      <c r="P9" s="930"/>
      <c r="Q9" s="931"/>
      <c r="R9" s="931"/>
      <c r="S9" s="931"/>
      <c r="T9" s="931"/>
      <c r="U9" s="931"/>
      <c r="V9" s="931"/>
      <c r="W9" s="931"/>
      <c r="X9" s="931"/>
      <c r="Y9" s="931"/>
      <c r="Z9" s="931"/>
      <c r="AA9" s="931"/>
      <c r="AB9" s="931"/>
      <c r="AC9" s="931"/>
      <c r="AD9" s="931"/>
      <c r="AE9" s="931"/>
      <c r="AF9" s="931"/>
      <c r="AG9" s="931"/>
      <c r="AH9" s="931"/>
      <c r="AI9" s="931"/>
      <c r="AJ9" s="931"/>
      <c r="AK9" s="931"/>
      <c r="AL9" s="931"/>
      <c r="AM9" s="931"/>
      <c r="AN9" s="930"/>
      <c r="AO9" s="931"/>
      <c r="AP9" s="931"/>
      <c r="AQ9" s="931"/>
      <c r="AR9" s="931"/>
      <c r="AS9" s="931"/>
      <c r="AT9" s="931"/>
      <c r="AU9" s="931"/>
      <c r="AV9" s="931"/>
      <c r="AW9" s="931"/>
      <c r="AX9" s="931"/>
      <c r="AY9" s="931"/>
      <c r="AZ9" s="931"/>
      <c r="BA9" s="931"/>
      <c r="BB9" s="931"/>
      <c r="BC9" s="931"/>
      <c r="BD9" s="931"/>
      <c r="BE9" s="931"/>
      <c r="BF9" s="931"/>
      <c r="BG9" s="931"/>
      <c r="BH9" s="931"/>
      <c r="BI9" s="931"/>
      <c r="BJ9" s="931"/>
      <c r="BK9" s="948"/>
    </row>
    <row r="10" spans="2:63" ht="29.25" customHeight="1" x14ac:dyDescent="0.15">
      <c r="B10" s="926"/>
      <c r="C10" s="927"/>
      <c r="D10" s="927"/>
      <c r="E10" s="927"/>
      <c r="F10" s="927"/>
      <c r="G10" s="928"/>
      <c r="H10" s="929"/>
      <c r="I10" s="929"/>
      <c r="J10" s="929"/>
      <c r="K10" s="929"/>
      <c r="L10" s="929"/>
      <c r="M10" s="929"/>
      <c r="N10" s="929"/>
      <c r="O10" s="929"/>
      <c r="P10" s="930"/>
      <c r="Q10" s="931"/>
      <c r="R10" s="931"/>
      <c r="S10" s="931"/>
      <c r="T10" s="931"/>
      <c r="U10" s="931"/>
      <c r="V10" s="931"/>
      <c r="W10" s="931"/>
      <c r="X10" s="931"/>
      <c r="Y10" s="931"/>
      <c r="Z10" s="931"/>
      <c r="AA10" s="931"/>
      <c r="AB10" s="931"/>
      <c r="AC10" s="931"/>
      <c r="AD10" s="931"/>
      <c r="AE10" s="931"/>
      <c r="AF10" s="931"/>
      <c r="AG10" s="931"/>
      <c r="AH10" s="931"/>
      <c r="AI10" s="931"/>
      <c r="AJ10" s="931"/>
      <c r="AK10" s="931"/>
      <c r="AL10" s="931"/>
      <c r="AM10" s="931"/>
      <c r="AN10" s="930"/>
      <c r="AO10" s="931"/>
      <c r="AP10" s="931"/>
      <c r="AQ10" s="931"/>
      <c r="AR10" s="931"/>
      <c r="AS10" s="931"/>
      <c r="AT10" s="931"/>
      <c r="AU10" s="931"/>
      <c r="AV10" s="931"/>
      <c r="AW10" s="931"/>
      <c r="AX10" s="931"/>
      <c r="AY10" s="931"/>
      <c r="AZ10" s="931"/>
      <c r="BA10" s="931"/>
      <c r="BB10" s="931"/>
      <c r="BC10" s="931"/>
      <c r="BD10" s="931"/>
      <c r="BE10" s="931"/>
      <c r="BF10" s="931"/>
      <c r="BG10" s="931"/>
      <c r="BH10" s="931"/>
      <c r="BI10" s="931"/>
      <c r="BJ10" s="931"/>
      <c r="BK10" s="948"/>
    </row>
    <row r="11" spans="2:63" ht="29.25" customHeight="1" x14ac:dyDescent="0.15">
      <c r="B11" s="926"/>
      <c r="C11" s="927"/>
      <c r="D11" s="927"/>
      <c r="E11" s="927"/>
      <c r="F11" s="927"/>
      <c r="G11" s="928"/>
      <c r="H11" s="929"/>
      <c r="I11" s="929"/>
      <c r="J11" s="929"/>
      <c r="K11" s="929"/>
      <c r="L11" s="929"/>
      <c r="M11" s="929"/>
      <c r="N11" s="929"/>
      <c r="O11" s="929"/>
      <c r="P11" s="930"/>
      <c r="Q11" s="931"/>
      <c r="R11" s="931"/>
      <c r="S11" s="931"/>
      <c r="T11" s="931"/>
      <c r="U11" s="931"/>
      <c r="V11" s="931"/>
      <c r="W11" s="931"/>
      <c r="X11" s="931"/>
      <c r="Y11" s="931"/>
      <c r="Z11" s="931"/>
      <c r="AA11" s="931"/>
      <c r="AB11" s="931"/>
      <c r="AC11" s="931"/>
      <c r="AD11" s="931"/>
      <c r="AE11" s="931"/>
      <c r="AF11" s="931"/>
      <c r="AG11" s="931"/>
      <c r="AH11" s="931"/>
      <c r="AI11" s="931"/>
      <c r="AJ11" s="931"/>
      <c r="AK11" s="931"/>
      <c r="AL11" s="931"/>
      <c r="AM11" s="931"/>
      <c r="AN11" s="930"/>
      <c r="AO11" s="931"/>
      <c r="AP11" s="931"/>
      <c r="AQ11" s="931"/>
      <c r="AR11" s="931"/>
      <c r="AS11" s="931"/>
      <c r="AT11" s="931"/>
      <c r="AU11" s="931"/>
      <c r="AV11" s="931"/>
      <c r="AW11" s="931"/>
      <c r="AX11" s="931"/>
      <c r="AY11" s="931"/>
      <c r="AZ11" s="931"/>
      <c r="BA11" s="931"/>
      <c r="BB11" s="931"/>
      <c r="BC11" s="931"/>
      <c r="BD11" s="931"/>
      <c r="BE11" s="931"/>
      <c r="BF11" s="931"/>
      <c r="BG11" s="931"/>
      <c r="BH11" s="931"/>
      <c r="BI11" s="931"/>
      <c r="BJ11" s="931"/>
      <c r="BK11" s="948"/>
    </row>
    <row r="12" spans="2:63" ht="29.25" customHeight="1" x14ac:dyDescent="0.15">
      <c r="B12" s="926"/>
      <c r="C12" s="927"/>
      <c r="D12" s="927"/>
      <c r="E12" s="927"/>
      <c r="F12" s="927"/>
      <c r="G12" s="928"/>
      <c r="H12" s="929"/>
      <c r="I12" s="929"/>
      <c r="J12" s="929"/>
      <c r="K12" s="929"/>
      <c r="L12" s="929"/>
      <c r="M12" s="929"/>
      <c r="N12" s="929"/>
      <c r="O12" s="929"/>
      <c r="P12" s="930"/>
      <c r="Q12" s="931"/>
      <c r="R12" s="931"/>
      <c r="S12" s="931"/>
      <c r="T12" s="931"/>
      <c r="U12" s="931"/>
      <c r="V12" s="931"/>
      <c r="W12" s="931"/>
      <c r="X12" s="931"/>
      <c r="Y12" s="931"/>
      <c r="Z12" s="931"/>
      <c r="AA12" s="931"/>
      <c r="AB12" s="931"/>
      <c r="AC12" s="931"/>
      <c r="AD12" s="931"/>
      <c r="AE12" s="931"/>
      <c r="AF12" s="931"/>
      <c r="AG12" s="931"/>
      <c r="AH12" s="931"/>
      <c r="AI12" s="931"/>
      <c r="AJ12" s="931"/>
      <c r="AK12" s="931"/>
      <c r="AL12" s="931"/>
      <c r="AM12" s="931"/>
      <c r="AN12" s="930"/>
      <c r="AO12" s="931"/>
      <c r="AP12" s="931"/>
      <c r="AQ12" s="931"/>
      <c r="AR12" s="931"/>
      <c r="AS12" s="931"/>
      <c r="AT12" s="931"/>
      <c r="AU12" s="931"/>
      <c r="AV12" s="931"/>
      <c r="AW12" s="931"/>
      <c r="AX12" s="931"/>
      <c r="AY12" s="931"/>
      <c r="AZ12" s="931"/>
      <c r="BA12" s="931"/>
      <c r="BB12" s="931"/>
      <c r="BC12" s="931"/>
      <c r="BD12" s="931"/>
      <c r="BE12" s="931"/>
      <c r="BF12" s="931"/>
      <c r="BG12" s="931"/>
      <c r="BH12" s="931"/>
      <c r="BI12" s="931"/>
      <c r="BJ12" s="931"/>
      <c r="BK12" s="948"/>
    </row>
    <row r="13" spans="2:63" ht="29.25" customHeight="1" x14ac:dyDescent="0.15">
      <c r="B13" s="926"/>
      <c r="C13" s="927"/>
      <c r="D13" s="927"/>
      <c r="E13" s="927"/>
      <c r="F13" s="927"/>
      <c r="G13" s="928"/>
      <c r="H13" s="929"/>
      <c r="I13" s="929"/>
      <c r="J13" s="929"/>
      <c r="K13" s="929"/>
      <c r="L13" s="929"/>
      <c r="M13" s="929"/>
      <c r="N13" s="929"/>
      <c r="O13" s="929"/>
      <c r="P13" s="930"/>
      <c r="Q13" s="931"/>
      <c r="R13" s="931"/>
      <c r="S13" s="931"/>
      <c r="T13" s="931"/>
      <c r="U13" s="931"/>
      <c r="V13" s="931"/>
      <c r="W13" s="931"/>
      <c r="X13" s="931"/>
      <c r="Y13" s="931"/>
      <c r="Z13" s="931"/>
      <c r="AA13" s="931"/>
      <c r="AB13" s="931"/>
      <c r="AC13" s="931"/>
      <c r="AD13" s="931"/>
      <c r="AE13" s="931"/>
      <c r="AF13" s="931"/>
      <c r="AG13" s="931"/>
      <c r="AH13" s="931"/>
      <c r="AI13" s="931"/>
      <c r="AJ13" s="931"/>
      <c r="AK13" s="931"/>
      <c r="AL13" s="931"/>
      <c r="AM13" s="931"/>
      <c r="AN13" s="930"/>
      <c r="AO13" s="931"/>
      <c r="AP13" s="931"/>
      <c r="AQ13" s="931"/>
      <c r="AR13" s="931"/>
      <c r="AS13" s="931"/>
      <c r="AT13" s="931"/>
      <c r="AU13" s="931"/>
      <c r="AV13" s="931"/>
      <c r="AW13" s="931"/>
      <c r="AX13" s="931"/>
      <c r="AY13" s="931"/>
      <c r="AZ13" s="931"/>
      <c r="BA13" s="931"/>
      <c r="BB13" s="931"/>
      <c r="BC13" s="931"/>
      <c r="BD13" s="931"/>
      <c r="BE13" s="931"/>
      <c r="BF13" s="931"/>
      <c r="BG13" s="931"/>
      <c r="BH13" s="931"/>
      <c r="BI13" s="931"/>
      <c r="BJ13" s="931"/>
      <c r="BK13" s="948"/>
    </row>
    <row r="14" spans="2:63" ht="29.25" customHeight="1" x14ac:dyDescent="0.15">
      <c r="B14" s="926"/>
      <c r="C14" s="927"/>
      <c r="D14" s="927"/>
      <c r="E14" s="927"/>
      <c r="F14" s="927"/>
      <c r="G14" s="928"/>
      <c r="H14" s="929"/>
      <c r="I14" s="929"/>
      <c r="J14" s="929"/>
      <c r="K14" s="929"/>
      <c r="L14" s="929"/>
      <c r="M14" s="929"/>
      <c r="N14" s="929"/>
      <c r="O14" s="929"/>
      <c r="P14" s="930"/>
      <c r="Q14" s="931"/>
      <c r="R14" s="931"/>
      <c r="S14" s="931"/>
      <c r="T14" s="931"/>
      <c r="U14" s="931"/>
      <c r="V14" s="931"/>
      <c r="W14" s="931"/>
      <c r="X14" s="931"/>
      <c r="Y14" s="931"/>
      <c r="Z14" s="931"/>
      <c r="AA14" s="931"/>
      <c r="AB14" s="931"/>
      <c r="AC14" s="931"/>
      <c r="AD14" s="931"/>
      <c r="AE14" s="931"/>
      <c r="AF14" s="931"/>
      <c r="AG14" s="931"/>
      <c r="AH14" s="931"/>
      <c r="AI14" s="931"/>
      <c r="AJ14" s="931"/>
      <c r="AK14" s="931"/>
      <c r="AL14" s="931"/>
      <c r="AM14" s="931"/>
      <c r="AN14" s="930"/>
      <c r="AO14" s="931"/>
      <c r="AP14" s="931"/>
      <c r="AQ14" s="931"/>
      <c r="AR14" s="931"/>
      <c r="AS14" s="931"/>
      <c r="AT14" s="931"/>
      <c r="AU14" s="931"/>
      <c r="AV14" s="931"/>
      <c r="AW14" s="931"/>
      <c r="AX14" s="931"/>
      <c r="AY14" s="931"/>
      <c r="AZ14" s="931"/>
      <c r="BA14" s="931"/>
      <c r="BB14" s="931"/>
      <c r="BC14" s="931"/>
      <c r="BD14" s="931"/>
      <c r="BE14" s="931"/>
      <c r="BF14" s="931"/>
      <c r="BG14" s="931"/>
      <c r="BH14" s="931"/>
      <c r="BI14" s="931"/>
      <c r="BJ14" s="931"/>
      <c r="BK14" s="948"/>
    </row>
    <row r="15" spans="2:63" ht="29.25" customHeight="1" x14ac:dyDescent="0.15">
      <c r="B15" s="926"/>
      <c r="C15" s="927"/>
      <c r="D15" s="927"/>
      <c r="E15" s="927"/>
      <c r="F15" s="927"/>
      <c r="G15" s="928"/>
      <c r="H15" s="929"/>
      <c r="I15" s="929"/>
      <c r="J15" s="929"/>
      <c r="K15" s="929"/>
      <c r="L15" s="929"/>
      <c r="M15" s="929"/>
      <c r="N15" s="929"/>
      <c r="O15" s="929"/>
      <c r="P15" s="930"/>
      <c r="Q15" s="931"/>
      <c r="R15" s="931"/>
      <c r="S15" s="931"/>
      <c r="T15" s="931"/>
      <c r="U15" s="931"/>
      <c r="V15" s="931"/>
      <c r="W15" s="931"/>
      <c r="X15" s="931"/>
      <c r="Y15" s="931"/>
      <c r="Z15" s="931"/>
      <c r="AA15" s="931"/>
      <c r="AB15" s="931"/>
      <c r="AC15" s="931"/>
      <c r="AD15" s="931"/>
      <c r="AE15" s="931"/>
      <c r="AF15" s="931"/>
      <c r="AG15" s="931"/>
      <c r="AH15" s="931"/>
      <c r="AI15" s="931"/>
      <c r="AJ15" s="931"/>
      <c r="AK15" s="931"/>
      <c r="AL15" s="931"/>
      <c r="AM15" s="931"/>
      <c r="AN15" s="930"/>
      <c r="AO15" s="931"/>
      <c r="AP15" s="931"/>
      <c r="AQ15" s="931"/>
      <c r="AR15" s="931"/>
      <c r="AS15" s="931"/>
      <c r="AT15" s="931"/>
      <c r="AU15" s="931"/>
      <c r="AV15" s="931"/>
      <c r="AW15" s="931"/>
      <c r="AX15" s="931"/>
      <c r="AY15" s="931"/>
      <c r="AZ15" s="931"/>
      <c r="BA15" s="931"/>
      <c r="BB15" s="931"/>
      <c r="BC15" s="931"/>
      <c r="BD15" s="931"/>
      <c r="BE15" s="931"/>
      <c r="BF15" s="931"/>
      <c r="BG15" s="931"/>
      <c r="BH15" s="931"/>
      <c r="BI15" s="931"/>
      <c r="BJ15" s="931"/>
      <c r="BK15" s="948"/>
    </row>
    <row r="16" spans="2:63" ht="29.25" customHeight="1" x14ac:dyDescent="0.15">
      <c r="B16" s="926"/>
      <c r="C16" s="927"/>
      <c r="D16" s="927"/>
      <c r="E16" s="927"/>
      <c r="F16" s="927"/>
      <c r="G16" s="928"/>
      <c r="H16" s="929"/>
      <c r="I16" s="929"/>
      <c r="J16" s="929"/>
      <c r="K16" s="929"/>
      <c r="L16" s="929"/>
      <c r="M16" s="929"/>
      <c r="N16" s="929"/>
      <c r="O16" s="929"/>
      <c r="P16" s="930"/>
      <c r="Q16" s="931"/>
      <c r="R16" s="931"/>
      <c r="S16" s="931"/>
      <c r="T16" s="931"/>
      <c r="U16" s="931"/>
      <c r="V16" s="931"/>
      <c r="W16" s="931"/>
      <c r="X16" s="931"/>
      <c r="Y16" s="931"/>
      <c r="Z16" s="931"/>
      <c r="AA16" s="931"/>
      <c r="AB16" s="931"/>
      <c r="AC16" s="931"/>
      <c r="AD16" s="931"/>
      <c r="AE16" s="931"/>
      <c r="AF16" s="931"/>
      <c r="AG16" s="931"/>
      <c r="AH16" s="931"/>
      <c r="AI16" s="931"/>
      <c r="AJ16" s="931"/>
      <c r="AK16" s="931"/>
      <c r="AL16" s="931"/>
      <c r="AM16" s="931"/>
      <c r="AN16" s="930"/>
      <c r="AO16" s="931"/>
      <c r="AP16" s="931"/>
      <c r="AQ16" s="931"/>
      <c r="AR16" s="931"/>
      <c r="AS16" s="931"/>
      <c r="AT16" s="931"/>
      <c r="AU16" s="931"/>
      <c r="AV16" s="931"/>
      <c r="AW16" s="931"/>
      <c r="AX16" s="931"/>
      <c r="AY16" s="931"/>
      <c r="AZ16" s="931"/>
      <c r="BA16" s="931"/>
      <c r="BB16" s="931"/>
      <c r="BC16" s="931"/>
      <c r="BD16" s="931"/>
      <c r="BE16" s="931"/>
      <c r="BF16" s="931"/>
      <c r="BG16" s="931"/>
      <c r="BH16" s="931"/>
      <c r="BI16" s="931"/>
      <c r="BJ16" s="931"/>
      <c r="BK16" s="948"/>
    </row>
    <row r="17" spans="2:63" ht="29.25" customHeight="1" x14ac:dyDescent="0.15">
      <c r="B17" s="926"/>
      <c r="C17" s="927"/>
      <c r="D17" s="927"/>
      <c r="E17" s="927"/>
      <c r="F17" s="927"/>
      <c r="G17" s="928"/>
      <c r="H17" s="929"/>
      <c r="I17" s="929"/>
      <c r="J17" s="929"/>
      <c r="K17" s="929"/>
      <c r="L17" s="929"/>
      <c r="M17" s="929"/>
      <c r="N17" s="929"/>
      <c r="O17" s="929"/>
      <c r="P17" s="930"/>
      <c r="Q17" s="931"/>
      <c r="R17" s="931"/>
      <c r="S17" s="931"/>
      <c r="T17" s="931"/>
      <c r="U17" s="931"/>
      <c r="V17" s="931"/>
      <c r="W17" s="931"/>
      <c r="X17" s="931"/>
      <c r="Y17" s="931"/>
      <c r="Z17" s="931"/>
      <c r="AA17" s="931"/>
      <c r="AB17" s="931"/>
      <c r="AC17" s="931"/>
      <c r="AD17" s="931"/>
      <c r="AE17" s="931"/>
      <c r="AF17" s="931"/>
      <c r="AG17" s="931"/>
      <c r="AH17" s="931"/>
      <c r="AI17" s="931"/>
      <c r="AJ17" s="931"/>
      <c r="AK17" s="931"/>
      <c r="AL17" s="931"/>
      <c r="AM17" s="931"/>
      <c r="AN17" s="930"/>
      <c r="AO17" s="931"/>
      <c r="AP17" s="931"/>
      <c r="AQ17" s="931"/>
      <c r="AR17" s="931"/>
      <c r="AS17" s="931"/>
      <c r="AT17" s="931"/>
      <c r="AU17" s="931"/>
      <c r="AV17" s="931"/>
      <c r="AW17" s="931"/>
      <c r="AX17" s="931"/>
      <c r="AY17" s="931"/>
      <c r="AZ17" s="931"/>
      <c r="BA17" s="931"/>
      <c r="BB17" s="931"/>
      <c r="BC17" s="931"/>
      <c r="BD17" s="931"/>
      <c r="BE17" s="931"/>
      <c r="BF17" s="931"/>
      <c r="BG17" s="931"/>
      <c r="BH17" s="931"/>
      <c r="BI17" s="931"/>
      <c r="BJ17" s="931"/>
      <c r="BK17" s="948"/>
    </row>
    <row r="18" spans="2:63" ht="29.25" customHeight="1" x14ac:dyDescent="0.15">
      <c r="B18" s="926"/>
      <c r="C18" s="927"/>
      <c r="D18" s="927"/>
      <c r="E18" s="927"/>
      <c r="F18" s="927"/>
      <c r="G18" s="928"/>
      <c r="H18" s="929"/>
      <c r="I18" s="929"/>
      <c r="J18" s="929"/>
      <c r="K18" s="929"/>
      <c r="L18" s="929"/>
      <c r="M18" s="929"/>
      <c r="N18" s="929"/>
      <c r="O18" s="929"/>
      <c r="P18" s="930"/>
      <c r="Q18" s="931"/>
      <c r="R18" s="931"/>
      <c r="S18" s="931"/>
      <c r="T18" s="931"/>
      <c r="U18" s="931"/>
      <c r="V18" s="931"/>
      <c r="W18" s="931"/>
      <c r="X18" s="931"/>
      <c r="Y18" s="931"/>
      <c r="Z18" s="931"/>
      <c r="AA18" s="931"/>
      <c r="AB18" s="931"/>
      <c r="AC18" s="931"/>
      <c r="AD18" s="931"/>
      <c r="AE18" s="931"/>
      <c r="AF18" s="931"/>
      <c r="AG18" s="931"/>
      <c r="AH18" s="931"/>
      <c r="AI18" s="931"/>
      <c r="AJ18" s="931"/>
      <c r="AK18" s="931"/>
      <c r="AL18" s="931"/>
      <c r="AM18" s="931"/>
      <c r="AN18" s="930"/>
      <c r="AO18" s="931"/>
      <c r="AP18" s="931"/>
      <c r="AQ18" s="931"/>
      <c r="AR18" s="931"/>
      <c r="AS18" s="931"/>
      <c r="AT18" s="931"/>
      <c r="AU18" s="931"/>
      <c r="AV18" s="931"/>
      <c r="AW18" s="931"/>
      <c r="AX18" s="931"/>
      <c r="AY18" s="931"/>
      <c r="AZ18" s="931"/>
      <c r="BA18" s="931"/>
      <c r="BB18" s="931"/>
      <c r="BC18" s="931"/>
      <c r="BD18" s="931"/>
      <c r="BE18" s="931"/>
      <c r="BF18" s="931"/>
      <c r="BG18" s="931"/>
      <c r="BH18" s="931"/>
      <c r="BI18" s="931"/>
      <c r="BJ18" s="931"/>
      <c r="BK18" s="948"/>
    </row>
    <row r="19" spans="2:63" ht="29.25" customHeight="1" x14ac:dyDescent="0.15">
      <c r="B19" s="926"/>
      <c r="C19" s="927"/>
      <c r="D19" s="927"/>
      <c r="E19" s="927"/>
      <c r="F19" s="927"/>
      <c r="G19" s="928"/>
      <c r="H19" s="929"/>
      <c r="I19" s="929"/>
      <c r="J19" s="929"/>
      <c r="K19" s="929"/>
      <c r="L19" s="929"/>
      <c r="M19" s="929"/>
      <c r="N19" s="929"/>
      <c r="O19" s="929"/>
      <c r="P19" s="930"/>
      <c r="Q19" s="931"/>
      <c r="R19" s="931"/>
      <c r="S19" s="931"/>
      <c r="T19" s="931"/>
      <c r="U19" s="931"/>
      <c r="V19" s="931"/>
      <c r="W19" s="931"/>
      <c r="X19" s="931"/>
      <c r="Y19" s="931"/>
      <c r="Z19" s="931"/>
      <c r="AA19" s="931"/>
      <c r="AB19" s="931"/>
      <c r="AC19" s="931"/>
      <c r="AD19" s="931"/>
      <c r="AE19" s="931"/>
      <c r="AF19" s="931"/>
      <c r="AG19" s="931"/>
      <c r="AH19" s="931"/>
      <c r="AI19" s="931"/>
      <c r="AJ19" s="931"/>
      <c r="AK19" s="931"/>
      <c r="AL19" s="931"/>
      <c r="AM19" s="931"/>
      <c r="AN19" s="930"/>
      <c r="AO19" s="931"/>
      <c r="AP19" s="931"/>
      <c r="AQ19" s="931"/>
      <c r="AR19" s="931"/>
      <c r="AS19" s="931"/>
      <c r="AT19" s="931"/>
      <c r="AU19" s="931"/>
      <c r="AV19" s="931"/>
      <c r="AW19" s="931"/>
      <c r="AX19" s="931"/>
      <c r="AY19" s="931"/>
      <c r="AZ19" s="931"/>
      <c r="BA19" s="931"/>
      <c r="BB19" s="931"/>
      <c r="BC19" s="931"/>
      <c r="BD19" s="931"/>
      <c r="BE19" s="931"/>
      <c r="BF19" s="931"/>
      <c r="BG19" s="931"/>
      <c r="BH19" s="931"/>
      <c r="BI19" s="931"/>
      <c r="BJ19" s="931"/>
      <c r="BK19" s="948"/>
    </row>
    <row r="20" spans="2:63" x14ac:dyDescent="0.15">
      <c r="B20" s="108"/>
      <c r="C20" s="108"/>
      <c r="D20" s="35" t="s">
        <v>346</v>
      </c>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row>
    <row r="21" spans="2:63" x14ac:dyDescent="0.15">
      <c r="D21" s="3" t="s">
        <v>347</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dimension ref="A1:AJ51"/>
  <sheetViews>
    <sheetView showGridLines="0" showZeros="0" tabSelected="1" view="pageBreakPreview" topLeftCell="D11" zoomScale="85" zoomScaleNormal="85" zoomScaleSheetLayoutView="85" workbookViewId="0">
      <selection activeCell="T33" sqref="T33"/>
    </sheetView>
  </sheetViews>
  <sheetFormatPr defaultColWidth="9" defaultRowHeight="12" x14ac:dyDescent="0.15"/>
  <cols>
    <col min="1" max="1" width="2.75" style="109" customWidth="1"/>
    <col min="2" max="3" width="5.75" style="111" customWidth="1"/>
    <col min="4" max="4" width="5.625" style="111" customWidth="1"/>
    <col min="5" max="16" width="4.75" style="109" customWidth="1"/>
    <col min="17" max="28" width="6.375" style="109" customWidth="1"/>
    <col min="29" max="29" width="4" style="109" customWidth="1"/>
    <col min="30" max="16384" width="9" style="109"/>
  </cols>
  <sheetData>
    <row r="1" spans="1:36" ht="20.25" customHeight="1" x14ac:dyDescent="0.15">
      <c r="B1" s="110" t="s">
        <v>348</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989" t="s">
        <v>349</v>
      </c>
      <c r="C2" s="989"/>
      <c r="D2" s="989"/>
      <c r="E2" s="989"/>
      <c r="F2" s="986" t="s">
        <v>818</v>
      </c>
      <c r="G2" s="986"/>
      <c r="H2" s="986"/>
      <c r="I2" s="986"/>
      <c r="J2" s="986"/>
      <c r="K2" s="986"/>
      <c r="L2" s="987" t="s">
        <v>350</v>
      </c>
      <c r="M2" s="987"/>
      <c r="N2" s="987"/>
      <c r="O2" s="986" t="s">
        <v>503</v>
      </c>
      <c r="P2" s="986"/>
      <c r="Q2" s="986"/>
      <c r="R2" s="986"/>
      <c r="S2" s="986"/>
      <c r="T2" s="982" t="s">
        <v>249</v>
      </c>
      <c r="U2" s="983"/>
      <c r="V2" s="1025" t="s">
        <v>494</v>
      </c>
      <c r="W2" s="1026"/>
      <c r="X2" s="1026"/>
      <c r="Y2" s="995" t="s">
        <v>351</v>
      </c>
      <c r="Z2" s="975">
        <v>45944</v>
      </c>
      <c r="AA2" s="976"/>
      <c r="AB2" s="977"/>
    </row>
    <row r="3" spans="1:36" ht="12" customHeight="1" x14ac:dyDescent="0.15">
      <c r="A3" s="109" t="s">
        <v>352</v>
      </c>
      <c r="B3" s="981" t="s">
        <v>353</v>
      </c>
      <c r="C3" s="981"/>
      <c r="D3" s="981"/>
      <c r="E3" s="981"/>
      <c r="F3" s="988" t="s">
        <v>497</v>
      </c>
      <c r="G3" s="988"/>
      <c r="H3" s="988"/>
      <c r="I3" s="988"/>
      <c r="J3" s="988"/>
      <c r="K3" s="988"/>
      <c r="L3" s="987" t="s">
        <v>354</v>
      </c>
      <c r="M3" s="987"/>
      <c r="N3" s="987"/>
      <c r="O3" s="1024" t="s">
        <v>492</v>
      </c>
      <c r="P3" s="1024"/>
      <c r="Q3" s="1024"/>
      <c r="R3" s="1024"/>
      <c r="S3" s="1024"/>
      <c r="T3" s="984"/>
      <c r="U3" s="985"/>
      <c r="V3" s="1027"/>
      <c r="W3" s="1028"/>
      <c r="X3" s="1028"/>
      <c r="Y3" s="996"/>
      <c r="Z3" s="978"/>
      <c r="AA3" s="979"/>
      <c r="AB3" s="980"/>
    </row>
    <row r="4" spans="1:36" ht="12" customHeight="1" x14ac:dyDescent="0.15">
      <c r="B4" s="1029"/>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13"/>
      <c r="AA4" s="61"/>
      <c r="AB4" s="114"/>
      <c r="AC4" s="62"/>
      <c r="AD4" s="243"/>
      <c r="AE4" s="243"/>
      <c r="AF4" s="243"/>
      <c r="AG4" s="243"/>
      <c r="AH4" s="243"/>
      <c r="AI4" s="243"/>
      <c r="AJ4" s="243"/>
    </row>
    <row r="5" spans="1:36" ht="12.75" customHeight="1" thickBot="1" x14ac:dyDescent="0.2">
      <c r="B5" s="1031" t="s">
        <v>355</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3"/>
      <c r="AC5" s="37"/>
      <c r="AD5" s="243"/>
      <c r="AE5" s="243"/>
      <c r="AF5" s="243"/>
      <c r="AG5" s="243"/>
      <c r="AH5" s="243"/>
      <c r="AI5" s="243"/>
      <c r="AJ5" s="243"/>
    </row>
    <row r="6" spans="1:36" ht="13.5" customHeight="1" x14ac:dyDescent="0.15">
      <c r="B6" s="1002" t="s">
        <v>288</v>
      </c>
      <c r="C6" s="1003"/>
      <c r="D6" s="1004"/>
      <c r="E6" s="1005" t="s">
        <v>289</v>
      </c>
      <c r="F6" s="1006"/>
      <c r="G6" s="1006"/>
      <c r="H6" s="1006"/>
      <c r="I6" s="1006"/>
      <c r="J6" s="1006"/>
      <c r="K6" s="1006"/>
      <c r="L6" s="1006"/>
      <c r="M6" s="1006"/>
      <c r="N6" s="1006"/>
      <c r="O6" s="1006"/>
      <c r="P6" s="1006"/>
      <c r="Q6" s="1005" t="s">
        <v>290</v>
      </c>
      <c r="R6" s="1006"/>
      <c r="S6" s="1006"/>
      <c r="T6" s="1006"/>
      <c r="U6" s="1006"/>
      <c r="V6" s="1006"/>
      <c r="W6" s="1006"/>
      <c r="X6" s="1006"/>
      <c r="Y6" s="1006"/>
      <c r="Z6" s="1006"/>
      <c r="AA6" s="1006"/>
      <c r="AB6" s="1021"/>
      <c r="AC6" s="59"/>
      <c r="AD6" s="59"/>
    </row>
    <row r="7" spans="1:36" ht="13.5" x14ac:dyDescent="0.15">
      <c r="B7" s="992" t="s">
        <v>291</v>
      </c>
      <c r="C7" s="997" t="s">
        <v>292</v>
      </c>
      <c r="D7" s="1000" t="s">
        <v>293</v>
      </c>
      <c r="E7" s="990" t="s">
        <v>356</v>
      </c>
      <c r="F7" s="991"/>
      <c r="G7" s="991"/>
      <c r="H7" s="991"/>
      <c r="I7" s="991"/>
      <c r="J7" s="991"/>
      <c r="K7" s="991"/>
      <c r="L7" s="991"/>
      <c r="M7" s="991"/>
      <c r="N7" s="991"/>
      <c r="O7" s="991"/>
      <c r="P7" s="994"/>
      <c r="Q7" s="990" t="s">
        <v>295</v>
      </c>
      <c r="R7" s="991"/>
      <c r="S7" s="991"/>
      <c r="T7" s="991"/>
      <c r="U7" s="1022" t="s">
        <v>296</v>
      </c>
      <c r="V7" s="991"/>
      <c r="W7" s="991"/>
      <c r="X7" s="991"/>
      <c r="Y7" s="991"/>
      <c r="Z7" s="991"/>
      <c r="AA7" s="991"/>
      <c r="AB7" s="1023"/>
      <c r="AC7" s="59"/>
      <c r="AD7" s="59"/>
    </row>
    <row r="8" spans="1:36" ht="13.5" x14ac:dyDescent="0.15">
      <c r="B8" s="992"/>
      <c r="C8" s="998"/>
      <c r="D8" s="1000"/>
      <c r="E8" s="990" t="s">
        <v>298</v>
      </c>
      <c r="F8" s="991"/>
      <c r="G8" s="991"/>
      <c r="H8" s="994"/>
      <c r="I8" s="991" t="s">
        <v>299</v>
      </c>
      <c r="J8" s="991"/>
      <c r="K8" s="991"/>
      <c r="L8" s="994"/>
      <c r="M8" s="991" t="s">
        <v>300</v>
      </c>
      <c r="N8" s="991"/>
      <c r="O8" s="991"/>
      <c r="P8" s="994"/>
      <c r="Q8" s="990" t="s">
        <v>301</v>
      </c>
      <c r="R8" s="991"/>
      <c r="S8" s="991"/>
      <c r="T8" s="991"/>
      <c r="U8" s="1022" t="s">
        <v>299</v>
      </c>
      <c r="V8" s="991"/>
      <c r="W8" s="991"/>
      <c r="X8" s="991"/>
      <c r="Y8" s="1022" t="s">
        <v>300</v>
      </c>
      <c r="Z8" s="991"/>
      <c r="AA8" s="991"/>
      <c r="AB8" s="1023"/>
      <c r="AC8" s="58"/>
      <c r="AD8" s="58"/>
      <c r="AE8" s="58"/>
      <c r="AF8" s="58"/>
      <c r="AG8" s="58"/>
      <c r="AH8" s="58"/>
      <c r="AI8" s="58"/>
      <c r="AJ8" s="58"/>
    </row>
    <row r="9" spans="1:36" s="111" customFormat="1" x14ac:dyDescent="0.15">
      <c r="B9" s="993"/>
      <c r="C9" s="999"/>
      <c r="D9" s="1001"/>
      <c r="E9" s="63" t="s">
        <v>302</v>
      </c>
      <c r="F9" s="66" t="s">
        <v>303</v>
      </c>
      <c r="G9" s="66" t="s">
        <v>304</v>
      </c>
      <c r="H9" s="241" t="s">
        <v>305</v>
      </c>
      <c r="I9" s="69" t="s">
        <v>302</v>
      </c>
      <c r="J9" s="66" t="s">
        <v>303</v>
      </c>
      <c r="K9" s="66" t="s">
        <v>304</v>
      </c>
      <c r="L9" s="241" t="s">
        <v>305</v>
      </c>
      <c r="M9" s="69" t="s">
        <v>302</v>
      </c>
      <c r="N9" s="66" t="s">
        <v>303</v>
      </c>
      <c r="O9" s="66" t="s">
        <v>304</v>
      </c>
      <c r="P9" s="241" t="s">
        <v>305</v>
      </c>
      <c r="Q9" s="239" t="s">
        <v>302</v>
      </c>
      <c r="R9" s="78" t="s">
        <v>303</v>
      </c>
      <c r="S9" s="66" t="s">
        <v>304</v>
      </c>
      <c r="T9" s="240" t="s">
        <v>305</v>
      </c>
      <c r="U9" s="242" t="s">
        <v>302</v>
      </c>
      <c r="V9" s="78" t="s">
        <v>303</v>
      </c>
      <c r="W9" s="66" t="s">
        <v>304</v>
      </c>
      <c r="X9" s="240" t="s">
        <v>305</v>
      </c>
      <c r="Y9" s="242" t="s">
        <v>302</v>
      </c>
      <c r="Z9" s="78" t="s">
        <v>303</v>
      </c>
      <c r="AA9" s="66" t="s">
        <v>304</v>
      </c>
      <c r="AB9" s="95" t="s">
        <v>305</v>
      </c>
      <c r="AC9" s="58"/>
      <c r="AD9" s="58"/>
      <c r="AE9" s="58"/>
      <c r="AF9" s="58"/>
      <c r="AG9" s="58"/>
      <c r="AH9" s="58"/>
      <c r="AI9" s="58"/>
      <c r="AJ9" s="58"/>
    </row>
    <row r="10" spans="1:36" x14ac:dyDescent="0.15">
      <c r="B10" s="281" t="str">
        <f>'様式D-3_PS'!AV5</f>
        <v>PS</v>
      </c>
      <c r="C10" s="282">
        <f>'様式D-3_PS'!AW5</f>
        <v>0</v>
      </c>
      <c r="D10" s="269" t="str">
        <f>'様式D-3_PS'!AX5</f>
        <v>Ⅰ</v>
      </c>
      <c r="E10" s="64">
        <f>'様式D-3_PS'!AY5</f>
        <v>0</v>
      </c>
      <c r="F10" s="67">
        <f>'様式D-3_PS'!AZ5</f>
        <v>0</v>
      </c>
      <c r="G10" s="67">
        <f>'様式D-3_PS'!BA5</f>
        <v>0</v>
      </c>
      <c r="H10" s="270">
        <f>'様式D-3_PS'!BB5</f>
        <v>0</v>
      </c>
      <c r="I10" s="271">
        <f>'様式D-3_PS'!BC5</f>
        <v>0</v>
      </c>
      <c r="J10" s="67">
        <f>'様式D-3_PS'!BD5</f>
        <v>0</v>
      </c>
      <c r="K10" s="67">
        <f>'様式D-3_PS'!BE5</f>
        <v>0</v>
      </c>
      <c r="L10" s="270">
        <f>'様式D-3_PS'!BF5</f>
        <v>0</v>
      </c>
      <c r="M10" s="271">
        <f>'様式D-3_PS'!BG5</f>
        <v>0</v>
      </c>
      <c r="N10" s="67">
        <f>'様式D-3_PS'!BH5</f>
        <v>0</v>
      </c>
      <c r="O10" s="67">
        <f>'様式D-3_PS'!BI5</f>
        <v>0</v>
      </c>
      <c r="P10" s="270">
        <f>'様式D-3_PS'!BJ5</f>
        <v>0</v>
      </c>
      <c r="Q10" s="275">
        <f>'様式D-3_PS'!BK5</f>
        <v>0</v>
      </c>
      <c r="R10" s="276">
        <f>'様式D-3_PS'!BL5</f>
        <v>0</v>
      </c>
      <c r="S10" s="276">
        <f>'様式D-3_PS'!BM5</f>
        <v>0</v>
      </c>
      <c r="T10" s="277">
        <f>'様式D-3_PS'!BN5</f>
        <v>0</v>
      </c>
      <c r="U10" s="272">
        <f>'様式D-3_PS'!BO5</f>
        <v>0</v>
      </c>
      <c r="V10" s="252">
        <f>'様式D-3_PS'!BP5</f>
        <v>0</v>
      </c>
      <c r="W10" s="252">
        <f>'様式D-3_PS'!BQ5</f>
        <v>0</v>
      </c>
      <c r="X10" s="273">
        <f>'様式D-3_PS'!BR5</f>
        <v>0</v>
      </c>
      <c r="Y10" s="274">
        <f>'様式D-3_PS'!BS5</f>
        <v>0</v>
      </c>
      <c r="Z10" s="252">
        <f>'様式D-3_PS'!BT5</f>
        <v>0</v>
      </c>
      <c r="AA10" s="252">
        <f>'様式D-3_PS'!BU5</f>
        <v>0</v>
      </c>
      <c r="AB10" s="254">
        <f>'様式D-3_PS'!BV5</f>
        <v>0</v>
      </c>
      <c r="AC10" s="58"/>
      <c r="AD10" s="58"/>
      <c r="AE10" s="58"/>
      <c r="AF10" s="58"/>
      <c r="AG10" s="58"/>
      <c r="AH10" s="58"/>
      <c r="AI10" s="58"/>
      <c r="AJ10" s="58"/>
    </row>
    <row r="11" spans="1:36" x14ac:dyDescent="0.15">
      <c r="B11" s="281">
        <f>'様式D-3_S001'!AV5</f>
        <v>1</v>
      </c>
      <c r="C11" s="283">
        <f>'様式D-3_S001'!AW5</f>
        <v>9.5</v>
      </c>
      <c r="D11" s="269" t="str">
        <f>'様式D-3_S001'!AX5</f>
        <v>Ⅲ</v>
      </c>
      <c r="E11" s="64">
        <f>'様式D-3_S001'!AY5</f>
        <v>0</v>
      </c>
      <c r="F11" s="67">
        <f>'様式D-3_S001'!AZ5</f>
        <v>0</v>
      </c>
      <c r="G11" s="67">
        <f>'様式D-3_S001'!BA5</f>
        <v>0</v>
      </c>
      <c r="H11" s="270">
        <f>'様式D-3_S001'!BB5</f>
        <v>0</v>
      </c>
      <c r="I11" s="271">
        <f>'様式D-3_S001'!BC5</f>
        <v>0</v>
      </c>
      <c r="J11" s="67">
        <f>'様式D-3_S001'!BD5</f>
        <v>1</v>
      </c>
      <c r="K11" s="67">
        <f>'様式D-3_S001'!BE5</f>
        <v>0</v>
      </c>
      <c r="L11" s="270">
        <f>'様式D-3_S001'!BF5</f>
        <v>6</v>
      </c>
      <c r="M11" s="271">
        <f>'様式D-3_S001'!BG5</f>
        <v>0</v>
      </c>
      <c r="N11" s="67">
        <f>'様式D-3_S001'!BH5</f>
        <v>0</v>
      </c>
      <c r="O11" s="67">
        <f>'様式D-3_S001'!BI5</f>
        <v>0</v>
      </c>
      <c r="P11" s="270">
        <f>'様式D-3_S001'!BJ5</f>
        <v>0</v>
      </c>
      <c r="Q11" s="275">
        <f>'様式D-3_S001'!BK5</f>
        <v>0</v>
      </c>
      <c r="R11" s="276">
        <f>'様式D-3_S001'!BL5</f>
        <v>0</v>
      </c>
      <c r="S11" s="276">
        <f>'様式D-3_S001'!BM5</f>
        <v>0</v>
      </c>
      <c r="T11" s="277">
        <f>'様式D-3_S001'!BN5</f>
        <v>0</v>
      </c>
      <c r="U11" s="272">
        <f>'様式D-3_S001'!BO5</f>
        <v>0</v>
      </c>
      <c r="V11" s="252">
        <f>'様式D-3_S001'!BP5</f>
        <v>2.5000000000000001E-2</v>
      </c>
      <c r="W11" s="252">
        <f>'様式D-3_S001'!BQ5</f>
        <v>0</v>
      </c>
      <c r="X11" s="273">
        <f>'様式D-3_S001'!BR5</f>
        <v>117.7225</v>
      </c>
      <c r="Y11" s="274">
        <f>'様式D-3_S001'!BS5</f>
        <v>0</v>
      </c>
      <c r="Z11" s="252">
        <f>'様式D-3_S001'!BT5</f>
        <v>0</v>
      </c>
      <c r="AA11" s="252">
        <f>'様式D-3_S001'!BU5</f>
        <v>0</v>
      </c>
      <c r="AB11" s="254">
        <f>'様式D-3_S001'!BV5</f>
        <v>0</v>
      </c>
      <c r="AC11" s="58"/>
      <c r="AD11" s="58"/>
      <c r="AE11" s="58"/>
      <c r="AF11" s="58"/>
      <c r="AG11" s="58"/>
      <c r="AH11" s="58"/>
      <c r="AI11" s="58"/>
      <c r="AJ11" s="58"/>
    </row>
    <row r="12" spans="1:36" x14ac:dyDescent="0.15">
      <c r="B12" s="281">
        <f>'様式D-3_S002'!AV5</f>
        <v>2</v>
      </c>
      <c r="C12" s="283">
        <f>'様式D-3_S002'!AW5</f>
        <v>10.4</v>
      </c>
      <c r="D12" s="269" t="str">
        <f>'様式D-3_S002'!AX5</f>
        <v>Ⅲ</v>
      </c>
      <c r="E12" s="64">
        <f>'様式D-3_S002'!AY5</f>
        <v>0</v>
      </c>
      <c r="F12" s="67">
        <f>'様式D-3_S002'!AZ5</f>
        <v>0</v>
      </c>
      <c r="G12" s="67">
        <f>'様式D-3_S002'!BA5</f>
        <v>0</v>
      </c>
      <c r="H12" s="270">
        <f>'様式D-3_S002'!BB5</f>
        <v>0</v>
      </c>
      <c r="I12" s="271">
        <f>'様式D-3_S002'!BC5</f>
        <v>0</v>
      </c>
      <c r="J12" s="67">
        <f>'様式D-3_S002'!BD5</f>
        <v>1</v>
      </c>
      <c r="K12" s="67">
        <f>'様式D-3_S002'!BE5</f>
        <v>0</v>
      </c>
      <c r="L12" s="270">
        <f>'様式D-3_S002'!BF5</f>
        <v>8</v>
      </c>
      <c r="M12" s="271">
        <f>'様式D-3_S002'!BG5</f>
        <v>0</v>
      </c>
      <c r="N12" s="67">
        <f>'様式D-3_S002'!BH5</f>
        <v>0</v>
      </c>
      <c r="O12" s="67">
        <f>'様式D-3_S002'!BI5</f>
        <v>0</v>
      </c>
      <c r="P12" s="270">
        <f>'様式D-3_S002'!BJ5</f>
        <v>2</v>
      </c>
      <c r="Q12" s="275">
        <f>'様式D-3_S002'!BK5</f>
        <v>0</v>
      </c>
      <c r="R12" s="276">
        <f>'様式D-3_S002'!BL5</f>
        <v>0</v>
      </c>
      <c r="S12" s="276">
        <f>'様式D-3_S002'!BM5</f>
        <v>0</v>
      </c>
      <c r="T12" s="277">
        <f>'様式D-3_S002'!BN5</f>
        <v>0</v>
      </c>
      <c r="U12" s="272">
        <f>'様式D-3_S002'!BO5</f>
        <v>0</v>
      </c>
      <c r="V12" s="252">
        <f>'様式D-3_S002'!BP5</f>
        <v>0.01</v>
      </c>
      <c r="W12" s="252">
        <f>'様式D-3_S002'!BQ5</f>
        <v>0</v>
      </c>
      <c r="X12" s="273">
        <f>'様式D-3_S002'!BR5</f>
        <v>20.482499999999998</v>
      </c>
      <c r="Y12" s="274">
        <f>'様式D-3_S002'!BS5</f>
        <v>0</v>
      </c>
      <c r="Z12" s="252">
        <f>'様式D-3_S002'!BT5</f>
        <v>0</v>
      </c>
      <c r="AA12" s="252">
        <f>'様式D-3_S002'!BU5</f>
        <v>0</v>
      </c>
      <c r="AB12" s="254">
        <f>'様式D-3_S002'!BV5</f>
        <v>8.77</v>
      </c>
      <c r="AC12" s="58"/>
      <c r="AD12" s="58"/>
      <c r="AE12" s="58"/>
      <c r="AF12" s="58"/>
      <c r="AG12" s="58"/>
      <c r="AH12" s="58"/>
      <c r="AI12" s="58"/>
      <c r="AJ12" s="58"/>
    </row>
    <row r="13" spans="1:36" x14ac:dyDescent="0.15">
      <c r="B13" s="281">
        <f>'様式D-3_S003'!AV5</f>
        <v>3</v>
      </c>
      <c r="C13" s="283">
        <f>'様式D-3_S003'!AW5</f>
        <v>10.4</v>
      </c>
      <c r="D13" s="269" t="str">
        <f>'様式D-3_S003'!AX5</f>
        <v>Ⅲ</v>
      </c>
      <c r="E13" s="64">
        <f>'様式D-3_S003'!AY5</f>
        <v>0</v>
      </c>
      <c r="F13" s="67">
        <f>'様式D-3_S003'!AZ5</f>
        <v>0</v>
      </c>
      <c r="G13" s="67">
        <f>'様式D-3_S003'!BA5</f>
        <v>0</v>
      </c>
      <c r="H13" s="270">
        <f>'様式D-3_S003'!BB5</f>
        <v>0</v>
      </c>
      <c r="I13" s="271">
        <f>'様式D-3_S003'!BC5</f>
        <v>0</v>
      </c>
      <c r="J13" s="67">
        <f>'様式D-3_S003'!BD5</f>
        <v>3</v>
      </c>
      <c r="K13" s="67">
        <f>'様式D-3_S003'!BE5</f>
        <v>1</v>
      </c>
      <c r="L13" s="270">
        <f>'様式D-3_S003'!BF5</f>
        <v>11</v>
      </c>
      <c r="M13" s="271">
        <f>'様式D-3_S003'!BG5</f>
        <v>0</v>
      </c>
      <c r="N13" s="67">
        <f>'様式D-3_S003'!BH5</f>
        <v>0</v>
      </c>
      <c r="O13" s="67">
        <f>'様式D-3_S003'!BI5</f>
        <v>1</v>
      </c>
      <c r="P13" s="270">
        <f>'様式D-3_S003'!BJ5</f>
        <v>2</v>
      </c>
      <c r="Q13" s="275">
        <f>'様式D-3_S003'!BK5</f>
        <v>0</v>
      </c>
      <c r="R13" s="276">
        <f>'様式D-3_S003'!BL5</f>
        <v>0</v>
      </c>
      <c r="S13" s="276">
        <f>'様式D-3_S003'!BM5</f>
        <v>0</v>
      </c>
      <c r="T13" s="277">
        <f>'様式D-3_S003'!BN5</f>
        <v>0</v>
      </c>
      <c r="U13" s="272">
        <f>'様式D-3_S003'!BO5</f>
        <v>0</v>
      </c>
      <c r="V13" s="252">
        <f>'様式D-3_S003'!BP5</f>
        <v>0.09</v>
      </c>
      <c r="W13" s="252">
        <f>'様式D-3_S003'!BQ5</f>
        <v>0.15</v>
      </c>
      <c r="X13" s="273">
        <f>'様式D-3_S003'!BR5</f>
        <v>5.3949999999999996</v>
      </c>
      <c r="Y13" s="274">
        <f>'様式D-3_S003'!BS5</f>
        <v>0</v>
      </c>
      <c r="Z13" s="252">
        <f>'様式D-3_S003'!BT5</f>
        <v>0</v>
      </c>
      <c r="AA13" s="252">
        <f>'様式D-3_S003'!BU5</f>
        <v>4.05</v>
      </c>
      <c r="AB13" s="254">
        <f>'様式D-3_S003'!BV5</f>
        <v>24.08</v>
      </c>
      <c r="AC13" s="58"/>
      <c r="AD13" s="58"/>
      <c r="AE13" s="58"/>
      <c r="AF13" s="58"/>
      <c r="AG13" s="58"/>
      <c r="AH13" s="58"/>
      <c r="AI13" s="58"/>
      <c r="AJ13" s="58"/>
    </row>
    <row r="14" spans="1:36" x14ac:dyDescent="0.15">
      <c r="B14" s="281">
        <f>'様式D-3_S004'!AV5</f>
        <v>4</v>
      </c>
      <c r="C14" s="283">
        <f>'様式D-3_S004'!AW5</f>
        <v>10.4</v>
      </c>
      <c r="D14" s="269" t="str">
        <f>'様式D-3_S004'!AX5</f>
        <v>Ⅲ</v>
      </c>
      <c r="E14" s="64">
        <f>'様式D-3_S004'!AY5</f>
        <v>0</v>
      </c>
      <c r="F14" s="67">
        <f>'様式D-3_S004'!AZ5</f>
        <v>0</v>
      </c>
      <c r="G14" s="67">
        <f>'様式D-3_S004'!BA5</f>
        <v>0</v>
      </c>
      <c r="H14" s="270">
        <f>'様式D-3_S004'!BB5</f>
        <v>0</v>
      </c>
      <c r="I14" s="271">
        <f>'様式D-3_S004'!BC5</f>
        <v>0</v>
      </c>
      <c r="J14" s="67">
        <f>'様式D-3_S004'!BD5</f>
        <v>1</v>
      </c>
      <c r="K14" s="67">
        <f>'様式D-3_S004'!BE5</f>
        <v>0</v>
      </c>
      <c r="L14" s="270">
        <f>'様式D-3_S004'!BF5</f>
        <v>18</v>
      </c>
      <c r="M14" s="271">
        <f>'様式D-3_S004'!BG5</f>
        <v>0</v>
      </c>
      <c r="N14" s="67">
        <f>'様式D-3_S004'!BH5</f>
        <v>0</v>
      </c>
      <c r="O14" s="67">
        <f>'様式D-3_S004'!BI5</f>
        <v>0</v>
      </c>
      <c r="P14" s="270">
        <f>'様式D-3_S004'!BJ5</f>
        <v>0</v>
      </c>
      <c r="Q14" s="275">
        <f>'様式D-3_S004'!BK5</f>
        <v>0</v>
      </c>
      <c r="R14" s="276">
        <f>'様式D-3_S004'!BL5</f>
        <v>0</v>
      </c>
      <c r="S14" s="276">
        <f>'様式D-3_S004'!BM5</f>
        <v>0</v>
      </c>
      <c r="T14" s="277">
        <f>'様式D-3_S004'!BN5</f>
        <v>0</v>
      </c>
      <c r="U14" s="272">
        <f>'様式D-3_S004'!BO5</f>
        <v>0</v>
      </c>
      <c r="V14" s="252">
        <f>'様式D-3_S004'!BP5</f>
        <v>0.01</v>
      </c>
      <c r="W14" s="252">
        <f>'様式D-3_S004'!BQ5</f>
        <v>0</v>
      </c>
      <c r="X14" s="273">
        <f>'様式D-3_S004'!BR5</f>
        <v>3.2699999999999996</v>
      </c>
      <c r="Y14" s="274">
        <f>'様式D-3_S004'!BS5</f>
        <v>0</v>
      </c>
      <c r="Z14" s="252">
        <f>'様式D-3_S004'!BT5</f>
        <v>0</v>
      </c>
      <c r="AA14" s="252">
        <f>'様式D-3_S004'!BU5</f>
        <v>0</v>
      </c>
      <c r="AB14" s="254">
        <f>'様式D-3_S004'!BV5</f>
        <v>0</v>
      </c>
      <c r="AC14" s="58"/>
      <c r="AD14" s="58"/>
      <c r="AE14" s="58"/>
      <c r="AF14" s="58"/>
      <c r="AG14" s="58"/>
      <c r="AH14" s="58"/>
      <c r="AI14" s="58"/>
      <c r="AJ14" s="58"/>
    </row>
    <row r="15" spans="1:36" x14ac:dyDescent="0.15">
      <c r="B15" s="281">
        <f>'様式D-3_S005'!AV5</f>
        <v>5</v>
      </c>
      <c r="C15" s="283">
        <f>'様式D-3_S005'!AW5</f>
        <v>10.4</v>
      </c>
      <c r="D15" s="138" t="str">
        <f>'様式D-3_S005'!AX5</f>
        <v>Ⅲ</v>
      </c>
      <c r="E15" s="64">
        <f>'様式D-3_S005'!AY5</f>
        <v>0</v>
      </c>
      <c r="F15" s="67">
        <f>'様式D-3_S005'!AZ5</f>
        <v>0</v>
      </c>
      <c r="G15" s="67">
        <f>'様式D-3_S005'!BA5</f>
        <v>0</v>
      </c>
      <c r="H15" s="38">
        <f>'様式D-3_S005'!BB5</f>
        <v>0</v>
      </c>
      <c r="I15" s="70">
        <f>'様式D-3_S005'!BC5</f>
        <v>0</v>
      </c>
      <c r="J15" s="67">
        <f>'様式D-3_S005'!BD5</f>
        <v>1</v>
      </c>
      <c r="K15" s="67">
        <f>'様式D-3_S005'!BE5</f>
        <v>0</v>
      </c>
      <c r="L15" s="38">
        <f>'様式D-3_S005'!BF5</f>
        <v>9</v>
      </c>
      <c r="M15" s="70">
        <f>'様式D-3_S005'!BG5</f>
        <v>0</v>
      </c>
      <c r="N15" s="67">
        <f>'様式D-3_S005'!BH5</f>
        <v>2</v>
      </c>
      <c r="O15" s="67">
        <f>'様式D-3_S005'!BI5</f>
        <v>1</v>
      </c>
      <c r="P15" s="38">
        <f>'様式D-3_S005'!BJ5</f>
        <v>0</v>
      </c>
      <c r="Q15" s="278">
        <f>'様式D-3_S005'!BK5</f>
        <v>0</v>
      </c>
      <c r="R15" s="279">
        <f>'様式D-3_S005'!BL5</f>
        <v>0</v>
      </c>
      <c r="S15" s="276">
        <f>'様式D-3_S005'!BM5</f>
        <v>0</v>
      </c>
      <c r="T15" s="280">
        <f>'様式D-3_S005'!BN5</f>
        <v>0</v>
      </c>
      <c r="U15" s="250">
        <f>'様式D-3_S005'!BO5</f>
        <v>0</v>
      </c>
      <c r="V15" s="251">
        <f>'様式D-3_S005'!BP5</f>
        <v>0.01</v>
      </c>
      <c r="W15" s="252">
        <f>'様式D-3_S005'!BQ5</f>
        <v>0</v>
      </c>
      <c r="X15" s="253">
        <f>'様式D-3_S005'!BR5</f>
        <v>1.605</v>
      </c>
      <c r="Y15" s="250">
        <f>'様式D-3_S005'!BS5</f>
        <v>0</v>
      </c>
      <c r="Z15" s="251">
        <f>'様式D-3_S005'!BT5</f>
        <v>8.35</v>
      </c>
      <c r="AA15" s="252">
        <f>'様式D-3_S005'!BU5</f>
        <v>9.6999999999999993</v>
      </c>
      <c r="AB15" s="254">
        <f>'様式D-3_S005'!BV5</f>
        <v>0</v>
      </c>
      <c r="AC15" s="58"/>
      <c r="AD15" s="58"/>
      <c r="AE15" s="58"/>
      <c r="AF15" s="58"/>
      <c r="AG15" s="58"/>
      <c r="AH15" s="58"/>
      <c r="AI15" s="58"/>
      <c r="AJ15" s="58"/>
    </row>
    <row r="16" spans="1:36" x14ac:dyDescent="0.15">
      <c r="B16" s="281">
        <f>'様式D-3_S006'!AV5</f>
        <v>6</v>
      </c>
      <c r="C16" s="283">
        <f>'様式D-3_S006'!AW5</f>
        <v>10.4</v>
      </c>
      <c r="D16" s="139" t="str">
        <f>'様式D-3_S006'!AX5</f>
        <v>Ⅲ</v>
      </c>
      <c r="E16" s="64">
        <f>'様式D-3_S006'!AY5</f>
        <v>0</v>
      </c>
      <c r="F16" s="67">
        <f>'様式D-3_S006'!AZ5</f>
        <v>0</v>
      </c>
      <c r="G16" s="67">
        <f>'様式D-3_S006'!BA5</f>
        <v>0</v>
      </c>
      <c r="H16" s="38">
        <f>'様式D-3_S006'!BB5</f>
        <v>0</v>
      </c>
      <c r="I16" s="70">
        <f>'様式D-3_S006'!BC5</f>
        <v>0</v>
      </c>
      <c r="J16" s="67">
        <f>'様式D-3_S006'!BD5</f>
        <v>3</v>
      </c>
      <c r="K16" s="67">
        <f>'様式D-3_S006'!BE5</f>
        <v>0</v>
      </c>
      <c r="L16" s="38">
        <f>'様式D-3_S006'!BF5</f>
        <v>8</v>
      </c>
      <c r="M16" s="70">
        <f>'様式D-3_S006'!BG5</f>
        <v>0</v>
      </c>
      <c r="N16" s="67">
        <f>'様式D-3_S006'!BH5</f>
        <v>2</v>
      </c>
      <c r="O16" s="67">
        <f>'様式D-3_S006'!BI5</f>
        <v>4</v>
      </c>
      <c r="P16" s="38">
        <f>'様式D-3_S006'!BJ5</f>
        <v>1</v>
      </c>
      <c r="Q16" s="278">
        <f>'様式D-3_S006'!BK5</f>
        <v>0</v>
      </c>
      <c r="R16" s="279">
        <f>'様式D-3_S006'!BL5</f>
        <v>0</v>
      </c>
      <c r="S16" s="276">
        <f>'様式D-3_S006'!BM5</f>
        <v>0</v>
      </c>
      <c r="T16" s="280">
        <f>'様式D-3_S006'!BN5</f>
        <v>0</v>
      </c>
      <c r="U16" s="250">
        <f>'様式D-3_S006'!BO5</f>
        <v>0</v>
      </c>
      <c r="V16" s="251">
        <f>'様式D-3_S006'!BP5</f>
        <v>0.14000000000000001</v>
      </c>
      <c r="W16" s="252">
        <f>'様式D-3_S006'!BQ5</f>
        <v>0</v>
      </c>
      <c r="X16" s="253">
        <f>'様式D-3_S006'!BR5</f>
        <v>1.635</v>
      </c>
      <c r="Y16" s="250">
        <f>'様式D-3_S006'!BS5</f>
        <v>0</v>
      </c>
      <c r="Z16" s="251">
        <f>'様式D-3_S006'!BT5</f>
        <v>15.2</v>
      </c>
      <c r="AA16" s="252">
        <f>'様式D-3_S006'!BU5</f>
        <v>20.2</v>
      </c>
      <c r="AB16" s="254">
        <f>'様式D-3_S006'!BV5</f>
        <v>8.5500000000000007</v>
      </c>
      <c r="AC16" s="58"/>
      <c r="AD16" s="58"/>
      <c r="AE16" s="58"/>
      <c r="AF16" s="58"/>
      <c r="AG16" s="58"/>
      <c r="AH16" s="58"/>
      <c r="AI16" s="58"/>
      <c r="AJ16" s="58"/>
    </row>
    <row r="17" spans="2:36" x14ac:dyDescent="0.15">
      <c r="B17" s="281">
        <f>'様式D-3_S007'!AV5</f>
        <v>7</v>
      </c>
      <c r="C17" s="283">
        <f>'様式D-3_S007'!AW5</f>
        <v>10.4</v>
      </c>
      <c r="D17" s="139" t="str">
        <f>'様式D-3_S007'!AX5</f>
        <v>Ⅲ</v>
      </c>
      <c r="E17" s="64">
        <f>'様式D-3_S007'!AY5</f>
        <v>0</v>
      </c>
      <c r="F17" s="67">
        <f>'様式D-3_S007'!AZ5</f>
        <v>0</v>
      </c>
      <c r="G17" s="67">
        <f>'様式D-3_S007'!BA5</f>
        <v>0</v>
      </c>
      <c r="H17" s="38">
        <f>'様式D-3_S007'!BB5</f>
        <v>0</v>
      </c>
      <c r="I17" s="70">
        <f>'様式D-3_S007'!BC5</f>
        <v>0</v>
      </c>
      <c r="J17" s="67">
        <f>'様式D-3_S007'!BD5</f>
        <v>1</v>
      </c>
      <c r="K17" s="67">
        <f>'様式D-3_S007'!BE5</f>
        <v>1</v>
      </c>
      <c r="L17" s="38">
        <f>'様式D-3_S007'!BF5</f>
        <v>13</v>
      </c>
      <c r="M17" s="70">
        <f>'様式D-3_S007'!BG5</f>
        <v>0</v>
      </c>
      <c r="N17" s="67">
        <f>'様式D-3_S007'!BH5</f>
        <v>0</v>
      </c>
      <c r="O17" s="67">
        <f>'様式D-3_S007'!BI5</f>
        <v>2</v>
      </c>
      <c r="P17" s="38">
        <f>'様式D-3_S007'!BJ5</f>
        <v>0</v>
      </c>
      <c r="Q17" s="278">
        <f>'様式D-3_S007'!BK5</f>
        <v>0</v>
      </c>
      <c r="R17" s="279">
        <f>'様式D-3_S007'!BL5</f>
        <v>0</v>
      </c>
      <c r="S17" s="276">
        <f>'様式D-3_S007'!BM5</f>
        <v>0</v>
      </c>
      <c r="T17" s="280">
        <f>'様式D-3_S007'!BN5</f>
        <v>0</v>
      </c>
      <c r="U17" s="250">
        <f>'様式D-3_S007'!BO5</f>
        <v>0</v>
      </c>
      <c r="V17" s="251">
        <f>'様式D-3_S007'!BP5</f>
        <v>0.03</v>
      </c>
      <c r="W17" s="252">
        <f>'様式D-3_S007'!BQ5</f>
        <v>11.78</v>
      </c>
      <c r="X17" s="253">
        <f>'様式D-3_S007'!BR5</f>
        <v>2.4824999999999995</v>
      </c>
      <c r="Y17" s="250">
        <f>'様式D-3_S007'!BS5</f>
        <v>0</v>
      </c>
      <c r="Z17" s="251">
        <f>'様式D-3_S007'!BT5</f>
        <v>0</v>
      </c>
      <c r="AA17" s="252">
        <f>'様式D-3_S007'!BU5</f>
        <v>7.9</v>
      </c>
      <c r="AB17" s="254">
        <f>'様式D-3_S007'!BV5</f>
        <v>0</v>
      </c>
      <c r="AC17" s="58"/>
      <c r="AD17" s="58"/>
      <c r="AE17" s="58"/>
      <c r="AF17" s="58"/>
      <c r="AG17" s="58"/>
      <c r="AH17" s="58"/>
      <c r="AI17" s="58"/>
      <c r="AJ17" s="58"/>
    </row>
    <row r="18" spans="2:36" x14ac:dyDescent="0.15">
      <c r="B18" s="281">
        <f>'様式D-3_S008'!AV5</f>
        <v>8</v>
      </c>
      <c r="C18" s="283">
        <f>'様式D-3_S008'!AW5</f>
        <v>10.4</v>
      </c>
      <c r="D18" s="139" t="str">
        <f>'様式D-3_S008'!AX5</f>
        <v>Ⅱ</v>
      </c>
      <c r="E18" s="64">
        <f>'様式D-3_S008'!AY5</f>
        <v>0</v>
      </c>
      <c r="F18" s="67">
        <f>'様式D-3_S008'!AZ5</f>
        <v>0</v>
      </c>
      <c r="G18" s="67">
        <f>'様式D-3_S008'!BA5</f>
        <v>0</v>
      </c>
      <c r="H18" s="38">
        <f>'様式D-3_S008'!BB5</f>
        <v>0</v>
      </c>
      <c r="I18" s="70">
        <f>'様式D-3_S008'!BC5</f>
        <v>0</v>
      </c>
      <c r="J18" s="67">
        <f>'様式D-3_S008'!BD5</f>
        <v>0</v>
      </c>
      <c r="K18" s="67">
        <f>'様式D-3_S008'!BE5</f>
        <v>0</v>
      </c>
      <c r="L18" s="38">
        <f>'様式D-3_S008'!BF5</f>
        <v>8</v>
      </c>
      <c r="M18" s="70">
        <f>'様式D-3_S008'!BG5</f>
        <v>0</v>
      </c>
      <c r="N18" s="67">
        <f>'様式D-3_S008'!BH5</f>
        <v>0</v>
      </c>
      <c r="O18" s="67">
        <f>'様式D-3_S008'!BI5</f>
        <v>1</v>
      </c>
      <c r="P18" s="38">
        <f>'様式D-3_S008'!BJ5</f>
        <v>2</v>
      </c>
      <c r="Q18" s="278">
        <f>'様式D-3_S008'!BK5</f>
        <v>0</v>
      </c>
      <c r="R18" s="279">
        <f>'様式D-3_S008'!BL5</f>
        <v>0</v>
      </c>
      <c r="S18" s="276">
        <f>'様式D-3_S008'!BM5</f>
        <v>0</v>
      </c>
      <c r="T18" s="280">
        <f>'様式D-3_S008'!BN5</f>
        <v>0</v>
      </c>
      <c r="U18" s="250">
        <f>'様式D-3_S008'!BO5</f>
        <v>0</v>
      </c>
      <c r="V18" s="251">
        <f>'様式D-3_S008'!BP5</f>
        <v>0</v>
      </c>
      <c r="W18" s="252">
        <f>'様式D-3_S008'!BQ5</f>
        <v>0</v>
      </c>
      <c r="X18" s="253">
        <f>'様式D-3_S008'!BR5</f>
        <v>2.1975000000000002</v>
      </c>
      <c r="Y18" s="250">
        <f>'様式D-3_S008'!BS5</f>
        <v>0</v>
      </c>
      <c r="Z18" s="251">
        <f>'様式D-3_S008'!BT5</f>
        <v>0</v>
      </c>
      <c r="AA18" s="252">
        <f>'様式D-3_S008'!BU5</f>
        <v>0.3</v>
      </c>
      <c r="AB18" s="254">
        <f>'様式D-3_S008'!BV5</f>
        <v>9.07</v>
      </c>
      <c r="AC18" s="58"/>
      <c r="AD18" s="58"/>
      <c r="AE18" s="58"/>
      <c r="AF18" s="58"/>
      <c r="AG18" s="58"/>
      <c r="AH18" s="58"/>
      <c r="AI18" s="58"/>
      <c r="AJ18" s="58"/>
    </row>
    <row r="19" spans="2:36" x14ac:dyDescent="0.15">
      <c r="B19" s="281">
        <f>'様式D-3_S009'!AV5</f>
        <v>9</v>
      </c>
      <c r="C19" s="283">
        <f>'様式D-3_S009'!AW5</f>
        <v>8.6999999999999993</v>
      </c>
      <c r="D19" s="139" t="str">
        <f>'様式D-3_S009'!AX5</f>
        <v>Ⅱ</v>
      </c>
      <c r="E19" s="64">
        <f>'様式D-3_S009'!AY5</f>
        <v>0</v>
      </c>
      <c r="F19" s="67">
        <f>'様式D-3_S009'!AZ5</f>
        <v>0</v>
      </c>
      <c r="G19" s="67">
        <f>'様式D-3_S009'!BA5</f>
        <v>0</v>
      </c>
      <c r="H19" s="38">
        <f>'様式D-3_S009'!BB5</f>
        <v>1</v>
      </c>
      <c r="I19" s="70">
        <f>'様式D-3_S009'!BC5</f>
        <v>0</v>
      </c>
      <c r="J19" s="67">
        <f>'様式D-3_S009'!BD5</f>
        <v>0</v>
      </c>
      <c r="K19" s="67">
        <f>'様式D-3_S009'!BE5</f>
        <v>0</v>
      </c>
      <c r="L19" s="38">
        <f>'様式D-3_S009'!BF5</f>
        <v>7</v>
      </c>
      <c r="M19" s="70">
        <f>'様式D-3_S009'!BG5</f>
        <v>0</v>
      </c>
      <c r="N19" s="67">
        <f>'様式D-3_S009'!BH5</f>
        <v>0</v>
      </c>
      <c r="O19" s="67">
        <f>'様式D-3_S009'!BI5</f>
        <v>0</v>
      </c>
      <c r="P19" s="38">
        <f>'様式D-3_S009'!BJ5</f>
        <v>0</v>
      </c>
      <c r="Q19" s="278">
        <f>'様式D-3_S009'!BK5</f>
        <v>0</v>
      </c>
      <c r="R19" s="279">
        <f>'様式D-3_S009'!BL5</f>
        <v>0</v>
      </c>
      <c r="S19" s="276">
        <f>'様式D-3_S009'!BM5</f>
        <v>0</v>
      </c>
      <c r="T19" s="280">
        <f>'様式D-3_S009'!BN5</f>
        <v>8.6999999999999993</v>
      </c>
      <c r="U19" s="250">
        <f>'様式D-3_S009'!BO5</f>
        <v>0</v>
      </c>
      <c r="V19" s="251">
        <f>'様式D-3_S009'!BP5</f>
        <v>0</v>
      </c>
      <c r="W19" s="252">
        <f>'様式D-3_S009'!BQ5</f>
        <v>0</v>
      </c>
      <c r="X19" s="253">
        <f>'様式D-3_S009'!BR5</f>
        <v>2.0274999999999999</v>
      </c>
      <c r="Y19" s="250">
        <f>'様式D-3_S009'!BS5</f>
        <v>0</v>
      </c>
      <c r="Z19" s="251">
        <f>'様式D-3_S009'!BT5</f>
        <v>0</v>
      </c>
      <c r="AA19" s="252">
        <f>'様式D-3_S009'!BU5</f>
        <v>0</v>
      </c>
      <c r="AB19" s="254">
        <f>'様式D-3_S009'!BV5</f>
        <v>0</v>
      </c>
      <c r="AC19" s="58"/>
      <c r="AD19" s="58"/>
      <c r="AE19" s="58"/>
      <c r="AF19" s="58"/>
      <c r="AG19" s="58"/>
      <c r="AH19" s="58"/>
      <c r="AI19" s="58"/>
      <c r="AJ19" s="58"/>
    </row>
    <row r="20" spans="2:36" x14ac:dyDescent="0.15">
      <c r="B20" s="281" t="str">
        <f>'様式D-3_PE'!AV5</f>
        <v>PE</v>
      </c>
      <c r="C20" s="283">
        <f>'様式D-3_PE'!AW5</f>
        <v>0</v>
      </c>
      <c r="D20" s="139" t="str">
        <f>'様式D-3_PE'!AX5</f>
        <v>Ⅰ</v>
      </c>
      <c r="E20" s="64">
        <f>'様式D-3_PE'!AY5</f>
        <v>0</v>
      </c>
      <c r="F20" s="67">
        <f>'様式D-3_PE'!AZ5</f>
        <v>0</v>
      </c>
      <c r="G20" s="67">
        <f>'様式D-3_PE'!BA5</f>
        <v>0</v>
      </c>
      <c r="H20" s="38">
        <f>'様式D-3_PE'!BB5</f>
        <v>0</v>
      </c>
      <c r="I20" s="70">
        <f>'様式D-3_PE'!BC5</f>
        <v>0</v>
      </c>
      <c r="J20" s="67">
        <f>'様式D-3_PE'!BD5</f>
        <v>0</v>
      </c>
      <c r="K20" s="67">
        <f>'様式D-3_PE'!BE5</f>
        <v>0</v>
      </c>
      <c r="L20" s="38">
        <f>'様式D-3_PE'!BF5</f>
        <v>0</v>
      </c>
      <c r="M20" s="70">
        <f>'様式D-3_PE'!BG5</f>
        <v>0</v>
      </c>
      <c r="N20" s="67">
        <f>'様式D-3_PE'!BH5</f>
        <v>0</v>
      </c>
      <c r="O20" s="67">
        <f>'様式D-3_PE'!BI5</f>
        <v>0</v>
      </c>
      <c r="P20" s="38">
        <f>'様式D-3_PE'!BJ5</f>
        <v>0</v>
      </c>
      <c r="Q20" s="278">
        <f>'様式D-3_PE'!BK5</f>
        <v>0</v>
      </c>
      <c r="R20" s="279">
        <f>'様式D-3_PE'!BL5</f>
        <v>0</v>
      </c>
      <c r="S20" s="276">
        <f>'様式D-3_PE'!BM5</f>
        <v>0</v>
      </c>
      <c r="T20" s="280">
        <f>'様式D-3_PE'!BN5</f>
        <v>0</v>
      </c>
      <c r="U20" s="250">
        <f>'様式D-3_PE'!BO5</f>
        <v>0</v>
      </c>
      <c r="V20" s="251">
        <f>'様式D-3_PE'!BP5</f>
        <v>0</v>
      </c>
      <c r="W20" s="252">
        <f>'様式D-3_PE'!BQ5</f>
        <v>0</v>
      </c>
      <c r="X20" s="253">
        <f>'様式D-3_PE'!BR5</f>
        <v>0</v>
      </c>
      <c r="Y20" s="250">
        <f>'様式D-3_PE'!BS5</f>
        <v>0</v>
      </c>
      <c r="Z20" s="251">
        <f>'様式D-3_PE'!BT5</f>
        <v>0</v>
      </c>
      <c r="AA20" s="252">
        <f>'様式D-3_PE'!BU5</f>
        <v>0</v>
      </c>
      <c r="AB20" s="254">
        <f>'様式D-3_PE'!BV5</f>
        <v>0</v>
      </c>
      <c r="AC20" s="58"/>
      <c r="AD20" s="58"/>
      <c r="AE20" s="58"/>
      <c r="AF20" s="58"/>
      <c r="AG20" s="58"/>
      <c r="AH20" s="58"/>
      <c r="AI20" s="58"/>
      <c r="AJ20" s="58"/>
    </row>
    <row r="21" spans="2:36" x14ac:dyDescent="0.15">
      <c r="B21" s="281"/>
      <c r="C21" s="283"/>
      <c r="D21" s="139"/>
      <c r="E21" s="64"/>
      <c r="F21" s="67"/>
      <c r="G21" s="67"/>
      <c r="H21" s="38"/>
      <c r="I21" s="70"/>
      <c r="J21" s="67"/>
      <c r="K21" s="67"/>
      <c r="L21" s="38"/>
      <c r="M21" s="70"/>
      <c r="N21" s="67"/>
      <c r="O21" s="67"/>
      <c r="P21" s="38"/>
      <c r="Q21" s="93"/>
      <c r="R21" s="92"/>
      <c r="S21" s="94"/>
      <c r="T21" s="91"/>
      <c r="U21" s="250"/>
      <c r="V21" s="251"/>
      <c r="W21" s="252"/>
      <c r="X21" s="253"/>
      <c r="Y21" s="250"/>
      <c r="Z21" s="251"/>
      <c r="AA21" s="252"/>
      <c r="AB21" s="254"/>
      <c r="AC21" s="58"/>
      <c r="AD21" s="58"/>
      <c r="AE21" s="58"/>
      <c r="AF21" s="58"/>
      <c r="AG21" s="58"/>
      <c r="AH21" s="58"/>
      <c r="AI21" s="58"/>
      <c r="AJ21" s="58"/>
    </row>
    <row r="22" spans="2:36" x14ac:dyDescent="0.15">
      <c r="B22" s="281"/>
      <c r="C22" s="283"/>
      <c r="D22" s="139"/>
      <c r="E22" s="64"/>
      <c r="F22" s="67"/>
      <c r="G22" s="67"/>
      <c r="H22" s="38"/>
      <c r="I22" s="70"/>
      <c r="J22" s="67"/>
      <c r="K22" s="67"/>
      <c r="L22" s="38"/>
      <c r="M22" s="70"/>
      <c r="N22" s="67"/>
      <c r="O22" s="67"/>
      <c r="P22" s="38"/>
      <c r="Q22" s="93"/>
      <c r="R22" s="92"/>
      <c r="S22" s="94"/>
      <c r="T22" s="91"/>
      <c r="U22" s="250"/>
      <c r="V22" s="251"/>
      <c r="W22" s="252"/>
      <c r="X22" s="253"/>
      <c r="Y22" s="250"/>
      <c r="Z22" s="251"/>
      <c r="AA22" s="252"/>
      <c r="AB22" s="254"/>
      <c r="AC22" s="58"/>
      <c r="AD22" s="58"/>
      <c r="AE22" s="58"/>
      <c r="AF22" s="58"/>
      <c r="AG22" s="58"/>
      <c r="AH22" s="58"/>
      <c r="AI22" s="58"/>
      <c r="AJ22" s="58"/>
    </row>
    <row r="23" spans="2:36" x14ac:dyDescent="0.15">
      <c r="B23" s="281"/>
      <c r="C23" s="283"/>
      <c r="D23" s="139"/>
      <c r="E23" s="64"/>
      <c r="F23" s="67"/>
      <c r="G23" s="67"/>
      <c r="H23" s="38"/>
      <c r="I23" s="70"/>
      <c r="J23" s="67"/>
      <c r="K23" s="67"/>
      <c r="L23" s="38"/>
      <c r="M23" s="70"/>
      <c r="N23" s="67"/>
      <c r="O23" s="67"/>
      <c r="P23" s="38"/>
      <c r="Q23" s="93"/>
      <c r="R23" s="92"/>
      <c r="S23" s="94"/>
      <c r="T23" s="91"/>
      <c r="U23" s="250"/>
      <c r="V23" s="251"/>
      <c r="W23" s="252"/>
      <c r="X23" s="253"/>
      <c r="Y23" s="250"/>
      <c r="Z23" s="251"/>
      <c r="AA23" s="252"/>
      <c r="AB23" s="254"/>
      <c r="AC23" s="58"/>
      <c r="AD23" s="58"/>
      <c r="AE23" s="58"/>
      <c r="AF23" s="58"/>
      <c r="AG23" s="58"/>
      <c r="AH23" s="58"/>
      <c r="AI23" s="58"/>
      <c r="AJ23" s="58"/>
    </row>
    <row r="24" spans="2:36" x14ac:dyDescent="0.15">
      <c r="B24" s="281"/>
      <c r="C24" s="283"/>
      <c r="D24" s="139"/>
      <c r="E24" s="64"/>
      <c r="F24" s="67"/>
      <c r="G24" s="67"/>
      <c r="H24" s="38"/>
      <c r="I24" s="70"/>
      <c r="J24" s="67"/>
      <c r="K24" s="67"/>
      <c r="L24" s="38"/>
      <c r="M24" s="70"/>
      <c r="N24" s="67"/>
      <c r="O24" s="67"/>
      <c r="P24" s="38"/>
      <c r="Q24" s="93"/>
      <c r="R24" s="92"/>
      <c r="S24" s="94"/>
      <c r="T24" s="91"/>
      <c r="U24" s="250"/>
      <c r="V24" s="251"/>
      <c r="W24" s="252"/>
      <c r="X24" s="253"/>
      <c r="Y24" s="250"/>
      <c r="Z24" s="251"/>
      <c r="AA24" s="252"/>
      <c r="AB24" s="254"/>
      <c r="AC24" s="58"/>
      <c r="AD24" s="58"/>
      <c r="AE24" s="58"/>
      <c r="AF24" s="58"/>
      <c r="AG24" s="58"/>
      <c r="AH24" s="58"/>
      <c r="AI24" s="58"/>
      <c r="AJ24" s="58"/>
    </row>
    <row r="25" spans="2:36" x14ac:dyDescent="0.15">
      <c r="B25" s="281"/>
      <c r="C25" s="283"/>
      <c r="D25" s="139"/>
      <c r="E25" s="64"/>
      <c r="F25" s="67"/>
      <c r="G25" s="67"/>
      <c r="H25" s="38"/>
      <c r="I25" s="70"/>
      <c r="J25" s="67"/>
      <c r="K25" s="67"/>
      <c r="L25" s="38"/>
      <c r="M25" s="70"/>
      <c r="N25" s="67"/>
      <c r="O25" s="67"/>
      <c r="P25" s="38"/>
      <c r="Q25" s="93"/>
      <c r="R25" s="92"/>
      <c r="S25" s="94"/>
      <c r="T25" s="91"/>
      <c r="U25" s="250"/>
      <c r="V25" s="251"/>
      <c r="W25" s="252"/>
      <c r="X25" s="253"/>
      <c r="Y25" s="250"/>
      <c r="Z25" s="251"/>
      <c r="AA25" s="252"/>
      <c r="AB25" s="254"/>
      <c r="AC25" s="58"/>
      <c r="AD25" s="58"/>
      <c r="AE25" s="58"/>
      <c r="AF25" s="58"/>
      <c r="AG25" s="58"/>
      <c r="AH25" s="58"/>
      <c r="AI25" s="58"/>
      <c r="AJ25" s="58"/>
    </row>
    <row r="26" spans="2:36" x14ac:dyDescent="0.15">
      <c r="B26" s="281"/>
      <c r="C26" s="283"/>
      <c r="D26" s="139"/>
      <c r="E26" s="64"/>
      <c r="F26" s="67"/>
      <c r="G26" s="67"/>
      <c r="H26" s="38"/>
      <c r="I26" s="70"/>
      <c r="J26" s="67"/>
      <c r="K26" s="67"/>
      <c r="L26" s="38"/>
      <c r="M26" s="70"/>
      <c r="N26" s="67"/>
      <c r="O26" s="67"/>
      <c r="P26" s="38"/>
      <c r="Q26" s="93"/>
      <c r="R26" s="92"/>
      <c r="S26" s="94"/>
      <c r="T26" s="91"/>
      <c r="U26" s="250"/>
      <c r="V26" s="251"/>
      <c r="W26" s="252"/>
      <c r="X26" s="253"/>
      <c r="Y26" s="250"/>
      <c r="Z26" s="251"/>
      <c r="AA26" s="252"/>
      <c r="AB26" s="254"/>
      <c r="AC26" s="58"/>
      <c r="AD26" s="58"/>
      <c r="AE26" s="58"/>
      <c r="AF26" s="58"/>
      <c r="AG26" s="58"/>
      <c r="AH26" s="58"/>
      <c r="AI26" s="58"/>
      <c r="AJ26" s="58"/>
    </row>
    <row r="27" spans="2:36" x14ac:dyDescent="0.15">
      <c r="B27" s="281"/>
      <c r="C27" s="283"/>
      <c r="D27" s="139"/>
      <c r="E27" s="64"/>
      <c r="F27" s="67"/>
      <c r="G27" s="67"/>
      <c r="H27" s="38"/>
      <c r="I27" s="70"/>
      <c r="J27" s="67"/>
      <c r="K27" s="67"/>
      <c r="L27" s="38"/>
      <c r="M27" s="70"/>
      <c r="N27" s="67"/>
      <c r="O27" s="67"/>
      <c r="P27" s="38"/>
      <c r="Q27" s="93"/>
      <c r="R27" s="92"/>
      <c r="S27" s="94"/>
      <c r="T27" s="91"/>
      <c r="U27" s="250"/>
      <c r="V27" s="251"/>
      <c r="W27" s="252"/>
      <c r="X27" s="253"/>
      <c r="Y27" s="250"/>
      <c r="Z27" s="251"/>
      <c r="AA27" s="252"/>
      <c r="AB27" s="254"/>
      <c r="AC27" s="58"/>
      <c r="AD27" s="58"/>
      <c r="AE27" s="58"/>
      <c r="AF27" s="58"/>
      <c r="AG27" s="58"/>
      <c r="AH27" s="58"/>
      <c r="AI27" s="58"/>
      <c r="AJ27" s="58"/>
    </row>
    <row r="28" spans="2:36" x14ac:dyDescent="0.15">
      <c r="B28" s="281"/>
      <c r="C28" s="283"/>
      <c r="D28" s="139"/>
      <c r="E28" s="64"/>
      <c r="F28" s="67"/>
      <c r="G28" s="67"/>
      <c r="H28" s="38"/>
      <c r="I28" s="70"/>
      <c r="J28" s="67"/>
      <c r="K28" s="67"/>
      <c r="L28" s="38"/>
      <c r="M28" s="70"/>
      <c r="N28" s="67"/>
      <c r="O28" s="67"/>
      <c r="P28" s="38"/>
      <c r="Q28" s="93"/>
      <c r="R28" s="92"/>
      <c r="S28" s="94"/>
      <c r="T28" s="91"/>
      <c r="U28" s="250"/>
      <c r="V28" s="251"/>
      <c r="W28" s="252"/>
      <c r="X28" s="253"/>
      <c r="Y28" s="250"/>
      <c r="Z28" s="251"/>
      <c r="AA28" s="252"/>
      <c r="AB28" s="254"/>
      <c r="AC28" s="58"/>
      <c r="AD28" s="58"/>
      <c r="AE28" s="58"/>
      <c r="AF28" s="58"/>
      <c r="AG28" s="58"/>
      <c r="AH28" s="58"/>
      <c r="AI28" s="58"/>
      <c r="AJ28" s="58"/>
    </row>
    <row r="29" spans="2:36" x14ac:dyDescent="0.15">
      <c r="B29" s="281"/>
      <c r="C29" s="283"/>
      <c r="D29" s="139"/>
      <c r="E29" s="64"/>
      <c r="F29" s="67"/>
      <c r="G29" s="67"/>
      <c r="H29" s="38"/>
      <c r="I29" s="70"/>
      <c r="J29" s="67"/>
      <c r="K29" s="67"/>
      <c r="L29" s="38"/>
      <c r="M29" s="70"/>
      <c r="N29" s="67"/>
      <c r="O29" s="67"/>
      <c r="P29" s="38"/>
      <c r="Q29" s="93"/>
      <c r="R29" s="92"/>
      <c r="S29" s="94"/>
      <c r="T29" s="91"/>
      <c r="U29" s="250"/>
      <c r="V29" s="251"/>
      <c r="W29" s="252"/>
      <c r="X29" s="253"/>
      <c r="Y29" s="250"/>
      <c r="Z29" s="251"/>
      <c r="AA29" s="252"/>
      <c r="AB29" s="254"/>
      <c r="AC29" s="58"/>
      <c r="AD29" s="58"/>
      <c r="AE29" s="58"/>
      <c r="AF29" s="58"/>
      <c r="AG29" s="58"/>
      <c r="AH29" s="58"/>
      <c r="AI29" s="58"/>
      <c r="AJ29" s="58"/>
    </row>
    <row r="30" spans="2:36" x14ac:dyDescent="0.15">
      <c r="B30" s="281"/>
      <c r="C30" s="283"/>
      <c r="D30" s="139"/>
      <c r="E30" s="64"/>
      <c r="F30" s="67"/>
      <c r="G30" s="67"/>
      <c r="H30" s="38"/>
      <c r="I30" s="70"/>
      <c r="J30" s="67"/>
      <c r="K30" s="67"/>
      <c r="L30" s="38"/>
      <c r="M30" s="70"/>
      <c r="N30" s="67"/>
      <c r="O30" s="67"/>
      <c r="P30" s="38"/>
      <c r="Q30" s="93"/>
      <c r="R30" s="92"/>
      <c r="S30" s="94"/>
      <c r="T30" s="91"/>
      <c r="U30" s="250"/>
      <c r="V30" s="251"/>
      <c r="W30" s="252"/>
      <c r="X30" s="253"/>
      <c r="Y30" s="250"/>
      <c r="Z30" s="251"/>
      <c r="AA30" s="252"/>
      <c r="AB30" s="254"/>
      <c r="AC30" s="58"/>
      <c r="AD30" s="58"/>
      <c r="AE30" s="58"/>
      <c r="AF30" s="58"/>
      <c r="AG30" s="58"/>
      <c r="AH30" s="58"/>
      <c r="AI30" s="58"/>
      <c r="AJ30" s="58"/>
    </row>
    <row r="31" spans="2:36" x14ac:dyDescent="0.15">
      <c r="B31" s="281"/>
      <c r="C31" s="283"/>
      <c r="D31" s="139"/>
      <c r="E31" s="64"/>
      <c r="F31" s="67"/>
      <c r="G31" s="67"/>
      <c r="H31" s="38"/>
      <c r="I31" s="70"/>
      <c r="J31" s="67"/>
      <c r="K31" s="67"/>
      <c r="L31" s="38"/>
      <c r="M31" s="70"/>
      <c r="N31" s="67"/>
      <c r="O31" s="67"/>
      <c r="P31" s="38"/>
      <c r="Q31" s="93"/>
      <c r="R31" s="92"/>
      <c r="S31" s="94"/>
      <c r="T31" s="91"/>
      <c r="U31" s="250"/>
      <c r="V31" s="251"/>
      <c r="W31" s="252"/>
      <c r="X31" s="253"/>
      <c r="Y31" s="250"/>
      <c r="Z31" s="251"/>
      <c r="AA31" s="252"/>
      <c r="AB31" s="254"/>
      <c r="AC31" s="58"/>
      <c r="AD31" s="58"/>
      <c r="AE31" s="58"/>
      <c r="AF31" s="58"/>
      <c r="AG31" s="58"/>
      <c r="AH31" s="58"/>
      <c r="AI31" s="58"/>
      <c r="AJ31" s="58"/>
    </row>
    <row r="32" spans="2:36" x14ac:dyDescent="0.15">
      <c r="B32" s="281"/>
      <c r="C32" s="283"/>
      <c r="D32" s="139"/>
      <c r="E32" s="64"/>
      <c r="F32" s="67"/>
      <c r="G32" s="67"/>
      <c r="H32" s="38"/>
      <c r="I32" s="70"/>
      <c r="J32" s="67"/>
      <c r="K32" s="67"/>
      <c r="L32" s="38"/>
      <c r="M32" s="70"/>
      <c r="N32" s="67"/>
      <c r="O32" s="67"/>
      <c r="P32" s="38"/>
      <c r="Q32" s="93"/>
      <c r="R32" s="92"/>
      <c r="S32" s="94"/>
      <c r="T32" s="91"/>
      <c r="U32" s="250"/>
      <c r="V32" s="251"/>
      <c r="W32" s="252"/>
      <c r="X32" s="253"/>
      <c r="Y32" s="250"/>
      <c r="Z32" s="251"/>
      <c r="AA32" s="252"/>
      <c r="AB32" s="254"/>
      <c r="AC32" s="58"/>
      <c r="AD32" s="58"/>
      <c r="AE32" s="58"/>
      <c r="AF32" s="58"/>
      <c r="AG32" s="58"/>
      <c r="AH32" s="58"/>
      <c r="AI32" s="58"/>
      <c r="AJ32" s="58"/>
    </row>
    <row r="33" spans="2:36" x14ac:dyDescent="0.15">
      <c r="B33" s="281"/>
      <c r="C33" s="283"/>
      <c r="D33" s="139"/>
      <c r="E33" s="64"/>
      <c r="F33" s="67"/>
      <c r="G33" s="67"/>
      <c r="H33" s="38"/>
      <c r="I33" s="70"/>
      <c r="J33" s="67"/>
      <c r="K33" s="67"/>
      <c r="L33" s="38"/>
      <c r="M33" s="70"/>
      <c r="N33" s="67"/>
      <c r="O33" s="67"/>
      <c r="P33" s="38"/>
      <c r="Q33" s="93"/>
      <c r="R33" s="92"/>
      <c r="S33" s="94"/>
      <c r="T33" s="91"/>
      <c r="U33" s="250"/>
      <c r="V33" s="251"/>
      <c r="W33" s="252"/>
      <c r="X33" s="253"/>
      <c r="Y33" s="250"/>
      <c r="Z33" s="251"/>
      <c r="AA33" s="252"/>
      <c r="AB33" s="254"/>
      <c r="AC33" s="58"/>
      <c r="AD33" s="58"/>
      <c r="AE33" s="58"/>
      <c r="AF33" s="58"/>
      <c r="AG33" s="58"/>
      <c r="AH33" s="58"/>
      <c r="AI33" s="58"/>
      <c r="AJ33" s="58"/>
    </row>
    <row r="34" spans="2:36" x14ac:dyDescent="0.15">
      <c r="B34" s="281"/>
      <c r="C34" s="283"/>
      <c r="D34" s="139"/>
      <c r="E34" s="64"/>
      <c r="F34" s="67"/>
      <c r="G34" s="67"/>
      <c r="H34" s="38"/>
      <c r="I34" s="70"/>
      <c r="J34" s="67"/>
      <c r="K34" s="67"/>
      <c r="L34" s="38"/>
      <c r="M34" s="70"/>
      <c r="N34" s="67"/>
      <c r="O34" s="67"/>
      <c r="P34" s="38"/>
      <c r="Q34" s="93"/>
      <c r="R34" s="92"/>
      <c r="S34" s="94"/>
      <c r="T34" s="91"/>
      <c r="U34" s="250"/>
      <c r="V34" s="251"/>
      <c r="W34" s="252"/>
      <c r="X34" s="253"/>
      <c r="Y34" s="250"/>
      <c r="Z34" s="251"/>
      <c r="AA34" s="252"/>
      <c r="AB34" s="254"/>
      <c r="AC34" s="58"/>
      <c r="AD34" s="58"/>
      <c r="AE34" s="58"/>
      <c r="AF34" s="58"/>
      <c r="AG34" s="58"/>
      <c r="AH34" s="58"/>
      <c r="AI34" s="58"/>
      <c r="AJ34" s="58"/>
    </row>
    <row r="35" spans="2:36" x14ac:dyDescent="0.15">
      <c r="B35" s="281"/>
      <c r="C35" s="283"/>
      <c r="D35" s="139"/>
      <c r="E35" s="64"/>
      <c r="F35" s="67"/>
      <c r="G35" s="67"/>
      <c r="H35" s="38"/>
      <c r="I35" s="70"/>
      <c r="J35" s="67"/>
      <c r="K35" s="67"/>
      <c r="L35" s="38"/>
      <c r="M35" s="70"/>
      <c r="N35" s="67"/>
      <c r="O35" s="67"/>
      <c r="P35" s="38"/>
      <c r="Q35" s="93"/>
      <c r="R35" s="92"/>
      <c r="S35" s="94"/>
      <c r="T35" s="91"/>
      <c r="U35" s="250"/>
      <c r="V35" s="251"/>
      <c r="W35" s="252"/>
      <c r="X35" s="253"/>
      <c r="Y35" s="250"/>
      <c r="Z35" s="251"/>
      <c r="AA35" s="252"/>
      <c r="AB35" s="254"/>
      <c r="AC35" s="58"/>
      <c r="AD35" s="58"/>
      <c r="AE35" s="58"/>
      <c r="AF35" s="58"/>
      <c r="AG35" s="58"/>
      <c r="AH35" s="58"/>
      <c r="AI35" s="58"/>
      <c r="AJ35" s="58"/>
    </row>
    <row r="36" spans="2:36" x14ac:dyDescent="0.15">
      <c r="B36" s="281"/>
      <c r="C36" s="282"/>
      <c r="D36" s="139"/>
      <c r="E36" s="64"/>
      <c r="F36" s="67"/>
      <c r="G36" s="67"/>
      <c r="H36" s="38"/>
      <c r="I36" s="70"/>
      <c r="J36" s="67"/>
      <c r="K36" s="67"/>
      <c r="L36" s="38"/>
      <c r="M36" s="70"/>
      <c r="N36" s="67"/>
      <c r="O36" s="67"/>
      <c r="P36" s="38"/>
      <c r="Q36" s="93"/>
      <c r="R36" s="92"/>
      <c r="S36" s="94"/>
      <c r="T36" s="91"/>
      <c r="U36" s="250"/>
      <c r="V36" s="251"/>
      <c r="W36" s="252"/>
      <c r="X36" s="253"/>
      <c r="Y36" s="250"/>
      <c r="Z36" s="251"/>
      <c r="AA36" s="252"/>
      <c r="AB36" s="254"/>
      <c r="AC36" s="58"/>
      <c r="AD36" s="58"/>
      <c r="AE36" s="58"/>
      <c r="AF36" s="58"/>
      <c r="AG36" s="58"/>
      <c r="AH36" s="58"/>
      <c r="AI36" s="58"/>
      <c r="AJ36" s="58"/>
    </row>
    <row r="37" spans="2:36" x14ac:dyDescent="0.15">
      <c r="B37" s="281"/>
      <c r="C37" s="282"/>
      <c r="D37" s="139"/>
      <c r="E37" s="64"/>
      <c r="F37" s="67"/>
      <c r="G37" s="67"/>
      <c r="H37" s="38"/>
      <c r="I37" s="70"/>
      <c r="J37" s="67"/>
      <c r="K37" s="67"/>
      <c r="L37" s="38"/>
      <c r="M37" s="70"/>
      <c r="N37" s="67"/>
      <c r="O37" s="67"/>
      <c r="P37" s="38"/>
      <c r="Q37" s="93"/>
      <c r="R37" s="92"/>
      <c r="S37" s="94"/>
      <c r="T37" s="91"/>
      <c r="U37" s="250"/>
      <c r="V37" s="251"/>
      <c r="W37" s="252"/>
      <c r="X37" s="253"/>
      <c r="Y37" s="250"/>
      <c r="Z37" s="251"/>
      <c r="AA37" s="252"/>
      <c r="AB37" s="254"/>
      <c r="AC37" s="58"/>
      <c r="AD37" s="58"/>
      <c r="AE37" s="58"/>
      <c r="AF37" s="58"/>
      <c r="AG37" s="58"/>
      <c r="AH37" s="58"/>
      <c r="AI37" s="58"/>
      <c r="AJ37" s="58"/>
    </row>
    <row r="38" spans="2:36" x14ac:dyDescent="0.15">
      <c r="B38" s="281"/>
      <c r="C38" s="282"/>
      <c r="D38" s="139"/>
      <c r="E38" s="64"/>
      <c r="F38" s="67"/>
      <c r="G38" s="67"/>
      <c r="H38" s="38"/>
      <c r="I38" s="70"/>
      <c r="J38" s="67"/>
      <c r="K38" s="67"/>
      <c r="L38" s="38"/>
      <c r="M38" s="70"/>
      <c r="N38" s="67"/>
      <c r="O38" s="67"/>
      <c r="P38" s="38"/>
      <c r="Q38" s="93"/>
      <c r="R38" s="92"/>
      <c r="S38" s="94"/>
      <c r="T38" s="91"/>
      <c r="U38" s="250"/>
      <c r="V38" s="251"/>
      <c r="W38" s="252"/>
      <c r="X38" s="253"/>
      <c r="Y38" s="250"/>
      <c r="Z38" s="251"/>
      <c r="AA38" s="252"/>
      <c r="AB38" s="254"/>
      <c r="AC38" s="58"/>
      <c r="AD38" s="58"/>
      <c r="AE38" s="58"/>
      <c r="AF38" s="58"/>
      <c r="AG38" s="58"/>
      <c r="AH38" s="58"/>
      <c r="AI38" s="58"/>
      <c r="AJ38" s="58"/>
    </row>
    <row r="39" spans="2:36" x14ac:dyDescent="0.15">
      <c r="B39" s="281"/>
      <c r="C39" s="282"/>
      <c r="D39" s="139"/>
      <c r="E39" s="64"/>
      <c r="F39" s="67"/>
      <c r="G39" s="67"/>
      <c r="H39" s="38"/>
      <c r="I39" s="70"/>
      <c r="J39" s="67"/>
      <c r="K39" s="67"/>
      <c r="L39" s="38"/>
      <c r="M39" s="70"/>
      <c r="N39" s="67"/>
      <c r="O39" s="67"/>
      <c r="P39" s="38"/>
      <c r="Q39" s="93"/>
      <c r="R39" s="92"/>
      <c r="S39" s="94"/>
      <c r="T39" s="91"/>
      <c r="U39" s="250"/>
      <c r="V39" s="251"/>
      <c r="W39" s="252"/>
      <c r="X39" s="253"/>
      <c r="Y39" s="250"/>
      <c r="Z39" s="251"/>
      <c r="AA39" s="252"/>
      <c r="AB39" s="254"/>
      <c r="AC39" s="58"/>
      <c r="AD39" s="58"/>
      <c r="AE39" s="58"/>
      <c r="AF39" s="58"/>
      <c r="AG39" s="58"/>
      <c r="AH39" s="58"/>
      <c r="AI39" s="58"/>
      <c r="AJ39" s="58"/>
    </row>
    <row r="40" spans="2:36" x14ac:dyDescent="0.15">
      <c r="B40" s="281"/>
      <c r="C40" s="282"/>
      <c r="D40" s="139"/>
      <c r="E40" s="64"/>
      <c r="F40" s="67"/>
      <c r="G40" s="67"/>
      <c r="H40" s="38"/>
      <c r="I40" s="70"/>
      <c r="J40" s="67"/>
      <c r="K40" s="67"/>
      <c r="L40" s="38"/>
      <c r="M40" s="70"/>
      <c r="N40" s="67"/>
      <c r="O40" s="67"/>
      <c r="P40" s="38"/>
      <c r="Q40" s="93"/>
      <c r="R40" s="92"/>
      <c r="S40" s="94"/>
      <c r="T40" s="91"/>
      <c r="U40" s="250"/>
      <c r="V40" s="251"/>
      <c r="W40" s="252"/>
      <c r="X40" s="253"/>
      <c r="Y40" s="250"/>
      <c r="Z40" s="251"/>
      <c r="AA40" s="252"/>
      <c r="AB40" s="254"/>
      <c r="AC40" s="58"/>
      <c r="AD40" s="58"/>
      <c r="AE40" s="58"/>
      <c r="AF40" s="58"/>
      <c r="AG40" s="58"/>
      <c r="AH40" s="58"/>
      <c r="AI40" s="58"/>
      <c r="AJ40" s="58"/>
    </row>
    <row r="41" spans="2:36" x14ac:dyDescent="0.15">
      <c r="B41" s="281"/>
      <c r="C41" s="282"/>
      <c r="D41" s="139"/>
      <c r="E41" s="64"/>
      <c r="F41" s="67"/>
      <c r="G41" s="67"/>
      <c r="H41" s="38"/>
      <c r="I41" s="70"/>
      <c r="J41" s="67"/>
      <c r="K41" s="67"/>
      <c r="L41" s="38"/>
      <c r="M41" s="70"/>
      <c r="N41" s="67"/>
      <c r="O41" s="67"/>
      <c r="P41" s="38"/>
      <c r="Q41" s="93"/>
      <c r="R41" s="92"/>
      <c r="S41" s="94"/>
      <c r="T41" s="91"/>
      <c r="U41" s="250"/>
      <c r="V41" s="251"/>
      <c r="W41" s="252"/>
      <c r="X41" s="253"/>
      <c r="Y41" s="250"/>
      <c r="Z41" s="251"/>
      <c r="AA41" s="252"/>
      <c r="AB41" s="254"/>
      <c r="AC41" s="58"/>
      <c r="AD41" s="58"/>
      <c r="AE41" s="58"/>
      <c r="AF41" s="58"/>
      <c r="AG41" s="58"/>
      <c r="AH41" s="58"/>
      <c r="AI41" s="58"/>
      <c r="AJ41" s="58"/>
    </row>
    <row r="42" spans="2:36" x14ac:dyDescent="0.15">
      <c r="B42" s="281"/>
      <c r="C42" s="282"/>
      <c r="D42" s="138"/>
      <c r="E42" s="64"/>
      <c r="F42" s="67"/>
      <c r="G42" s="67"/>
      <c r="H42" s="38"/>
      <c r="I42" s="70"/>
      <c r="J42" s="67"/>
      <c r="K42" s="67"/>
      <c r="L42" s="38"/>
      <c r="M42" s="70"/>
      <c r="N42" s="67"/>
      <c r="O42" s="67"/>
      <c r="P42" s="38"/>
      <c r="Q42" s="93"/>
      <c r="R42" s="92"/>
      <c r="S42" s="94"/>
      <c r="T42" s="91"/>
      <c r="U42" s="250"/>
      <c r="V42" s="251"/>
      <c r="W42" s="252"/>
      <c r="X42" s="253"/>
      <c r="Y42" s="250"/>
      <c r="Z42" s="251"/>
      <c r="AA42" s="252"/>
      <c r="AB42" s="254"/>
      <c r="AC42" s="58"/>
      <c r="AD42" s="58"/>
      <c r="AE42" s="58"/>
      <c r="AF42" s="58"/>
      <c r="AG42" s="58"/>
      <c r="AH42" s="58"/>
      <c r="AI42" s="58"/>
      <c r="AJ42" s="58"/>
    </row>
    <row r="43" spans="2:36" ht="12.75" thickBot="1" x14ac:dyDescent="0.2">
      <c r="B43" s="43"/>
      <c r="C43" s="284"/>
      <c r="D43" s="140"/>
      <c r="E43" s="65"/>
      <c r="F43" s="68"/>
      <c r="G43" s="68"/>
      <c r="H43" s="39"/>
      <c r="I43" s="71"/>
      <c r="J43" s="68"/>
      <c r="K43" s="68"/>
      <c r="L43" s="39"/>
      <c r="M43" s="71"/>
      <c r="N43" s="68"/>
      <c r="O43" s="68"/>
      <c r="P43" s="39"/>
      <c r="Q43" s="93"/>
      <c r="R43" s="92"/>
      <c r="S43" s="94"/>
      <c r="T43" s="91"/>
      <c r="U43" s="250"/>
      <c r="V43" s="251"/>
      <c r="W43" s="252"/>
      <c r="X43" s="253"/>
      <c r="Y43" s="250"/>
      <c r="Z43" s="251"/>
      <c r="AA43" s="255"/>
      <c r="AB43" s="256"/>
      <c r="AC43" s="58"/>
      <c r="AD43" s="58"/>
      <c r="AE43" s="58"/>
      <c r="AF43" s="58"/>
      <c r="AG43" s="58"/>
      <c r="AH43" s="58"/>
      <c r="AI43" s="58"/>
      <c r="AJ43" s="58"/>
    </row>
    <row r="44" spans="2:36" ht="15" customHeight="1" thickTop="1" x14ac:dyDescent="0.15">
      <c r="B44" s="1016" t="s">
        <v>357</v>
      </c>
      <c r="C44" s="1017"/>
      <c r="D44" s="1018"/>
      <c r="E44" s="1036">
        <f>SUM(E10:E43)</f>
        <v>0</v>
      </c>
      <c r="F44" s="1034">
        <f t="shared" ref="F44:O44" si="0">SUM(F10:F43)</f>
        <v>0</v>
      </c>
      <c r="G44" s="141">
        <f>SUM(G10:G43)</f>
        <v>0</v>
      </c>
      <c r="H44" s="142">
        <f t="shared" si="0"/>
        <v>1</v>
      </c>
      <c r="I44" s="1007">
        <f t="shared" si="0"/>
        <v>0</v>
      </c>
      <c r="J44" s="1034">
        <f>SUM(J10:J43)</f>
        <v>11</v>
      </c>
      <c r="K44" s="141">
        <f t="shared" si="0"/>
        <v>2</v>
      </c>
      <c r="L44" s="142">
        <f t="shared" si="0"/>
        <v>88</v>
      </c>
      <c r="M44" s="1007">
        <f>SUM(M10:M43)</f>
        <v>0</v>
      </c>
      <c r="N44" s="1034">
        <f t="shared" si="0"/>
        <v>4</v>
      </c>
      <c r="O44" s="143">
        <f t="shared" si="0"/>
        <v>9</v>
      </c>
      <c r="P44" s="144">
        <f t="shared" ref="P44:U44" si="1">SUM(P10:P43)</f>
        <v>7</v>
      </c>
      <c r="Q44" s="145">
        <f t="shared" si="1"/>
        <v>0</v>
      </c>
      <c r="R44" s="146">
        <f t="shared" si="1"/>
        <v>0</v>
      </c>
      <c r="S44" s="147">
        <f t="shared" si="1"/>
        <v>0</v>
      </c>
      <c r="T44" s="148">
        <f t="shared" si="1"/>
        <v>8.6999999999999993</v>
      </c>
      <c r="U44" s="257">
        <f t="shared" si="1"/>
        <v>0</v>
      </c>
      <c r="V44" s="258">
        <f t="shared" ref="V44:X44" si="2">SUM(V10:V43)</f>
        <v>0.31500000000000006</v>
      </c>
      <c r="W44" s="259">
        <f t="shared" si="2"/>
        <v>11.93</v>
      </c>
      <c r="X44" s="260">
        <f t="shared" si="2"/>
        <v>156.81749999999997</v>
      </c>
      <c r="Y44" s="257">
        <f>SUM(Y10:Y43)</f>
        <v>0</v>
      </c>
      <c r="Z44" s="258">
        <f>SUM(Z10:Z43)</f>
        <v>23.549999999999997</v>
      </c>
      <c r="AA44" s="259">
        <f>SUM(AA10:AA43)</f>
        <v>42.15</v>
      </c>
      <c r="AB44" s="261">
        <f>SUM(AB10:AB43)</f>
        <v>50.469999999999992</v>
      </c>
      <c r="AC44" s="60"/>
      <c r="AD44" s="60"/>
      <c r="AE44" s="60"/>
      <c r="AF44" s="60"/>
      <c r="AG44" s="60"/>
      <c r="AH44" s="60"/>
      <c r="AI44" s="60"/>
    </row>
    <row r="45" spans="2:36" ht="15" customHeight="1" thickBot="1" x14ac:dyDescent="0.2">
      <c r="B45" s="1019"/>
      <c r="C45" s="1020"/>
      <c r="D45" s="1012"/>
      <c r="E45" s="1037"/>
      <c r="F45" s="1035"/>
      <c r="G45" s="1009">
        <f>G44+H44</f>
        <v>1</v>
      </c>
      <c r="H45" s="1010"/>
      <c r="I45" s="1008"/>
      <c r="J45" s="1035"/>
      <c r="K45" s="1009">
        <f>K44+L44</f>
        <v>90</v>
      </c>
      <c r="L45" s="1010"/>
      <c r="M45" s="1008"/>
      <c r="N45" s="1035"/>
      <c r="O45" s="1011">
        <f>O44+P44</f>
        <v>16</v>
      </c>
      <c r="P45" s="1012"/>
      <c r="Q45" s="1013"/>
      <c r="R45" s="1014"/>
      <c r="S45" s="1014"/>
      <c r="T45" s="1014"/>
      <c r="U45" s="1014"/>
      <c r="V45" s="1014"/>
      <c r="W45" s="1014"/>
      <c r="X45" s="1014"/>
      <c r="Y45" s="1014"/>
      <c r="Z45" s="1014"/>
      <c r="AA45" s="1014"/>
      <c r="AB45" s="1015"/>
    </row>
    <row r="46" spans="2:36" x14ac:dyDescent="0.15">
      <c r="B46" s="112" t="s">
        <v>358</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112" t="s">
        <v>359</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112" t="s">
        <v>360</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112" t="s">
        <v>361</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112" t="s">
        <v>362</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0"/>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55" zoomScaleNormal="55" zoomScaleSheetLayoutView="55" workbookViewId="0">
      <selection activeCell="E4" sqref="E4:H4"/>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9"/>
    </row>
    <row r="2" spans="2:26" ht="24.95" customHeight="1" x14ac:dyDescent="0.15">
      <c r="B2" s="96" t="s">
        <v>363</v>
      </c>
      <c r="C2" s="243"/>
      <c r="D2" s="243"/>
      <c r="E2" s="243"/>
      <c r="F2" s="243"/>
      <c r="G2" s="243"/>
      <c r="H2" s="243"/>
      <c r="I2" s="243"/>
      <c r="J2" s="243"/>
      <c r="K2" s="243"/>
      <c r="L2" s="243"/>
      <c r="M2" s="243"/>
      <c r="N2" s="243"/>
      <c r="O2" s="72"/>
      <c r="P2" s="73"/>
      <c r="Q2" s="1038"/>
      <c r="R2" s="1039"/>
      <c r="S2" s="1039"/>
      <c r="T2" s="1039"/>
      <c r="U2" s="1040" t="s">
        <v>157</v>
      </c>
      <c r="V2" s="1041"/>
      <c r="W2" s="1042"/>
      <c r="X2" s="1043" t="s">
        <v>533</v>
      </c>
      <c r="Y2" s="1044"/>
      <c r="Z2" s="1045"/>
    </row>
    <row r="3" spans="2:26" s="1" customFormat="1" ht="25.15" customHeight="1" x14ac:dyDescent="0.15">
      <c r="B3" s="501" t="s">
        <v>2</v>
      </c>
      <c r="C3" s="502"/>
      <c r="D3" s="503"/>
      <c r="E3" s="1046" t="s">
        <v>819</v>
      </c>
      <c r="F3" s="1047"/>
      <c r="G3" s="1047"/>
      <c r="H3" s="1048"/>
      <c r="I3" s="1040" t="s">
        <v>3</v>
      </c>
      <c r="J3" s="1041"/>
      <c r="K3" s="1042"/>
      <c r="L3" s="1049" t="s">
        <v>503</v>
      </c>
      <c r="M3" s="1050"/>
      <c r="N3" s="1051"/>
      <c r="O3" s="501" t="s">
        <v>238</v>
      </c>
      <c r="P3" s="502"/>
      <c r="Q3" s="503"/>
      <c r="R3" s="1052" t="s">
        <v>494</v>
      </c>
      <c r="S3" s="1053"/>
      <c r="T3" s="1054"/>
      <c r="U3" s="501" t="s">
        <v>192</v>
      </c>
      <c r="V3" s="502"/>
      <c r="W3" s="502"/>
      <c r="X3" s="1067">
        <v>45944</v>
      </c>
      <c r="Y3" s="1068"/>
      <c r="Z3" s="1069"/>
    </row>
    <row r="4" spans="2:26" s="1" customFormat="1" ht="25.15" customHeight="1" x14ac:dyDescent="0.15">
      <c r="B4" s="504" t="s">
        <v>109</v>
      </c>
      <c r="C4" s="505"/>
      <c r="D4" s="506"/>
      <c r="E4" s="1073" t="s">
        <v>497</v>
      </c>
      <c r="F4" s="1074"/>
      <c r="G4" s="1074"/>
      <c r="H4" s="1075"/>
      <c r="I4" s="1040" t="s">
        <v>110</v>
      </c>
      <c r="J4" s="1041"/>
      <c r="K4" s="1042"/>
      <c r="L4" s="1049" t="s">
        <v>492</v>
      </c>
      <c r="M4" s="1050"/>
      <c r="N4" s="1051"/>
      <c r="O4" s="504"/>
      <c r="P4" s="505"/>
      <c r="Q4" s="506"/>
      <c r="R4" s="1076" t="s">
        <v>495</v>
      </c>
      <c r="S4" s="1077"/>
      <c r="T4" s="1078"/>
      <c r="U4" s="504"/>
      <c r="V4" s="505"/>
      <c r="W4" s="505"/>
      <c r="X4" s="1070"/>
      <c r="Y4" s="1071"/>
      <c r="Z4" s="1072"/>
    </row>
    <row r="5" spans="2:26" ht="49.9" customHeight="1" x14ac:dyDescent="0.15">
      <c r="B5" s="1064" t="s">
        <v>364</v>
      </c>
      <c r="C5" s="1065"/>
      <c r="D5" s="1065"/>
      <c r="E5" s="1065"/>
      <c r="F5" s="1065"/>
      <c r="G5" s="1065"/>
      <c r="H5" s="1065"/>
      <c r="I5" s="1065"/>
      <c r="J5" s="1065"/>
      <c r="K5" s="1065"/>
      <c r="L5" s="1065"/>
      <c r="M5" s="1065"/>
      <c r="N5" s="1065"/>
      <c r="O5" s="1065"/>
      <c r="P5" s="1065"/>
      <c r="Q5" s="1065"/>
      <c r="R5" s="1065"/>
      <c r="S5" s="1065"/>
      <c r="T5" s="1065"/>
      <c r="U5" s="1065"/>
      <c r="V5" s="1065"/>
      <c r="W5" s="1065"/>
      <c r="X5" s="1065"/>
      <c r="Y5" s="1065"/>
      <c r="Z5" s="1066"/>
    </row>
    <row r="6" spans="2:26" ht="49.9" customHeight="1" x14ac:dyDescent="0.15">
      <c r="B6" s="1055" t="s">
        <v>815</v>
      </c>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7"/>
    </row>
    <row r="7" spans="2:26" ht="100.15" customHeight="1" x14ac:dyDescent="0.15">
      <c r="B7" s="1058"/>
      <c r="C7" s="1059"/>
      <c r="D7" s="1059"/>
      <c r="E7" s="1059"/>
      <c r="F7" s="1059"/>
      <c r="G7" s="1059"/>
      <c r="H7" s="1059"/>
      <c r="I7" s="1059"/>
      <c r="J7" s="1059"/>
      <c r="K7" s="1059"/>
      <c r="L7" s="1059"/>
      <c r="M7" s="1059"/>
      <c r="N7" s="1059"/>
      <c r="O7" s="1059"/>
      <c r="P7" s="1059"/>
      <c r="Q7" s="1059"/>
      <c r="R7" s="1059"/>
      <c r="S7" s="1059"/>
      <c r="T7" s="1059"/>
      <c r="U7" s="1059"/>
      <c r="V7" s="1059"/>
      <c r="W7" s="1059"/>
      <c r="X7" s="1059"/>
      <c r="Y7" s="1059"/>
      <c r="Z7" s="1060"/>
    </row>
    <row r="8" spans="2:26" ht="49.9" customHeight="1" x14ac:dyDescent="0.15">
      <c r="B8" s="1058"/>
      <c r="C8" s="1059"/>
      <c r="D8" s="1059"/>
      <c r="E8" s="1059"/>
      <c r="F8" s="1059"/>
      <c r="G8" s="1059"/>
      <c r="H8" s="1059"/>
      <c r="I8" s="1059"/>
      <c r="J8" s="1059"/>
      <c r="K8" s="1059"/>
      <c r="L8" s="1059"/>
      <c r="M8" s="1059"/>
      <c r="N8" s="1059"/>
      <c r="O8" s="1059"/>
      <c r="P8" s="1059"/>
      <c r="Q8" s="1059"/>
      <c r="R8" s="1059"/>
      <c r="S8" s="1059"/>
      <c r="T8" s="1059"/>
      <c r="U8" s="1059"/>
      <c r="V8" s="1059"/>
      <c r="W8" s="1059"/>
      <c r="X8" s="1059"/>
      <c r="Y8" s="1059"/>
      <c r="Z8" s="1060"/>
    </row>
    <row r="9" spans="2:26" ht="100.15" customHeight="1" x14ac:dyDescent="0.15">
      <c r="B9" s="1058"/>
      <c r="C9" s="1059"/>
      <c r="D9" s="1059"/>
      <c r="E9" s="1059"/>
      <c r="F9" s="1059"/>
      <c r="G9" s="1059"/>
      <c r="H9" s="1059"/>
      <c r="I9" s="1059"/>
      <c r="J9" s="1059"/>
      <c r="K9" s="1059"/>
      <c r="L9" s="1059"/>
      <c r="M9" s="1059"/>
      <c r="N9" s="1059"/>
      <c r="O9" s="1059"/>
      <c r="P9" s="1059"/>
      <c r="Q9" s="1059"/>
      <c r="R9" s="1059"/>
      <c r="S9" s="1059"/>
      <c r="T9" s="1059"/>
      <c r="U9" s="1059"/>
      <c r="V9" s="1059"/>
      <c r="W9" s="1059"/>
      <c r="X9" s="1059"/>
      <c r="Y9" s="1059"/>
      <c r="Z9" s="1060"/>
    </row>
    <row r="10" spans="2:26" ht="49.9" customHeight="1" x14ac:dyDescent="0.15">
      <c r="B10" s="1058"/>
      <c r="C10" s="1059"/>
      <c r="D10" s="1059"/>
      <c r="E10" s="1059"/>
      <c r="F10" s="1059"/>
      <c r="G10" s="1059"/>
      <c r="H10" s="1059"/>
      <c r="I10" s="1059"/>
      <c r="J10" s="1059"/>
      <c r="K10" s="1059"/>
      <c r="L10" s="1059"/>
      <c r="M10" s="1059"/>
      <c r="N10" s="1059"/>
      <c r="O10" s="1059"/>
      <c r="P10" s="1059"/>
      <c r="Q10" s="1059"/>
      <c r="R10" s="1059"/>
      <c r="S10" s="1059"/>
      <c r="T10" s="1059"/>
      <c r="U10" s="1059"/>
      <c r="V10" s="1059"/>
      <c r="W10" s="1059"/>
      <c r="X10" s="1059"/>
      <c r="Y10" s="1059"/>
      <c r="Z10" s="1060"/>
    </row>
    <row r="11" spans="2:26" ht="100.15" customHeight="1" x14ac:dyDescent="0.15">
      <c r="B11" s="1058"/>
      <c r="C11" s="1059"/>
      <c r="D11" s="1059"/>
      <c r="E11" s="1059"/>
      <c r="F11" s="1059"/>
      <c r="G11" s="1059"/>
      <c r="H11" s="1059"/>
      <c r="I11" s="1059"/>
      <c r="J11" s="1059"/>
      <c r="K11" s="1059"/>
      <c r="L11" s="1059"/>
      <c r="M11" s="1059"/>
      <c r="N11" s="1059"/>
      <c r="O11" s="1059"/>
      <c r="P11" s="1059"/>
      <c r="Q11" s="1059"/>
      <c r="R11" s="1059"/>
      <c r="S11" s="1059"/>
      <c r="T11" s="1059"/>
      <c r="U11" s="1059"/>
      <c r="V11" s="1059"/>
      <c r="W11" s="1059"/>
      <c r="X11" s="1059"/>
      <c r="Y11" s="1059"/>
      <c r="Z11" s="1060"/>
    </row>
    <row r="12" spans="2:26" ht="49.9" customHeight="1" x14ac:dyDescent="0.15">
      <c r="B12" s="1058"/>
      <c r="C12" s="1059"/>
      <c r="D12" s="1059"/>
      <c r="E12" s="1059"/>
      <c r="F12" s="1059"/>
      <c r="G12" s="1059"/>
      <c r="H12" s="1059"/>
      <c r="I12" s="1059"/>
      <c r="J12" s="1059"/>
      <c r="K12" s="1059"/>
      <c r="L12" s="1059"/>
      <c r="M12" s="1059"/>
      <c r="N12" s="1059"/>
      <c r="O12" s="1059"/>
      <c r="P12" s="1059"/>
      <c r="Q12" s="1059"/>
      <c r="R12" s="1059"/>
      <c r="S12" s="1059"/>
      <c r="T12" s="1059"/>
      <c r="U12" s="1059"/>
      <c r="V12" s="1059"/>
      <c r="W12" s="1059"/>
      <c r="X12" s="1059"/>
      <c r="Y12" s="1059"/>
      <c r="Z12" s="1060"/>
    </row>
    <row r="13" spans="2:26" ht="100.15" customHeight="1" x14ac:dyDescent="0.15">
      <c r="B13" s="1058"/>
      <c r="C13" s="1059"/>
      <c r="D13" s="1059"/>
      <c r="E13" s="1059"/>
      <c r="F13" s="1059"/>
      <c r="G13" s="1059"/>
      <c r="H13" s="1059"/>
      <c r="I13" s="1059"/>
      <c r="J13" s="1059"/>
      <c r="K13" s="1059"/>
      <c r="L13" s="1059"/>
      <c r="M13" s="1059"/>
      <c r="N13" s="1059"/>
      <c r="O13" s="1059"/>
      <c r="P13" s="1059"/>
      <c r="Q13" s="1059"/>
      <c r="R13" s="1059"/>
      <c r="S13" s="1059"/>
      <c r="T13" s="1059"/>
      <c r="U13" s="1059"/>
      <c r="V13" s="1059"/>
      <c r="W13" s="1059"/>
      <c r="X13" s="1059"/>
      <c r="Y13" s="1059"/>
      <c r="Z13" s="1060"/>
    </row>
    <row r="14" spans="2:26" ht="49.9" customHeight="1" x14ac:dyDescent="0.15">
      <c r="B14" s="1058"/>
      <c r="C14" s="1059"/>
      <c r="D14" s="1059"/>
      <c r="E14" s="1059"/>
      <c r="F14" s="1059"/>
      <c r="G14" s="1059"/>
      <c r="H14" s="1059"/>
      <c r="I14" s="1059"/>
      <c r="J14" s="1059"/>
      <c r="K14" s="1059"/>
      <c r="L14" s="1059"/>
      <c r="M14" s="1059"/>
      <c r="N14" s="1059"/>
      <c r="O14" s="1059"/>
      <c r="P14" s="1059"/>
      <c r="Q14" s="1059"/>
      <c r="R14" s="1059"/>
      <c r="S14" s="1059"/>
      <c r="T14" s="1059"/>
      <c r="U14" s="1059"/>
      <c r="V14" s="1059"/>
      <c r="W14" s="1059"/>
      <c r="X14" s="1059"/>
      <c r="Y14" s="1059"/>
      <c r="Z14" s="1060"/>
    </row>
    <row r="15" spans="2:26" ht="100.15" customHeight="1" x14ac:dyDescent="0.15">
      <c r="B15" s="1061"/>
      <c r="C15" s="1062"/>
      <c r="D15" s="1062"/>
      <c r="E15" s="1062"/>
      <c r="F15" s="1062"/>
      <c r="G15" s="1062"/>
      <c r="H15" s="1062"/>
      <c r="I15" s="1062"/>
      <c r="J15" s="1062"/>
      <c r="K15" s="1062"/>
      <c r="L15" s="1062"/>
      <c r="M15" s="1062"/>
      <c r="N15" s="1062"/>
      <c r="O15" s="1062"/>
      <c r="P15" s="1062"/>
      <c r="Q15" s="1062"/>
      <c r="R15" s="1062"/>
      <c r="S15" s="1062"/>
      <c r="T15" s="1062"/>
      <c r="U15" s="1062"/>
      <c r="V15" s="1062"/>
      <c r="W15" s="1062"/>
      <c r="X15" s="1062"/>
      <c r="Y15" s="1062"/>
      <c r="Z15" s="1063"/>
    </row>
    <row r="16" spans="2:26" ht="9.75" customHeight="1" x14ac:dyDescent="0.15">
      <c r="B16" s="74"/>
      <c r="C16" s="74"/>
      <c r="D16" s="75"/>
      <c r="E16" s="76"/>
      <c r="F16" s="76"/>
      <c r="G16" s="76"/>
      <c r="H16" s="76"/>
      <c r="I16" s="76"/>
      <c r="J16" s="76"/>
      <c r="K16" s="76"/>
      <c r="L16" s="76"/>
      <c r="M16" s="76"/>
      <c r="N16" s="76"/>
      <c r="O16" s="76"/>
      <c r="P16" s="76"/>
      <c r="Q16" s="76"/>
      <c r="R16" s="76"/>
      <c r="S16" s="76"/>
      <c r="T16" s="76"/>
      <c r="U16" s="76"/>
      <c r="V16" s="76"/>
      <c r="W16" s="76"/>
      <c r="X16" s="76"/>
      <c r="Y16" s="76"/>
      <c r="Z16" s="76"/>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0"/>
  <dataValidations count="1">
    <dataValidation allowBlank="1" showInputMessage="1" showErrorMessage="1" prompt="診断区分の所見を、１ページあたり5,000文字以内で入力する。_x000a_文字数が多い場合には、シートをコピーし複数ページで入力する。" sqref="B6:Z15" xr:uid="{06489C1C-90F8-4847-BE2F-4B4AA5FA0638}"/>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zoomScale="85" zoomScaleNormal="85" zoomScaleSheetLayoutView="85"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79" t="s">
        <v>365</v>
      </c>
      <c r="C4" s="1080"/>
      <c r="D4" s="1080"/>
      <c r="E4" s="1080"/>
      <c r="F4" s="1081"/>
    </row>
    <row r="5" spans="2:10" ht="14.25" thickBot="1" x14ac:dyDescent="0.2">
      <c r="B5" s="117" t="s">
        <v>366</v>
      </c>
      <c r="C5" s="118" t="s">
        <v>367</v>
      </c>
      <c r="D5" s="118" t="s">
        <v>368</v>
      </c>
      <c r="E5" s="118" t="s">
        <v>369</v>
      </c>
      <c r="F5" s="119" t="s">
        <v>370</v>
      </c>
    </row>
    <row r="6" spans="2:10" ht="14.25" thickTop="1" x14ac:dyDescent="0.15">
      <c r="B6" s="127" t="s">
        <v>371</v>
      </c>
      <c r="C6" s="128" t="s">
        <v>372</v>
      </c>
      <c r="D6" s="128" t="s">
        <v>373</v>
      </c>
      <c r="E6" s="128" t="s">
        <v>374</v>
      </c>
      <c r="F6" s="129" t="s">
        <v>375</v>
      </c>
    </row>
    <row r="7" spans="2:10" x14ac:dyDescent="0.15">
      <c r="B7" s="127" t="s">
        <v>376</v>
      </c>
      <c r="C7" s="128" t="s">
        <v>377</v>
      </c>
      <c r="D7" s="128" t="s">
        <v>378</v>
      </c>
      <c r="E7" s="128" t="s">
        <v>379</v>
      </c>
      <c r="F7" s="129" t="s">
        <v>380</v>
      </c>
    </row>
    <row r="8" spans="2:10" x14ac:dyDescent="0.15">
      <c r="B8" s="127" t="s">
        <v>381</v>
      </c>
      <c r="C8" s="128" t="s">
        <v>382</v>
      </c>
      <c r="D8" s="128"/>
      <c r="E8" s="128" t="s">
        <v>383</v>
      </c>
      <c r="F8" s="129"/>
    </row>
    <row r="9" spans="2:10" x14ac:dyDescent="0.15">
      <c r="B9" s="127" t="s">
        <v>384</v>
      </c>
      <c r="C9" s="128" t="s">
        <v>385</v>
      </c>
      <c r="D9" s="128"/>
      <c r="E9" s="128" t="s">
        <v>386</v>
      </c>
      <c r="F9" s="129"/>
    </row>
    <row r="10" spans="2:10" x14ac:dyDescent="0.15">
      <c r="B10" s="127" t="s">
        <v>387</v>
      </c>
      <c r="C10" s="128" t="s">
        <v>388</v>
      </c>
      <c r="D10" s="128"/>
      <c r="E10" s="128" t="s">
        <v>389</v>
      </c>
      <c r="F10" s="129"/>
    </row>
    <row r="11" spans="2:10" x14ac:dyDescent="0.15">
      <c r="B11" s="127" t="s">
        <v>390</v>
      </c>
      <c r="C11" s="128" t="s">
        <v>391</v>
      </c>
      <c r="D11" s="128"/>
      <c r="E11" s="128"/>
      <c r="F11" s="129"/>
    </row>
    <row r="12" spans="2:10" ht="14.25" thickBot="1" x14ac:dyDescent="0.2">
      <c r="B12" s="130" t="s">
        <v>392</v>
      </c>
      <c r="C12" s="131"/>
      <c r="D12" s="131"/>
      <c r="E12" s="131"/>
      <c r="F12" s="132"/>
    </row>
    <row r="13" spans="2:10" ht="14.25" thickBot="1" x14ac:dyDescent="0.2"/>
    <row r="14" spans="2:10" x14ac:dyDescent="0.15">
      <c r="B14" s="1079" t="s">
        <v>393</v>
      </c>
      <c r="C14" s="1080"/>
      <c r="D14" s="1080"/>
      <c r="E14" s="1080"/>
      <c r="F14" s="1080"/>
      <c r="G14" s="1080"/>
      <c r="H14" s="1080"/>
      <c r="I14" s="1080"/>
      <c r="J14" s="1081"/>
    </row>
    <row r="15" spans="2:10" ht="14.25" thickBot="1" x14ac:dyDescent="0.2">
      <c r="B15" s="117" t="s">
        <v>394</v>
      </c>
      <c r="C15" s="118" t="s">
        <v>395</v>
      </c>
      <c r="D15" s="118" t="s">
        <v>396</v>
      </c>
      <c r="E15" s="118" t="s">
        <v>397</v>
      </c>
      <c r="F15" s="118" t="s">
        <v>398</v>
      </c>
      <c r="G15" s="118" t="s">
        <v>399</v>
      </c>
      <c r="H15" s="118" t="s">
        <v>400</v>
      </c>
      <c r="I15" s="118" t="s">
        <v>401</v>
      </c>
      <c r="J15" s="119" t="s">
        <v>402</v>
      </c>
    </row>
    <row r="16" spans="2:10" ht="14.25" thickTop="1" x14ac:dyDescent="0.15">
      <c r="B16" s="120" t="s">
        <v>403</v>
      </c>
      <c r="C16" s="121" t="s">
        <v>404</v>
      </c>
      <c r="D16" s="121" t="s">
        <v>405</v>
      </c>
      <c r="E16" s="121" t="s">
        <v>406</v>
      </c>
      <c r="F16" s="121" t="s">
        <v>407</v>
      </c>
      <c r="G16" s="121" t="s">
        <v>407</v>
      </c>
      <c r="H16" s="121" t="s">
        <v>408</v>
      </c>
      <c r="I16" s="121" t="s">
        <v>409</v>
      </c>
      <c r="J16" s="122" t="s">
        <v>410</v>
      </c>
    </row>
    <row r="17" spans="2:10" x14ac:dyDescent="0.15">
      <c r="B17" s="120" t="s">
        <v>411</v>
      </c>
      <c r="C17" s="121" t="s">
        <v>412</v>
      </c>
      <c r="D17" s="121" t="s">
        <v>413</v>
      </c>
      <c r="E17" s="121" t="s">
        <v>414</v>
      </c>
      <c r="F17" s="121" t="s">
        <v>415</v>
      </c>
      <c r="G17" s="121" t="s">
        <v>416</v>
      </c>
      <c r="H17" s="121" t="s">
        <v>417</v>
      </c>
      <c r="I17" s="121" t="s">
        <v>418</v>
      </c>
      <c r="J17" s="122" t="s">
        <v>419</v>
      </c>
    </row>
    <row r="18" spans="2:10" x14ac:dyDescent="0.15">
      <c r="B18" s="120" t="s">
        <v>420</v>
      </c>
      <c r="C18" s="121" t="s">
        <v>421</v>
      </c>
      <c r="D18" s="121" t="s">
        <v>422</v>
      </c>
      <c r="E18" s="121" t="s">
        <v>423</v>
      </c>
      <c r="F18" s="121" t="s">
        <v>424</v>
      </c>
      <c r="G18" s="121" t="s">
        <v>425</v>
      </c>
      <c r="H18" s="121"/>
      <c r="I18" s="121" t="s">
        <v>417</v>
      </c>
      <c r="J18" s="122" t="s">
        <v>426</v>
      </c>
    </row>
    <row r="19" spans="2:10" x14ac:dyDescent="0.15">
      <c r="B19" s="120" t="s">
        <v>427</v>
      </c>
      <c r="C19" s="121" t="s">
        <v>428</v>
      </c>
      <c r="D19" s="121"/>
      <c r="E19" s="121" t="s">
        <v>429</v>
      </c>
      <c r="F19" s="121" t="s">
        <v>425</v>
      </c>
      <c r="G19" s="121" t="s">
        <v>430</v>
      </c>
      <c r="H19" s="121"/>
      <c r="I19" s="121"/>
      <c r="J19" s="122"/>
    </row>
    <row r="20" spans="2:10" x14ac:dyDescent="0.15">
      <c r="B20" s="120" t="s">
        <v>431</v>
      </c>
      <c r="C20" s="121" t="s">
        <v>432</v>
      </c>
      <c r="D20" s="121"/>
      <c r="E20" s="121" t="s">
        <v>433</v>
      </c>
      <c r="F20" s="121" t="s">
        <v>430</v>
      </c>
      <c r="G20" s="121" t="s">
        <v>434</v>
      </c>
      <c r="H20" s="121"/>
      <c r="I20" s="121"/>
      <c r="J20" s="122"/>
    </row>
    <row r="21" spans="2:10" x14ac:dyDescent="0.15">
      <c r="B21" s="120" t="s">
        <v>388</v>
      </c>
      <c r="C21" s="121" t="s">
        <v>435</v>
      </c>
      <c r="D21" s="121"/>
      <c r="E21" s="121" t="s">
        <v>436</v>
      </c>
      <c r="F21" s="121" t="s">
        <v>434</v>
      </c>
      <c r="G21" s="121"/>
      <c r="H21" s="121"/>
      <c r="I21" s="121"/>
      <c r="J21" s="122"/>
    </row>
    <row r="22" spans="2:10" x14ac:dyDescent="0.15">
      <c r="B22" s="120"/>
      <c r="C22" s="121" t="s">
        <v>437</v>
      </c>
      <c r="D22" s="121"/>
      <c r="E22" s="121" t="s">
        <v>438</v>
      </c>
      <c r="F22" s="121"/>
      <c r="G22" s="121"/>
      <c r="H22" s="121"/>
      <c r="I22" s="121"/>
      <c r="J22" s="122"/>
    </row>
    <row r="23" spans="2:10" x14ac:dyDescent="0.15">
      <c r="B23" s="120"/>
      <c r="C23" s="121" t="s">
        <v>439</v>
      </c>
      <c r="D23" s="121"/>
      <c r="E23" s="121" t="s">
        <v>440</v>
      </c>
      <c r="F23" s="121"/>
      <c r="G23" s="121"/>
      <c r="H23" s="121"/>
      <c r="I23" s="121"/>
      <c r="J23" s="122"/>
    </row>
    <row r="24" spans="2:10" x14ac:dyDescent="0.15">
      <c r="B24" s="120"/>
      <c r="C24" s="121" t="s">
        <v>441</v>
      </c>
      <c r="D24" s="121"/>
      <c r="E24" s="121" t="s">
        <v>442</v>
      </c>
      <c r="F24" s="121"/>
      <c r="G24" s="121"/>
      <c r="H24" s="121"/>
      <c r="I24" s="121"/>
      <c r="J24" s="122"/>
    </row>
    <row r="25" spans="2:10" x14ac:dyDescent="0.15">
      <c r="B25" s="120"/>
      <c r="C25" s="121" t="s">
        <v>443</v>
      </c>
      <c r="D25" s="121"/>
      <c r="E25" s="121" t="s">
        <v>444</v>
      </c>
      <c r="F25" s="121"/>
      <c r="G25" s="121"/>
      <c r="H25" s="121"/>
      <c r="I25" s="121"/>
      <c r="J25" s="122"/>
    </row>
    <row r="26" spans="2:10" x14ac:dyDescent="0.15">
      <c r="B26" s="120"/>
      <c r="C26" s="121" t="s">
        <v>445</v>
      </c>
      <c r="D26" s="121"/>
      <c r="E26" s="123" t="s">
        <v>446</v>
      </c>
      <c r="F26" s="121"/>
      <c r="G26" s="121"/>
      <c r="H26" s="121"/>
      <c r="I26" s="121"/>
      <c r="J26" s="122"/>
    </row>
    <row r="27" spans="2:10" x14ac:dyDescent="0.15">
      <c r="B27" s="120"/>
      <c r="C27" s="121" t="s">
        <v>447</v>
      </c>
      <c r="D27" s="121"/>
      <c r="E27" s="121" t="s">
        <v>448</v>
      </c>
      <c r="F27" s="121"/>
      <c r="G27" s="121"/>
      <c r="H27" s="121"/>
      <c r="I27" s="121"/>
      <c r="J27" s="122"/>
    </row>
    <row r="28" spans="2:10" x14ac:dyDescent="0.15">
      <c r="B28" s="120"/>
      <c r="C28" s="121" t="s">
        <v>449</v>
      </c>
      <c r="D28" s="121"/>
      <c r="E28" s="123"/>
      <c r="F28" s="121"/>
      <c r="G28" s="121"/>
      <c r="H28" s="121"/>
      <c r="I28" s="121"/>
      <c r="J28" s="122"/>
    </row>
    <row r="29" spans="2:10" x14ac:dyDescent="0.15">
      <c r="B29" s="120"/>
      <c r="C29" s="121" t="s">
        <v>388</v>
      </c>
      <c r="D29" s="121"/>
      <c r="E29" s="121"/>
      <c r="F29" s="121"/>
      <c r="G29" s="121"/>
      <c r="H29" s="121"/>
      <c r="I29" s="121"/>
      <c r="J29" s="122"/>
    </row>
    <row r="30" spans="2:10" x14ac:dyDescent="0.15">
      <c r="B30" s="120"/>
      <c r="C30" s="121"/>
      <c r="D30" s="121"/>
      <c r="E30" s="121"/>
      <c r="F30" s="121"/>
      <c r="G30" s="121"/>
      <c r="H30" s="121"/>
      <c r="I30" s="121"/>
      <c r="J30" s="122"/>
    </row>
    <row r="31" spans="2:10" x14ac:dyDescent="0.15">
      <c r="B31" s="120"/>
      <c r="C31" s="121" t="s">
        <v>449</v>
      </c>
      <c r="D31" s="121"/>
      <c r="E31" s="121"/>
      <c r="F31" s="121"/>
      <c r="G31" s="121"/>
      <c r="H31" s="121"/>
      <c r="I31" s="121"/>
      <c r="J31" s="122"/>
    </row>
    <row r="32" spans="2:10" x14ac:dyDescent="0.15">
      <c r="B32" s="120"/>
      <c r="C32" s="121" t="s">
        <v>388</v>
      </c>
      <c r="D32" s="121"/>
      <c r="E32" s="121"/>
      <c r="F32" s="121"/>
      <c r="G32" s="121"/>
      <c r="H32" s="121"/>
      <c r="I32" s="121"/>
      <c r="J32" s="122"/>
    </row>
    <row r="33" spans="2:10" x14ac:dyDescent="0.15">
      <c r="B33" s="120"/>
      <c r="C33" s="121"/>
      <c r="D33" s="121"/>
      <c r="E33" s="121"/>
      <c r="F33" s="121"/>
      <c r="G33" s="121"/>
      <c r="H33" s="121"/>
      <c r="I33" s="121"/>
      <c r="J33" s="122"/>
    </row>
    <row r="34" spans="2:10" x14ac:dyDescent="0.15">
      <c r="B34" s="120"/>
      <c r="C34" s="121" t="s">
        <v>450</v>
      </c>
      <c r="D34" s="121"/>
      <c r="E34" s="121"/>
      <c r="F34" s="121"/>
      <c r="G34" s="121"/>
      <c r="H34" s="121"/>
      <c r="I34" s="121"/>
      <c r="J34" s="122"/>
    </row>
    <row r="35" spans="2:10" x14ac:dyDescent="0.15">
      <c r="B35" s="120"/>
      <c r="C35" s="121" t="s">
        <v>388</v>
      </c>
      <c r="D35" s="121"/>
      <c r="E35" s="121"/>
      <c r="F35" s="121"/>
      <c r="G35" s="121"/>
      <c r="H35" s="121"/>
      <c r="I35" s="121"/>
      <c r="J35" s="122"/>
    </row>
    <row r="36" spans="2:10" x14ac:dyDescent="0.15">
      <c r="B36" s="120"/>
      <c r="C36" s="121"/>
      <c r="D36" s="121"/>
      <c r="E36" s="121"/>
      <c r="F36" s="121"/>
      <c r="G36" s="121"/>
      <c r="H36" s="121"/>
      <c r="I36" s="121"/>
      <c r="J36" s="122"/>
    </row>
    <row r="37" spans="2:10" x14ac:dyDescent="0.15">
      <c r="B37" s="120"/>
      <c r="C37" s="121" t="s">
        <v>451</v>
      </c>
      <c r="D37" s="121"/>
      <c r="E37" s="121"/>
      <c r="F37" s="121"/>
      <c r="G37" s="121"/>
      <c r="H37" s="121"/>
      <c r="I37" s="121"/>
      <c r="J37" s="122"/>
    </row>
    <row r="38" spans="2:10" x14ac:dyDescent="0.15">
      <c r="B38" s="120"/>
      <c r="C38" s="121" t="s">
        <v>452</v>
      </c>
      <c r="D38" s="121"/>
      <c r="E38" s="121"/>
      <c r="F38" s="121"/>
      <c r="G38" s="121"/>
      <c r="H38" s="121"/>
      <c r="I38" s="121"/>
      <c r="J38" s="122"/>
    </row>
    <row r="39" spans="2:10" x14ac:dyDescent="0.15">
      <c r="B39" s="120"/>
      <c r="C39" s="121" t="s">
        <v>388</v>
      </c>
      <c r="D39" s="121"/>
      <c r="E39" s="121"/>
      <c r="F39" s="121"/>
      <c r="G39" s="121"/>
      <c r="H39" s="121"/>
      <c r="I39" s="121"/>
      <c r="J39" s="122"/>
    </row>
    <row r="40" spans="2:10" x14ac:dyDescent="0.15">
      <c r="B40" s="120"/>
      <c r="C40" s="121"/>
      <c r="D40" s="121"/>
      <c r="E40" s="121"/>
      <c r="F40" s="121"/>
      <c r="G40" s="121"/>
      <c r="H40" s="121"/>
      <c r="I40" s="121"/>
      <c r="J40" s="122"/>
    </row>
    <row r="41" spans="2:10" x14ac:dyDescent="0.15">
      <c r="B41" s="120"/>
      <c r="C41" s="121" t="s">
        <v>453</v>
      </c>
      <c r="D41" s="121"/>
      <c r="E41" s="121"/>
      <c r="F41" s="121"/>
      <c r="G41" s="121"/>
      <c r="H41" s="121"/>
      <c r="I41" s="121"/>
      <c r="J41" s="122"/>
    </row>
    <row r="42" spans="2:10" x14ac:dyDescent="0.15">
      <c r="B42" s="120"/>
      <c r="C42" s="121" t="s">
        <v>454</v>
      </c>
      <c r="D42" s="121"/>
      <c r="E42" s="121"/>
      <c r="F42" s="121"/>
      <c r="G42" s="121"/>
      <c r="H42" s="121"/>
      <c r="I42" s="121"/>
      <c r="J42" s="122"/>
    </row>
    <row r="43" spans="2:10" x14ac:dyDescent="0.15">
      <c r="B43" s="120"/>
      <c r="C43" s="121" t="s">
        <v>455</v>
      </c>
      <c r="D43" s="121"/>
      <c r="E43" s="121"/>
      <c r="F43" s="121"/>
      <c r="G43" s="121"/>
      <c r="H43" s="121"/>
      <c r="I43" s="121"/>
      <c r="J43" s="122"/>
    </row>
    <row r="44" spans="2:10" x14ac:dyDescent="0.15">
      <c r="B44" s="120"/>
      <c r="C44" s="121" t="s">
        <v>456</v>
      </c>
      <c r="D44" s="121"/>
      <c r="E44" s="121"/>
      <c r="F44" s="121"/>
      <c r="G44" s="121"/>
      <c r="H44" s="121"/>
      <c r="I44" s="121"/>
      <c r="J44" s="122"/>
    </row>
    <row r="45" spans="2:10" x14ac:dyDescent="0.15">
      <c r="B45" s="120"/>
      <c r="C45" s="121" t="s">
        <v>388</v>
      </c>
      <c r="D45" s="121"/>
      <c r="E45" s="121"/>
      <c r="F45" s="121"/>
      <c r="G45" s="121"/>
      <c r="H45" s="121"/>
      <c r="I45" s="121"/>
      <c r="J45" s="122"/>
    </row>
    <row r="46" spans="2:10" x14ac:dyDescent="0.15">
      <c r="B46" s="120"/>
      <c r="C46" s="121"/>
      <c r="D46" s="121"/>
      <c r="E46" s="121"/>
      <c r="F46" s="121"/>
      <c r="G46" s="121"/>
      <c r="H46" s="121"/>
      <c r="I46" s="121"/>
      <c r="J46" s="122"/>
    </row>
    <row r="47" spans="2:10" ht="14.25" thickBot="1" x14ac:dyDescent="0.2">
      <c r="B47" s="124"/>
      <c r="C47" s="125" t="s">
        <v>388</v>
      </c>
      <c r="D47" s="125"/>
      <c r="E47" s="125"/>
      <c r="F47" s="125"/>
      <c r="G47" s="125"/>
      <c r="H47" s="125"/>
      <c r="I47" s="125"/>
      <c r="J47" s="126"/>
    </row>
    <row r="49" spans="2:7" ht="14.25" thickBot="1" x14ac:dyDescent="0.2">
      <c r="C49" s="48"/>
      <c r="D49" s="48"/>
      <c r="E49" s="48"/>
      <c r="F49" s="48"/>
      <c r="G49" s="48"/>
    </row>
    <row r="50" spans="2:7" x14ac:dyDescent="0.15">
      <c r="B50" s="1082" t="s">
        <v>457</v>
      </c>
      <c r="C50" s="1083"/>
      <c r="D50" s="1083"/>
      <c r="E50" s="1083"/>
      <c r="F50" s="1083"/>
      <c r="G50" s="1084"/>
    </row>
    <row r="51" spans="2:7" ht="14.25" thickBot="1" x14ac:dyDescent="0.2">
      <c r="B51" s="115" t="s">
        <v>458</v>
      </c>
      <c r="C51" s="44" t="s">
        <v>394</v>
      </c>
      <c r="D51" s="44" t="s">
        <v>459</v>
      </c>
      <c r="E51" s="44" t="s">
        <v>460</v>
      </c>
      <c r="F51" s="45" t="s">
        <v>461</v>
      </c>
      <c r="G51" s="116" t="s">
        <v>462</v>
      </c>
    </row>
    <row r="52" spans="2:7" ht="14.25" thickTop="1" x14ac:dyDescent="0.15">
      <c r="B52" s="133" t="s">
        <v>463</v>
      </c>
      <c r="C52" s="121" t="s">
        <v>464</v>
      </c>
      <c r="D52" s="121" t="s">
        <v>465</v>
      </c>
      <c r="E52" s="121" t="s">
        <v>466</v>
      </c>
      <c r="F52" s="121" t="s">
        <v>467</v>
      </c>
      <c r="G52" s="122" t="s">
        <v>410</v>
      </c>
    </row>
    <row r="53" spans="2:7" x14ac:dyDescent="0.15">
      <c r="B53" s="133" t="s">
        <v>468</v>
      </c>
      <c r="C53" s="121" t="s">
        <v>469</v>
      </c>
      <c r="D53" s="121" t="s">
        <v>470</v>
      </c>
      <c r="E53" s="121" t="s">
        <v>471</v>
      </c>
      <c r="F53" s="121" t="s">
        <v>472</v>
      </c>
      <c r="G53" s="122" t="s">
        <v>419</v>
      </c>
    </row>
    <row r="54" spans="2:7" x14ac:dyDescent="0.15">
      <c r="B54" s="133" t="s">
        <v>473</v>
      </c>
      <c r="C54" s="121" t="s">
        <v>474</v>
      </c>
      <c r="D54" s="121" t="s">
        <v>475</v>
      </c>
      <c r="E54" s="121" t="s">
        <v>476</v>
      </c>
      <c r="F54" s="121"/>
      <c r="G54" s="122" t="s">
        <v>426</v>
      </c>
    </row>
    <row r="55" spans="2:7" x14ac:dyDescent="0.15">
      <c r="B55" s="133" t="s">
        <v>477</v>
      </c>
      <c r="C55" s="121"/>
      <c r="D55" s="121"/>
      <c r="E55" s="121" t="s">
        <v>478</v>
      </c>
      <c r="F55" s="121"/>
      <c r="G55" s="122"/>
    </row>
    <row r="56" spans="2:7" x14ac:dyDescent="0.15">
      <c r="B56" s="133"/>
      <c r="C56" s="121" t="s">
        <v>479</v>
      </c>
      <c r="D56" s="121"/>
      <c r="E56" s="121" t="s">
        <v>480</v>
      </c>
      <c r="F56" s="121"/>
      <c r="G56" s="122"/>
    </row>
    <row r="57" spans="2:7" x14ac:dyDescent="0.15">
      <c r="B57" s="133"/>
      <c r="C57" s="121" t="s">
        <v>481</v>
      </c>
      <c r="D57" s="121"/>
      <c r="E57" s="121" t="s">
        <v>482</v>
      </c>
      <c r="F57" s="121"/>
      <c r="G57" s="122"/>
    </row>
    <row r="58" spans="2:7" x14ac:dyDescent="0.15">
      <c r="B58" s="133"/>
      <c r="C58" s="121" t="s">
        <v>483</v>
      </c>
      <c r="D58" s="121"/>
      <c r="E58" s="121" t="s">
        <v>448</v>
      </c>
      <c r="F58" s="121"/>
      <c r="G58" s="122"/>
    </row>
    <row r="59" spans="2:7" x14ac:dyDescent="0.15">
      <c r="B59" s="133"/>
      <c r="C59" s="121" t="s">
        <v>484</v>
      </c>
      <c r="D59" s="121"/>
      <c r="E59" s="121"/>
      <c r="F59" s="121"/>
      <c r="G59" s="122"/>
    </row>
    <row r="60" spans="2:7" x14ac:dyDescent="0.15">
      <c r="B60" s="133"/>
      <c r="C60" s="121" t="s">
        <v>388</v>
      </c>
      <c r="D60" s="121"/>
      <c r="E60" s="121"/>
      <c r="F60" s="121"/>
      <c r="G60" s="122"/>
    </row>
    <row r="61" spans="2:7" x14ac:dyDescent="0.15">
      <c r="B61" s="133"/>
      <c r="C61" s="121"/>
      <c r="D61" s="121"/>
      <c r="E61" s="121"/>
      <c r="F61" s="121"/>
      <c r="G61" s="122"/>
    </row>
    <row r="62" spans="2:7" x14ac:dyDescent="0.15">
      <c r="B62" s="133"/>
      <c r="C62" s="121" t="s">
        <v>132</v>
      </c>
      <c r="D62" s="121"/>
      <c r="E62" s="121"/>
      <c r="F62" s="121"/>
      <c r="G62" s="122"/>
    </row>
    <row r="63" spans="2:7" x14ac:dyDescent="0.15">
      <c r="B63" s="133"/>
      <c r="C63" s="121" t="s">
        <v>133</v>
      </c>
      <c r="D63" s="121"/>
      <c r="E63" s="121"/>
      <c r="F63" s="121"/>
      <c r="G63" s="122"/>
    </row>
    <row r="64" spans="2:7" x14ac:dyDescent="0.15">
      <c r="B64" s="133"/>
      <c r="C64" s="121" t="s">
        <v>134</v>
      </c>
      <c r="D64" s="121"/>
      <c r="E64" s="121"/>
      <c r="F64" s="121"/>
      <c r="G64" s="122"/>
    </row>
    <row r="65" spans="2:7" x14ac:dyDescent="0.15">
      <c r="B65" s="133"/>
      <c r="C65" s="121" t="s">
        <v>135</v>
      </c>
      <c r="D65" s="121"/>
      <c r="E65" s="121"/>
      <c r="F65" s="121"/>
      <c r="G65" s="122"/>
    </row>
    <row r="66" spans="2:7" x14ac:dyDescent="0.15">
      <c r="B66" s="133"/>
      <c r="C66" s="121" t="s">
        <v>485</v>
      </c>
      <c r="D66" s="121"/>
      <c r="E66" s="121"/>
      <c r="F66" s="121"/>
      <c r="G66" s="122"/>
    </row>
    <row r="67" spans="2:7" x14ac:dyDescent="0.15">
      <c r="B67" s="133"/>
      <c r="C67" s="121" t="s">
        <v>486</v>
      </c>
      <c r="D67" s="121"/>
      <c r="E67" s="121"/>
      <c r="F67" s="121"/>
      <c r="G67" s="122"/>
    </row>
    <row r="68" spans="2:7" x14ac:dyDescent="0.15">
      <c r="B68" s="133"/>
      <c r="C68" s="121" t="s">
        <v>136</v>
      </c>
      <c r="D68" s="121"/>
      <c r="E68" s="121"/>
      <c r="F68" s="121"/>
      <c r="G68" s="122"/>
    </row>
    <row r="69" spans="2:7" x14ac:dyDescent="0.15">
      <c r="B69" s="133"/>
      <c r="C69" s="121" t="s">
        <v>137</v>
      </c>
      <c r="D69" s="121"/>
      <c r="E69" s="121"/>
      <c r="F69" s="121"/>
      <c r="G69" s="122"/>
    </row>
    <row r="70" spans="2:7" x14ac:dyDescent="0.15">
      <c r="B70" s="133"/>
      <c r="C70" s="121" t="s">
        <v>487</v>
      </c>
      <c r="D70" s="121"/>
      <c r="E70" s="121"/>
      <c r="F70" s="121"/>
      <c r="G70" s="122"/>
    </row>
    <row r="71" spans="2:7" x14ac:dyDescent="0.15">
      <c r="B71" s="133"/>
      <c r="C71" s="121" t="s">
        <v>139</v>
      </c>
      <c r="D71" s="121"/>
      <c r="E71" s="121"/>
      <c r="F71" s="121"/>
      <c r="G71" s="122"/>
    </row>
    <row r="72" spans="2:7" x14ac:dyDescent="0.15">
      <c r="B72" s="133"/>
      <c r="C72" s="121" t="s">
        <v>141</v>
      </c>
      <c r="D72" s="121"/>
      <c r="E72" s="121"/>
      <c r="F72" s="121"/>
      <c r="G72" s="122"/>
    </row>
    <row r="73" spans="2:7" x14ac:dyDescent="0.15">
      <c r="B73" s="133"/>
      <c r="C73" s="121" t="s">
        <v>142</v>
      </c>
      <c r="D73" s="121"/>
      <c r="E73" s="121"/>
      <c r="F73" s="121"/>
      <c r="G73" s="122"/>
    </row>
    <row r="74" spans="2:7" x14ac:dyDescent="0.15">
      <c r="B74" s="133"/>
      <c r="C74" s="121" t="s">
        <v>143</v>
      </c>
      <c r="D74" s="121"/>
      <c r="E74" s="121"/>
      <c r="F74" s="121"/>
      <c r="G74" s="122"/>
    </row>
    <row r="75" spans="2:7" x14ac:dyDescent="0.15">
      <c r="B75" s="133"/>
      <c r="C75" s="121" t="s">
        <v>144</v>
      </c>
      <c r="D75" s="121"/>
      <c r="E75" s="121"/>
      <c r="F75" s="121"/>
      <c r="G75" s="122"/>
    </row>
    <row r="76" spans="2:7" x14ac:dyDescent="0.15">
      <c r="B76" s="133"/>
      <c r="C76" s="121" t="s">
        <v>145</v>
      </c>
      <c r="D76" s="121"/>
      <c r="E76" s="121"/>
      <c r="F76" s="121"/>
      <c r="G76" s="122"/>
    </row>
    <row r="77" spans="2:7" x14ac:dyDescent="0.15">
      <c r="B77" s="133"/>
      <c r="C77" s="121" t="s">
        <v>448</v>
      </c>
      <c r="D77" s="121"/>
      <c r="E77" s="121"/>
      <c r="F77" s="121"/>
      <c r="G77" s="122"/>
    </row>
    <row r="78" spans="2:7" x14ac:dyDescent="0.15">
      <c r="B78" s="133"/>
      <c r="C78" s="121"/>
      <c r="D78" s="121"/>
      <c r="E78" s="121"/>
      <c r="F78" s="121"/>
      <c r="G78" s="122"/>
    </row>
    <row r="79" spans="2:7" x14ac:dyDescent="0.15">
      <c r="B79" s="133"/>
      <c r="C79" s="121" t="s">
        <v>488</v>
      </c>
      <c r="D79" s="121"/>
      <c r="E79" s="121"/>
      <c r="F79" s="121"/>
      <c r="G79" s="122"/>
    </row>
    <row r="80" spans="2:7" x14ac:dyDescent="0.15">
      <c r="B80" s="133"/>
      <c r="C80" s="121" t="s">
        <v>489</v>
      </c>
      <c r="D80" s="121"/>
      <c r="E80" s="121"/>
      <c r="F80" s="121"/>
      <c r="G80" s="122"/>
    </row>
    <row r="81" spans="2:7" x14ac:dyDescent="0.15">
      <c r="B81" s="133"/>
      <c r="C81" s="121" t="s">
        <v>490</v>
      </c>
      <c r="D81" s="121"/>
      <c r="E81" s="121"/>
      <c r="F81" s="121"/>
      <c r="G81" s="122"/>
    </row>
    <row r="82" spans="2:7" x14ac:dyDescent="0.15">
      <c r="B82" s="133"/>
      <c r="C82" s="121" t="s">
        <v>491</v>
      </c>
      <c r="D82" s="121"/>
      <c r="E82" s="121"/>
      <c r="F82" s="121"/>
      <c r="G82" s="122"/>
    </row>
    <row r="83" spans="2:7" ht="14.25" thickBot="1" x14ac:dyDescent="0.2">
      <c r="B83" s="134"/>
      <c r="C83" s="125" t="s">
        <v>448</v>
      </c>
      <c r="D83" s="125"/>
      <c r="E83" s="125"/>
      <c r="F83" s="125"/>
      <c r="G83" s="126"/>
    </row>
  </sheetData>
  <mergeCells count="3">
    <mergeCell ref="B14:J14"/>
    <mergeCell ref="B50:G50"/>
    <mergeCell ref="B4:F4"/>
  </mergeCells>
  <phoneticPr fontId="10"/>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69</vt:i4>
      </vt:variant>
      <vt:variant>
        <vt:lpstr>名前付き一覧</vt:lpstr>
      </vt:variant>
      <vt:variant>
        <vt:i4>130</vt:i4>
      </vt:variant>
    </vt:vector>
  </HeadingPairs>
  <TitlesOfParts>
    <vt:vector size="199" baseType="lpstr">
      <vt:lpstr>様式A-1</vt:lpstr>
      <vt:lpstr>様式A-2</vt:lpstr>
      <vt:lpstr>様式A-3</vt:lpstr>
      <vt:lpstr>様式B_001</vt:lpstr>
      <vt:lpstr>様式B_002</vt:lpstr>
      <vt:lpstr>様式C-1-1_001</vt:lpstr>
      <vt:lpstr>様式C-1-1_002</vt:lpstr>
      <vt:lpstr>様式C-1-1_003</vt:lpstr>
      <vt:lpstr>様式C-1-1_004</vt:lpstr>
      <vt:lpstr>様式C-1-1_005</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様式D-1-1_035</vt:lpstr>
      <vt:lpstr>様式D-1-1_036</vt:lpstr>
      <vt:lpstr>様式D-1-2_001</vt:lpstr>
      <vt:lpstr>様式D-1-2_002</vt:lpstr>
      <vt:lpstr>様式D-2-1_001</vt:lpstr>
      <vt:lpstr>様式D-2-1_002</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様式D-3_PE</vt:lpstr>
      <vt:lpstr>様式E</vt:lpstr>
      <vt:lpstr>様式F</vt:lpstr>
      <vt:lpstr>様式G</vt:lpstr>
      <vt:lpstr>(参考)リスト</vt:lpstr>
      <vt:lpstr>'(参考)リスト'!Print_Area</vt:lpstr>
      <vt:lpstr>'様式A-1'!Print_Area</vt:lpstr>
      <vt:lpstr>'様式A-2'!Print_Area</vt:lpstr>
      <vt:lpstr>'様式A-3'!Print_Area</vt:lpstr>
      <vt:lpstr>様式B_001!Print_Area</vt:lpstr>
      <vt:lpstr>様式B_002!Print_Area</vt:lpstr>
      <vt:lpstr>'様式C-1-1_001'!Print_Area</vt:lpstr>
      <vt:lpstr>'様式C-1-1_002'!Print_Area</vt:lpstr>
      <vt:lpstr>'様式C-1-1_003'!Print_Area</vt:lpstr>
      <vt:lpstr>'様式C-1-1_004'!Print_Area</vt:lpstr>
      <vt:lpstr>'様式C-1-1_005'!Print_Area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'様式D-1-1_035'!Print_Area</vt:lpstr>
      <vt:lpstr>'様式D-1-1_036'!Print_Area</vt:lpstr>
      <vt:lpstr>'様式D-1-2_001'!Print_Area</vt:lpstr>
      <vt:lpstr>'様式D-1-2_002'!Print_Area</vt:lpstr>
      <vt:lpstr>'様式D-2-1_001'!Print_Area</vt:lpstr>
      <vt:lpstr>'様式D-2-1_002'!Print_Area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様式E!Print_Area</vt:lpstr>
      <vt:lpstr>様式F!Print_Area</vt:lpstr>
      <vt:lpstr>様式G!Print_Area</vt:lpstr>
      <vt:lpstr>'様式A-2'!Print_Titles</vt:lpstr>
      <vt:lpstr>'様式A-3'!Print_Titles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'様式D-1-1_035'!Print_Titles</vt:lpstr>
      <vt:lpstr>'様式D-1-1_036'!Print_Titles</vt:lpstr>
      <vt:lpstr>'様式D-1-2_001'!Print_Titles</vt:lpstr>
      <vt:lpstr>'様式D-1-2_002'!Print_Titles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2026-01-28T13:07:12Z</cp:lastPrinted>
  <dcterms:created xsi:type="dcterms:W3CDTF">2012-04-09T00:49:26Z</dcterms:created>
  <dcterms:modified xsi:type="dcterms:W3CDTF">2026-04-14T06:05:52Z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