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24226"/>
  <mc:AlternateContent xmlns:mc="http://schemas.openxmlformats.org/markup-compatibility/2006">
    <mc:Choice Requires="x15">
      <x15ac:absPath xmlns:x15ac="http://schemas.microsoft.com/office/spreadsheetml/2010/11/ac" url="C:\Users\工藤あゆみ\Box\H66700440 価）R4渋木TN外定期点検\WORK\18 納品後対応\240425_調書修正後（最新）\大ヶ迫トンネル\"/>
    </mc:Choice>
  </mc:AlternateContent>
  <xr:revisionPtr revIDLastSave="0" documentId="13_ncr:1_{BAA02D5E-E19A-491E-8920-E4F695D6EC68}" xr6:coauthVersionLast="47" xr6:coauthVersionMax="47" xr10:uidLastSave="{00000000-0000-0000-0000-000000000000}"/>
  <bookViews>
    <workbookView xWindow="-110" yWindow="-110" windowWidth="19420" windowHeight="10420" tabRatio="930" firstSheet="100" activeTab="103"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B (2)" sheetId="198" r:id="rId7"/>
    <sheet name="様式B (3)" sheetId="199" r:id="rId8"/>
    <sheet name="様式B (4)" sheetId="203" r:id="rId9"/>
    <sheet name="様式C-1-1" sheetId="60" r:id="rId10"/>
    <sheet name="様式C-1-2" sheetId="61" r:id="rId11"/>
    <sheet name="様式C-2" sheetId="63" r:id="rId12"/>
    <sheet name="様式D-1-1" sheetId="66" r:id="rId13"/>
    <sheet name="様式D-1-1 (2)" sheetId="81" r:id="rId14"/>
    <sheet name="様式D-1-1 (3)" sheetId="82" r:id="rId15"/>
    <sheet name="様式D-1-1 (4)" sheetId="83" r:id="rId16"/>
    <sheet name="様式D-1-1 (5)" sheetId="84" r:id="rId17"/>
    <sheet name="様式D-1-1 (6)" sheetId="85" r:id="rId18"/>
    <sheet name="様式D-1-1 (7)" sheetId="86" r:id="rId19"/>
    <sheet name="様式D-1-1 (8)" sheetId="87" r:id="rId20"/>
    <sheet name="様式D-1-1 (9)" sheetId="88" r:id="rId21"/>
    <sheet name="様式D-1-1 (10)" sheetId="89" r:id="rId22"/>
    <sheet name="様式D-1-1 (11)" sheetId="90" r:id="rId23"/>
    <sheet name="様式D-1-1 (12)" sheetId="91" r:id="rId24"/>
    <sheet name="様式D-1-1 (13)" sheetId="92" r:id="rId25"/>
    <sheet name="様式D-1-1 (14)" sheetId="93" r:id="rId26"/>
    <sheet name="様式D-1-1 (15)" sheetId="94" r:id="rId27"/>
    <sheet name="様式D-1-1 (16)" sheetId="95" r:id="rId28"/>
    <sheet name="様式D-1-1 (17)" sheetId="96" r:id="rId29"/>
    <sheet name="様式D-1-1 (18)" sheetId="97" r:id="rId30"/>
    <sheet name="様式D-1-1 (19)" sheetId="98" r:id="rId31"/>
    <sheet name="様式D-1-1 (20)" sheetId="99" r:id="rId32"/>
    <sheet name="様式D-1-1 (21)" sheetId="100" r:id="rId33"/>
    <sheet name="様式D-1-1 (22)" sheetId="101" r:id="rId34"/>
    <sheet name="様式D-1-1 (23)" sheetId="102" r:id="rId35"/>
    <sheet name="様式D-1-1 (24)" sheetId="103" r:id="rId36"/>
    <sheet name="様式D-1-1 (25)" sheetId="105" r:id="rId37"/>
    <sheet name="様式D-1-1 (26)" sheetId="106" r:id="rId38"/>
    <sheet name="様式D-1-1 (27)" sheetId="107" r:id="rId39"/>
    <sheet name="様式D-1-1 (28)" sheetId="108" r:id="rId40"/>
    <sheet name="様式D-1-1 (29)" sheetId="109" r:id="rId41"/>
    <sheet name="様式D-1-1 (30)" sheetId="110" r:id="rId42"/>
    <sheet name="様式D-1-1 (31)" sheetId="111" r:id="rId43"/>
    <sheet name="様式D-1-1 (32)" sheetId="112" r:id="rId44"/>
    <sheet name="様式D-1-1 (33)" sheetId="113" r:id="rId45"/>
    <sheet name="様式D-1-1 (34)" sheetId="114" r:id="rId46"/>
    <sheet name="様式D-1-1 (35)" sheetId="115" r:id="rId47"/>
    <sheet name="様式D-1-1 (36)" sheetId="116" r:id="rId48"/>
    <sheet name="様式D-1-1 (37)" sheetId="117" r:id="rId49"/>
    <sheet name="様式D-1-1 (38)" sheetId="118" r:id="rId50"/>
    <sheet name="様式D-1-1 (39)" sheetId="119" r:id="rId51"/>
    <sheet name="様式D-1-1 (40)" sheetId="120" r:id="rId52"/>
    <sheet name="様式D-1-1 (41)" sheetId="121" r:id="rId53"/>
    <sheet name="様式D-1-1 (42)" sheetId="122" r:id="rId54"/>
    <sheet name="様式D-1-1 (43)" sheetId="124" r:id="rId55"/>
    <sheet name="様式D-1-1 (44)" sheetId="125" r:id="rId56"/>
    <sheet name="様式D-1-1 (45)" sheetId="126" r:id="rId57"/>
    <sheet name="様式D-1-1 (46)" sheetId="127" r:id="rId58"/>
    <sheet name="様式D-1-1 (47)" sheetId="128" r:id="rId59"/>
    <sheet name="様式D-1-1 (48)" sheetId="129" r:id="rId60"/>
    <sheet name="様式D-1-1 (49)" sheetId="130" r:id="rId61"/>
    <sheet name="様式D-1-1 (50)" sheetId="131" r:id="rId62"/>
    <sheet name="様式D-1-1 (51)" sheetId="132" r:id="rId63"/>
    <sheet name="様式D-1-1 (52)" sheetId="133" r:id="rId64"/>
    <sheet name="様式D-1-1 (53)" sheetId="134" r:id="rId65"/>
    <sheet name="様式D-1-1 (54)" sheetId="135" r:id="rId66"/>
    <sheet name="様式D-1-1 (55)" sheetId="136" r:id="rId67"/>
    <sheet name="様式D-1-1 (56)" sheetId="137" r:id="rId68"/>
    <sheet name="様式D-1-1 (57)" sheetId="138" r:id="rId69"/>
    <sheet name="様式D-1-1 (58)" sheetId="139" r:id="rId70"/>
    <sheet name="様式D-1-1 (59)" sheetId="140" r:id="rId71"/>
    <sheet name="様式D-1-1 (60)" sheetId="141" r:id="rId72"/>
    <sheet name="様式D-1-2" sheetId="65" r:id="rId73"/>
    <sheet name="様式D-2-1" sheetId="42" r:id="rId74"/>
    <sheet name="様式D-2-1 (2)" sheetId="193" r:id="rId75"/>
    <sheet name="様式D-2-1 (3)" sheetId="194" r:id="rId76"/>
    <sheet name="様式D-2-1 (4)" sheetId="195" r:id="rId77"/>
    <sheet name="様式D-2-1 (5)" sheetId="196" r:id="rId78"/>
    <sheet name="様式D-2-1 (6)" sheetId="197" r:id="rId79"/>
    <sheet name="様式D-3_PS" sheetId="80" r:id="rId80"/>
    <sheet name="様式D-3_S001" sheetId="143" r:id="rId81"/>
    <sheet name="様式D-3_S002" sheetId="144" r:id="rId82"/>
    <sheet name="様式D-3_S003" sheetId="145" r:id="rId83"/>
    <sheet name="様式D-3_S004" sheetId="146" r:id="rId84"/>
    <sheet name="様式D-3_S005" sheetId="147" r:id="rId85"/>
    <sheet name="様式D-3_S006" sheetId="148" r:id="rId86"/>
    <sheet name="様式D-3_S007" sheetId="149" r:id="rId87"/>
    <sheet name="様式D-3_S008" sheetId="150" r:id="rId88"/>
    <sheet name="様式D-3_S009" sheetId="151" r:id="rId89"/>
    <sheet name="様式D-3_S010" sheetId="152" r:id="rId90"/>
    <sheet name="様式D-3_S011" sheetId="153" r:id="rId91"/>
    <sheet name="様式D-3_S012" sheetId="154" r:id="rId92"/>
    <sheet name="様式D-3_S013" sheetId="155" r:id="rId93"/>
    <sheet name="様式D-3_S014" sheetId="156" r:id="rId94"/>
    <sheet name="様式D-3_S015" sheetId="157" r:id="rId95"/>
    <sheet name="様式D-3_S016" sheetId="159" r:id="rId96"/>
    <sheet name="様式D-3_S017" sheetId="160" r:id="rId97"/>
    <sheet name="様式D-3_S018" sheetId="161" r:id="rId98"/>
    <sheet name="様式D-3_S019" sheetId="162" r:id="rId99"/>
    <sheet name="様式D-3_S020" sheetId="163" r:id="rId100"/>
    <sheet name="様式D-3_S021" sheetId="164" r:id="rId101"/>
    <sheet name="様式D-3_S022" sheetId="165" r:id="rId102"/>
    <sheet name="様式D-3_S023" sheetId="166" r:id="rId103"/>
    <sheet name="様式D-3_S024" sheetId="167" r:id="rId104"/>
    <sheet name="様式D-3_S025" sheetId="168" r:id="rId105"/>
    <sheet name="様式D-3_S026" sheetId="169" r:id="rId106"/>
    <sheet name="様式D-3_S027" sheetId="170" r:id="rId107"/>
    <sheet name="様式D-3_S028" sheetId="171" r:id="rId108"/>
    <sheet name="様式D-3_S029" sheetId="172" r:id="rId109"/>
    <sheet name="様式D-3_S030" sheetId="173" r:id="rId110"/>
    <sheet name="様式D-3_S031" sheetId="174" r:id="rId111"/>
    <sheet name="様式D-3_S032" sheetId="175" r:id="rId112"/>
    <sheet name="様式D-3_S033" sheetId="176" r:id="rId113"/>
    <sheet name="様式D-3_S034" sheetId="177" r:id="rId114"/>
    <sheet name="様式D-3_S035" sheetId="178" r:id="rId115"/>
    <sheet name="様式D-3_S036" sheetId="179" r:id="rId116"/>
    <sheet name="様式D-3_S037" sheetId="180" r:id="rId117"/>
    <sheet name="様式D-3_S038" sheetId="181" r:id="rId118"/>
    <sheet name="様式D-3_S039" sheetId="182" r:id="rId119"/>
    <sheet name="様式D-3_S040" sheetId="183" r:id="rId120"/>
    <sheet name="様式D-3_S041" sheetId="184" r:id="rId121"/>
    <sheet name="様式D-3_S042" sheetId="185" r:id="rId122"/>
    <sheet name="様式D-3_S043" sheetId="186" r:id="rId123"/>
    <sheet name="様式D-3_S044" sheetId="187" r:id="rId124"/>
    <sheet name="様式D-3_PE" sheetId="188" r:id="rId125"/>
    <sheet name="様式E" sheetId="64" r:id="rId126"/>
    <sheet name="様式F" sheetId="56" r:id="rId127"/>
    <sheet name="(参考)リスト" sheetId="74" r:id="rId128"/>
  </sheets>
  <definedNames>
    <definedName name="_xlnm._FilterDatabase" localSheetId="9" hidden="1">'様式C-1-1'!$A$1:$Z$253</definedName>
    <definedName name="_xlnm._FilterDatabase" localSheetId="126" hidden="1">様式F!$A$1:$AU$62</definedName>
    <definedName name="_xlnm.Print_Area" localSheetId="127">'(参考)リスト'!$A$3:$K$80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'様式A-2'!$B$3:$AN$79</definedName>
    <definedName name="_xlnm.Print_Area" localSheetId="4">'様式A-3'!$B$3:$AI$19</definedName>
    <definedName name="_xlnm.Print_Area" localSheetId="5">様式B!$A$1:$Z$32</definedName>
    <definedName name="_xlnm.Print_Area" localSheetId="6">'様式B (2)'!$A$1:$Z$32</definedName>
    <definedName name="_xlnm.Print_Area" localSheetId="7">'様式B (3)'!$A$1:$Z$32</definedName>
    <definedName name="_xlnm.Print_Area" localSheetId="8">'様式B (4)'!$A$1:$Z$32</definedName>
    <definedName name="_xlnm.Print_Area" localSheetId="9">'様式C-1-1'!$B$2:$Z$253</definedName>
    <definedName name="_xlnm.Print_Area" localSheetId="10">'様式C-1-2'!$A$1:$Z$43</definedName>
    <definedName name="_xlnm.Print_Area" localSheetId="11">'様式C-2'!$B$2:$Z$23</definedName>
    <definedName name="_xlnm.Print_Area" localSheetId="12">'様式D-1-1'!$B$2:$W$45</definedName>
    <definedName name="_xlnm.Print_Area" localSheetId="21">'様式D-1-1 (10)'!$B$2:$W$45</definedName>
    <definedName name="_xlnm.Print_Area" localSheetId="22">'様式D-1-1 (11)'!$B$2:$W$45</definedName>
    <definedName name="_xlnm.Print_Area" localSheetId="23">'様式D-1-1 (12)'!$B$2:$W$45</definedName>
    <definedName name="_xlnm.Print_Area" localSheetId="24">'様式D-1-1 (13)'!$B$2:$W$45</definedName>
    <definedName name="_xlnm.Print_Area" localSheetId="25">'様式D-1-1 (14)'!$B$2:$W$45</definedName>
    <definedName name="_xlnm.Print_Area" localSheetId="26">'様式D-1-1 (15)'!$B$2:$W$45</definedName>
    <definedName name="_xlnm.Print_Area" localSheetId="27">'様式D-1-1 (16)'!$B$2:$W$45</definedName>
    <definedName name="_xlnm.Print_Area" localSheetId="28">'様式D-1-1 (17)'!$B$2:$W$45</definedName>
    <definedName name="_xlnm.Print_Area" localSheetId="29">'様式D-1-1 (18)'!$B$2:$W$45</definedName>
    <definedName name="_xlnm.Print_Area" localSheetId="30">'様式D-1-1 (19)'!$B$2:$W$45</definedName>
    <definedName name="_xlnm.Print_Area" localSheetId="13">'様式D-1-1 (2)'!$B$2:$W$45</definedName>
    <definedName name="_xlnm.Print_Area" localSheetId="31">'様式D-1-1 (20)'!$B$2:$W$45</definedName>
    <definedName name="_xlnm.Print_Area" localSheetId="32">'様式D-1-1 (21)'!$B$2:$W$45</definedName>
    <definedName name="_xlnm.Print_Area" localSheetId="33">'様式D-1-1 (22)'!$B$2:$W$45</definedName>
    <definedName name="_xlnm.Print_Area" localSheetId="34">'様式D-1-1 (23)'!$B$2:$W$45</definedName>
    <definedName name="_xlnm.Print_Area" localSheetId="35">'様式D-1-1 (24)'!$B$2:$W$45</definedName>
    <definedName name="_xlnm.Print_Area" localSheetId="36">'様式D-1-1 (25)'!$B$2:$W$45</definedName>
    <definedName name="_xlnm.Print_Area" localSheetId="37">'様式D-1-1 (26)'!$B$2:$W$45</definedName>
    <definedName name="_xlnm.Print_Area" localSheetId="38">'様式D-1-1 (27)'!$B$2:$W$45</definedName>
    <definedName name="_xlnm.Print_Area" localSheetId="39">'様式D-1-1 (28)'!$B$2:$W$45</definedName>
    <definedName name="_xlnm.Print_Area" localSheetId="40">'様式D-1-1 (29)'!$B$2:$W$45</definedName>
    <definedName name="_xlnm.Print_Area" localSheetId="14">'様式D-1-1 (3)'!$B$2:$W$45</definedName>
    <definedName name="_xlnm.Print_Area" localSheetId="41">'様式D-1-1 (30)'!$B$2:$W$45</definedName>
    <definedName name="_xlnm.Print_Area" localSheetId="42">'様式D-1-1 (31)'!$B$2:$W$45</definedName>
    <definedName name="_xlnm.Print_Area" localSheetId="43">'様式D-1-1 (32)'!$B$2:$W$45</definedName>
    <definedName name="_xlnm.Print_Area" localSheetId="44">'様式D-1-1 (33)'!$B$2:$W$45</definedName>
    <definedName name="_xlnm.Print_Area" localSheetId="45">'様式D-1-1 (34)'!$B$2:$W$45</definedName>
    <definedName name="_xlnm.Print_Area" localSheetId="46">'様式D-1-1 (35)'!$B$2:$W$45</definedName>
    <definedName name="_xlnm.Print_Area" localSheetId="47">'様式D-1-1 (36)'!$B$2:$W$45</definedName>
    <definedName name="_xlnm.Print_Area" localSheetId="48">'様式D-1-1 (37)'!$B$2:$W$45</definedName>
    <definedName name="_xlnm.Print_Area" localSheetId="49">'様式D-1-1 (38)'!$B$2:$W$45</definedName>
    <definedName name="_xlnm.Print_Area" localSheetId="50">'様式D-1-1 (39)'!$B$2:$W$45</definedName>
    <definedName name="_xlnm.Print_Area" localSheetId="15">'様式D-1-1 (4)'!$B$2:$W$45</definedName>
    <definedName name="_xlnm.Print_Area" localSheetId="51">'様式D-1-1 (40)'!$B$2:$W$45</definedName>
    <definedName name="_xlnm.Print_Area" localSheetId="52">'様式D-1-1 (41)'!$B$2:$W$45</definedName>
    <definedName name="_xlnm.Print_Area" localSheetId="53">'様式D-1-1 (42)'!$B$2:$W$45</definedName>
    <definedName name="_xlnm.Print_Area" localSheetId="54">'様式D-1-1 (43)'!$B$2:$W$45</definedName>
    <definedName name="_xlnm.Print_Area" localSheetId="55">'様式D-1-1 (44)'!$B$2:$W$45</definedName>
    <definedName name="_xlnm.Print_Area" localSheetId="56">'様式D-1-1 (45)'!$B$2:$W$45</definedName>
    <definedName name="_xlnm.Print_Area" localSheetId="57">'様式D-1-1 (46)'!$B$2:$W$45</definedName>
    <definedName name="_xlnm.Print_Area" localSheetId="58">'様式D-1-1 (47)'!$B$2:$W$45</definedName>
    <definedName name="_xlnm.Print_Area" localSheetId="59">'様式D-1-1 (48)'!$B$2:$W$45</definedName>
    <definedName name="_xlnm.Print_Area" localSheetId="60">'様式D-1-1 (49)'!$B$2:$W$45</definedName>
    <definedName name="_xlnm.Print_Area" localSheetId="16">'様式D-1-1 (5)'!$B$2:$W$45</definedName>
    <definedName name="_xlnm.Print_Area" localSheetId="61">'様式D-1-1 (50)'!$B$2:$W$45</definedName>
    <definedName name="_xlnm.Print_Area" localSheetId="62">'様式D-1-1 (51)'!$B$2:$W$45</definedName>
    <definedName name="_xlnm.Print_Area" localSheetId="63">'様式D-1-1 (52)'!$B$2:$W$45</definedName>
    <definedName name="_xlnm.Print_Area" localSheetId="64">'様式D-1-1 (53)'!$B$2:$W$45</definedName>
    <definedName name="_xlnm.Print_Area" localSheetId="65">'様式D-1-1 (54)'!$B$2:$W$45</definedName>
    <definedName name="_xlnm.Print_Area" localSheetId="66">'様式D-1-1 (55)'!$B$2:$W$45</definedName>
    <definedName name="_xlnm.Print_Area" localSheetId="67">'様式D-1-1 (56)'!$B$2:$W$45</definedName>
    <definedName name="_xlnm.Print_Area" localSheetId="68">'様式D-1-1 (57)'!$B$2:$W$45</definedName>
    <definedName name="_xlnm.Print_Area" localSheetId="69">'様式D-1-1 (58)'!$B$2:$W$45</definedName>
    <definedName name="_xlnm.Print_Area" localSheetId="70">'様式D-1-1 (59)'!$B$2:$W$45</definedName>
    <definedName name="_xlnm.Print_Area" localSheetId="17">'様式D-1-1 (6)'!$B$2:$W$45</definedName>
    <definedName name="_xlnm.Print_Area" localSheetId="71">'様式D-1-1 (60)'!$B$2:$W$45</definedName>
    <definedName name="_xlnm.Print_Area" localSheetId="18">'様式D-1-1 (7)'!$B$2:$W$45</definedName>
    <definedName name="_xlnm.Print_Area" localSheetId="19">'様式D-1-1 (8)'!$B$2:$W$45</definedName>
    <definedName name="_xlnm.Print_Area" localSheetId="20">'様式D-1-1 (9)'!$B$2:$W$45</definedName>
    <definedName name="_xlnm.Print_Area" localSheetId="72">'様式D-1-2'!$B$2:$Y$58</definedName>
    <definedName name="_xlnm.Print_Area" localSheetId="73">'様式D-2-1'!$B$3:$AI$19</definedName>
    <definedName name="_xlnm.Print_Area" localSheetId="74">'様式D-2-1 (2)'!$B$3:$AI$19</definedName>
    <definedName name="_xlnm.Print_Area" localSheetId="75">'様式D-2-1 (3)'!$B$3:$AI$19</definedName>
    <definedName name="_xlnm.Print_Area" localSheetId="76">'様式D-2-1 (4)'!$B$3:$AI$19</definedName>
    <definedName name="_xlnm.Print_Area" localSheetId="77">'様式D-2-1 (5)'!$B$3:$AI$19</definedName>
    <definedName name="_xlnm.Print_Area" localSheetId="78">'様式D-2-1 (6)'!$B$3:$AI$19</definedName>
    <definedName name="_xlnm.Print_Area" localSheetId="124">'様式D-3_PE'!$A$1:$AO$52</definedName>
    <definedName name="_xlnm.Print_Area" localSheetId="79">'様式D-3_PS'!$A$1:$AO$52</definedName>
    <definedName name="_xlnm.Print_Area" localSheetId="80">'様式D-3_S001'!$A$1:$AO$52</definedName>
    <definedName name="_xlnm.Print_Area" localSheetId="81">'様式D-3_S002'!$A$1:$AO$52</definedName>
    <definedName name="_xlnm.Print_Area" localSheetId="82">'様式D-3_S003'!$A$1:$AO$52</definedName>
    <definedName name="_xlnm.Print_Area" localSheetId="83">'様式D-3_S004'!$A$1:$AO$52</definedName>
    <definedName name="_xlnm.Print_Area" localSheetId="84">'様式D-3_S005'!$A$1:$AO$52</definedName>
    <definedName name="_xlnm.Print_Area" localSheetId="85">'様式D-3_S006'!$A$1:$AO$52</definedName>
    <definedName name="_xlnm.Print_Area" localSheetId="86">'様式D-3_S007'!$A$1:$AO$52</definedName>
    <definedName name="_xlnm.Print_Area" localSheetId="87">'様式D-3_S008'!$A$1:$AO$52</definedName>
    <definedName name="_xlnm.Print_Area" localSheetId="88">'様式D-3_S009'!$A$1:$AO$52</definedName>
    <definedName name="_xlnm.Print_Area" localSheetId="89">'様式D-3_S010'!$A$1:$AO$52</definedName>
    <definedName name="_xlnm.Print_Area" localSheetId="90">'様式D-3_S011'!$A$1:$AO$52</definedName>
    <definedName name="_xlnm.Print_Area" localSheetId="91">'様式D-3_S012'!$A$1:$AO$52</definedName>
    <definedName name="_xlnm.Print_Area" localSheetId="92">'様式D-3_S013'!$A$1:$AO$52</definedName>
    <definedName name="_xlnm.Print_Area" localSheetId="93">'様式D-3_S014'!$A$1:$AO$52</definedName>
    <definedName name="_xlnm.Print_Area" localSheetId="94">'様式D-3_S015'!$A$1:$AO$52</definedName>
    <definedName name="_xlnm.Print_Area" localSheetId="95">'様式D-3_S016'!$A$1:$AO$52</definedName>
    <definedName name="_xlnm.Print_Area" localSheetId="96">'様式D-3_S017'!$A$1:$AO$52</definedName>
    <definedName name="_xlnm.Print_Area" localSheetId="97">'様式D-3_S018'!$A$1:$AO$52</definedName>
    <definedName name="_xlnm.Print_Area" localSheetId="98">'様式D-3_S019'!$A$1:$AO$52</definedName>
    <definedName name="_xlnm.Print_Area" localSheetId="99">'様式D-3_S020'!$A$1:$AO$52</definedName>
    <definedName name="_xlnm.Print_Area" localSheetId="100">'様式D-3_S021'!$A$1:$AO$52</definedName>
    <definedName name="_xlnm.Print_Area" localSheetId="101">'様式D-3_S022'!$A$1:$AO$52</definedName>
    <definedName name="_xlnm.Print_Area" localSheetId="102">'様式D-3_S023'!$A$1:$AO$52</definedName>
    <definedName name="_xlnm.Print_Area" localSheetId="103">'様式D-3_S024'!$A$1:$AO$52</definedName>
    <definedName name="_xlnm.Print_Area" localSheetId="104">'様式D-3_S025'!$A$1:$AO$52</definedName>
    <definedName name="_xlnm.Print_Area" localSheetId="105">'様式D-3_S026'!$A$1:$AO$52</definedName>
    <definedName name="_xlnm.Print_Area" localSheetId="106">'様式D-3_S027'!$A$1:$AO$52</definedName>
    <definedName name="_xlnm.Print_Area" localSheetId="107">'様式D-3_S028'!$A$1:$AO$52</definedName>
    <definedName name="_xlnm.Print_Area" localSheetId="108">'様式D-3_S029'!$A$1:$AO$52</definedName>
    <definedName name="_xlnm.Print_Area" localSheetId="109">'様式D-3_S030'!$A$1:$AO$52</definedName>
    <definedName name="_xlnm.Print_Area" localSheetId="110">'様式D-3_S031'!$A$1:$AO$52</definedName>
    <definedName name="_xlnm.Print_Area" localSheetId="111">'様式D-3_S032'!$A$1:$AO$52</definedName>
    <definedName name="_xlnm.Print_Area" localSheetId="112">'様式D-3_S033'!$A$1:$AO$52</definedName>
    <definedName name="_xlnm.Print_Area" localSheetId="113">'様式D-3_S034'!$A$1:$AO$52</definedName>
    <definedName name="_xlnm.Print_Area" localSheetId="114">'様式D-3_S035'!$A$1:$AO$52</definedName>
    <definedName name="_xlnm.Print_Area" localSheetId="115">'様式D-3_S036'!$A$1:$AO$52</definedName>
    <definedName name="_xlnm.Print_Area" localSheetId="116">'様式D-3_S037'!$A$1:$AO$52</definedName>
    <definedName name="_xlnm.Print_Area" localSheetId="117">'様式D-3_S038'!$A$1:$AO$52</definedName>
    <definedName name="_xlnm.Print_Area" localSheetId="118">'様式D-3_S039'!$A$1:$AO$52</definedName>
    <definedName name="_xlnm.Print_Area" localSheetId="119">'様式D-3_S040'!$A$1:$AO$52</definedName>
    <definedName name="_xlnm.Print_Area" localSheetId="120">'様式D-3_S041'!$A$1:$AO$52</definedName>
    <definedName name="_xlnm.Print_Area" localSheetId="121">'様式D-3_S042'!$A$1:$AO$52</definedName>
    <definedName name="_xlnm.Print_Area" localSheetId="122">'様式D-3_S043'!$A$1:$AO$52</definedName>
    <definedName name="_xlnm.Print_Area" localSheetId="123">'様式D-3_S044'!$A$1:$AO$52</definedName>
    <definedName name="_xlnm.Print_Area" localSheetId="126">様式F!$B$1:$AN$62</definedName>
    <definedName name="_xlnm.Print_Titles" localSheetId="3">'様式A-2'!$3:$9</definedName>
    <definedName name="_xlnm.Print_Titles" localSheetId="9">'様式C-1-1'!$2:$8</definedName>
    <definedName name="_xlnm.Print_Titles" localSheetId="12">'様式D-1-1'!$B:$W,'様式D-1-1'!$2:$4</definedName>
    <definedName name="_xlnm.Print_Titles" localSheetId="21">'様式D-1-1 (10)'!$B:$W,'様式D-1-1 (10)'!$2:$4</definedName>
    <definedName name="_xlnm.Print_Titles" localSheetId="22">'様式D-1-1 (11)'!$B:$W,'様式D-1-1 (11)'!$2:$4</definedName>
    <definedName name="_xlnm.Print_Titles" localSheetId="23">'様式D-1-1 (12)'!$B:$W,'様式D-1-1 (12)'!$2:$4</definedName>
    <definedName name="_xlnm.Print_Titles" localSheetId="24">'様式D-1-1 (13)'!$B:$W,'様式D-1-1 (13)'!$2:$4</definedName>
    <definedName name="_xlnm.Print_Titles" localSheetId="25">'様式D-1-1 (14)'!$B:$W,'様式D-1-1 (14)'!$2:$4</definedName>
    <definedName name="_xlnm.Print_Titles" localSheetId="26">'様式D-1-1 (15)'!$B:$W,'様式D-1-1 (15)'!$2:$4</definedName>
    <definedName name="_xlnm.Print_Titles" localSheetId="27">'様式D-1-1 (16)'!$B:$W,'様式D-1-1 (16)'!$2:$4</definedName>
    <definedName name="_xlnm.Print_Titles" localSheetId="28">'様式D-1-1 (17)'!$B:$W,'様式D-1-1 (17)'!$2:$4</definedName>
    <definedName name="_xlnm.Print_Titles" localSheetId="29">'様式D-1-1 (18)'!$B:$W,'様式D-1-1 (18)'!$2:$4</definedName>
    <definedName name="_xlnm.Print_Titles" localSheetId="30">'様式D-1-1 (19)'!$B:$W,'様式D-1-1 (19)'!$2:$4</definedName>
    <definedName name="_xlnm.Print_Titles" localSheetId="13">'様式D-1-1 (2)'!$B:$W,'様式D-1-1 (2)'!$2:$4</definedName>
    <definedName name="_xlnm.Print_Titles" localSheetId="31">'様式D-1-1 (20)'!$B:$W,'様式D-1-1 (20)'!$2:$4</definedName>
    <definedName name="_xlnm.Print_Titles" localSheetId="32">'様式D-1-1 (21)'!$B:$W,'様式D-1-1 (21)'!$2:$4</definedName>
    <definedName name="_xlnm.Print_Titles" localSheetId="33">'様式D-1-1 (22)'!$B:$W,'様式D-1-1 (22)'!$2:$4</definedName>
    <definedName name="_xlnm.Print_Titles" localSheetId="34">'様式D-1-1 (23)'!$B:$W,'様式D-1-1 (23)'!$2:$4</definedName>
    <definedName name="_xlnm.Print_Titles" localSheetId="35">'様式D-1-1 (24)'!$B:$W,'様式D-1-1 (24)'!$2:$4</definedName>
    <definedName name="_xlnm.Print_Titles" localSheetId="36">'様式D-1-1 (25)'!$B:$W,'様式D-1-1 (25)'!$2:$4</definedName>
    <definedName name="_xlnm.Print_Titles" localSheetId="37">'様式D-1-1 (26)'!$B:$W,'様式D-1-1 (26)'!$2:$4</definedName>
    <definedName name="_xlnm.Print_Titles" localSheetId="38">'様式D-1-1 (27)'!$B:$W,'様式D-1-1 (27)'!$2:$4</definedName>
    <definedName name="_xlnm.Print_Titles" localSheetId="39">'様式D-1-1 (28)'!$B:$W,'様式D-1-1 (28)'!$2:$4</definedName>
    <definedName name="_xlnm.Print_Titles" localSheetId="40">'様式D-1-1 (29)'!$B:$W,'様式D-1-1 (29)'!$2:$4</definedName>
    <definedName name="_xlnm.Print_Titles" localSheetId="14">'様式D-1-1 (3)'!$B:$W,'様式D-1-1 (3)'!$2:$4</definedName>
    <definedName name="_xlnm.Print_Titles" localSheetId="41">'様式D-1-1 (30)'!$B:$W,'様式D-1-1 (30)'!$2:$4</definedName>
    <definedName name="_xlnm.Print_Titles" localSheetId="42">'様式D-1-1 (31)'!$B:$W,'様式D-1-1 (31)'!$2:$4</definedName>
    <definedName name="_xlnm.Print_Titles" localSheetId="43">'様式D-1-1 (32)'!$B:$W,'様式D-1-1 (32)'!$2:$4</definedName>
    <definedName name="_xlnm.Print_Titles" localSheetId="44">'様式D-1-1 (33)'!$B:$W,'様式D-1-1 (33)'!$2:$4</definedName>
    <definedName name="_xlnm.Print_Titles" localSheetId="45">'様式D-1-1 (34)'!$B:$W,'様式D-1-1 (34)'!$2:$4</definedName>
    <definedName name="_xlnm.Print_Titles" localSheetId="46">'様式D-1-1 (35)'!$B:$W,'様式D-1-1 (35)'!$2:$4</definedName>
    <definedName name="_xlnm.Print_Titles" localSheetId="47">'様式D-1-1 (36)'!$B:$W,'様式D-1-1 (36)'!$2:$4</definedName>
    <definedName name="_xlnm.Print_Titles" localSheetId="48">'様式D-1-1 (37)'!$B:$W,'様式D-1-1 (37)'!$2:$4</definedName>
    <definedName name="_xlnm.Print_Titles" localSheetId="49">'様式D-1-1 (38)'!$B:$W,'様式D-1-1 (38)'!$2:$4</definedName>
    <definedName name="_xlnm.Print_Titles" localSheetId="50">'様式D-1-1 (39)'!$B:$W,'様式D-1-1 (39)'!$2:$4</definedName>
    <definedName name="_xlnm.Print_Titles" localSheetId="15">'様式D-1-1 (4)'!$B:$W,'様式D-1-1 (4)'!$2:$4</definedName>
    <definedName name="_xlnm.Print_Titles" localSheetId="51">'様式D-1-1 (40)'!$B:$W,'様式D-1-1 (40)'!$2:$4</definedName>
    <definedName name="_xlnm.Print_Titles" localSheetId="52">'様式D-1-1 (41)'!$B:$W,'様式D-1-1 (41)'!$2:$4</definedName>
    <definedName name="_xlnm.Print_Titles" localSheetId="53">'様式D-1-1 (42)'!$B:$W,'様式D-1-1 (42)'!$2:$4</definedName>
    <definedName name="_xlnm.Print_Titles" localSheetId="54">'様式D-1-1 (43)'!$B:$W,'様式D-1-1 (43)'!$2:$4</definedName>
    <definedName name="_xlnm.Print_Titles" localSheetId="55">'様式D-1-1 (44)'!$B:$W,'様式D-1-1 (44)'!$2:$4</definedName>
    <definedName name="_xlnm.Print_Titles" localSheetId="56">'様式D-1-1 (45)'!$B:$W,'様式D-1-1 (45)'!$2:$4</definedName>
    <definedName name="_xlnm.Print_Titles" localSheetId="57">'様式D-1-1 (46)'!$B:$W,'様式D-1-1 (46)'!$2:$4</definedName>
    <definedName name="_xlnm.Print_Titles" localSheetId="58">'様式D-1-1 (47)'!$B:$W,'様式D-1-1 (47)'!$2:$4</definedName>
    <definedName name="_xlnm.Print_Titles" localSheetId="59">'様式D-1-1 (48)'!$B:$W,'様式D-1-1 (48)'!$2:$4</definedName>
    <definedName name="_xlnm.Print_Titles" localSheetId="60">'様式D-1-1 (49)'!$B:$W,'様式D-1-1 (49)'!$2:$4</definedName>
    <definedName name="_xlnm.Print_Titles" localSheetId="16">'様式D-1-1 (5)'!$B:$W,'様式D-1-1 (5)'!$2:$4</definedName>
    <definedName name="_xlnm.Print_Titles" localSheetId="61">'様式D-1-1 (50)'!$B:$W,'様式D-1-1 (50)'!$2:$4</definedName>
    <definedName name="_xlnm.Print_Titles" localSheetId="62">'様式D-1-1 (51)'!$B:$W,'様式D-1-1 (51)'!$2:$4</definedName>
    <definedName name="_xlnm.Print_Titles" localSheetId="63">'様式D-1-1 (52)'!$B:$W,'様式D-1-1 (52)'!$2:$4</definedName>
    <definedName name="_xlnm.Print_Titles" localSheetId="64">'様式D-1-1 (53)'!$B:$W,'様式D-1-1 (53)'!$2:$4</definedName>
    <definedName name="_xlnm.Print_Titles" localSheetId="65">'様式D-1-1 (54)'!$B:$W,'様式D-1-1 (54)'!$2:$4</definedName>
    <definedName name="_xlnm.Print_Titles" localSheetId="66">'様式D-1-1 (55)'!$B:$W,'様式D-1-1 (55)'!$2:$4</definedName>
    <definedName name="_xlnm.Print_Titles" localSheetId="67">'様式D-1-1 (56)'!$B:$W,'様式D-1-1 (56)'!$2:$4</definedName>
    <definedName name="_xlnm.Print_Titles" localSheetId="68">'様式D-1-1 (57)'!$B:$W,'様式D-1-1 (57)'!$2:$4</definedName>
    <definedName name="_xlnm.Print_Titles" localSheetId="69">'様式D-1-1 (58)'!$B:$W,'様式D-1-1 (58)'!$2:$4</definedName>
    <definedName name="_xlnm.Print_Titles" localSheetId="70">'様式D-1-1 (59)'!$B:$W,'様式D-1-1 (59)'!$2:$4</definedName>
    <definedName name="_xlnm.Print_Titles" localSheetId="17">'様式D-1-1 (6)'!$B:$W,'様式D-1-1 (6)'!$2:$4</definedName>
    <definedName name="_xlnm.Print_Titles" localSheetId="71">'様式D-1-1 (60)'!$B:$W,'様式D-1-1 (60)'!$2:$4</definedName>
    <definedName name="_xlnm.Print_Titles" localSheetId="18">'様式D-1-1 (7)'!$B:$W,'様式D-1-1 (7)'!$2:$4</definedName>
    <definedName name="_xlnm.Print_Titles" localSheetId="19">'様式D-1-1 (8)'!$B:$W,'様式D-1-1 (8)'!$2:$4</definedName>
    <definedName name="_xlnm.Print_Titles" localSheetId="20">'様式D-1-1 (9)'!$B:$W,'様式D-1-1 (9)'!$2:$4</definedName>
    <definedName name="_xlnm.Print_Titles" localSheetId="72">'様式D-1-2'!$B:$Y,'様式D-1-2'!$2:$4</definedName>
    <definedName name="_xlnm.Print_Titles" localSheetId="124">'様式D-3_PE'!$B:$AO,'様式D-3_PE'!$3:$5</definedName>
    <definedName name="_xlnm.Print_Titles" localSheetId="79">'様式D-3_PS'!$B:$AO,'様式D-3_PS'!$3:$5</definedName>
    <definedName name="_xlnm.Print_Titles" localSheetId="80">'様式D-3_S001'!$B:$AO,'様式D-3_S001'!$3:$5</definedName>
    <definedName name="_xlnm.Print_Titles" localSheetId="81">'様式D-3_S002'!$B:$AO,'様式D-3_S002'!$3:$5</definedName>
    <definedName name="_xlnm.Print_Titles" localSheetId="82">'様式D-3_S003'!$B:$AO,'様式D-3_S003'!$3:$5</definedName>
    <definedName name="_xlnm.Print_Titles" localSheetId="83">'様式D-3_S004'!$B:$AO,'様式D-3_S004'!$3:$5</definedName>
    <definedName name="_xlnm.Print_Titles" localSheetId="84">'様式D-3_S005'!$B:$AO,'様式D-3_S005'!$3:$5</definedName>
    <definedName name="_xlnm.Print_Titles" localSheetId="85">'様式D-3_S006'!$B:$AO,'様式D-3_S006'!$3:$5</definedName>
    <definedName name="_xlnm.Print_Titles" localSheetId="86">'様式D-3_S007'!$B:$AO,'様式D-3_S007'!$3:$5</definedName>
    <definedName name="_xlnm.Print_Titles" localSheetId="87">'様式D-3_S008'!$B:$AO,'様式D-3_S008'!$3:$5</definedName>
    <definedName name="_xlnm.Print_Titles" localSheetId="88">'様式D-3_S009'!$B:$AO,'様式D-3_S009'!$3:$5</definedName>
    <definedName name="_xlnm.Print_Titles" localSheetId="89">'様式D-3_S010'!$B:$AO,'様式D-3_S010'!$3:$5</definedName>
    <definedName name="_xlnm.Print_Titles" localSheetId="90">'様式D-3_S011'!$B:$AO,'様式D-3_S011'!$3:$5</definedName>
    <definedName name="_xlnm.Print_Titles" localSheetId="91">'様式D-3_S012'!$B:$AO,'様式D-3_S012'!$3:$5</definedName>
    <definedName name="_xlnm.Print_Titles" localSheetId="92">'様式D-3_S013'!$B:$AO,'様式D-3_S013'!$3:$5</definedName>
    <definedName name="_xlnm.Print_Titles" localSheetId="93">'様式D-3_S014'!$B:$AO,'様式D-3_S014'!$3:$5</definedName>
    <definedName name="_xlnm.Print_Titles" localSheetId="94">'様式D-3_S015'!$B:$AO,'様式D-3_S015'!$3:$5</definedName>
    <definedName name="_xlnm.Print_Titles" localSheetId="95">'様式D-3_S016'!$B:$AO,'様式D-3_S016'!$3:$5</definedName>
    <definedName name="_xlnm.Print_Titles" localSheetId="96">'様式D-3_S017'!$B:$AO,'様式D-3_S017'!$3:$5</definedName>
    <definedName name="_xlnm.Print_Titles" localSheetId="97">'様式D-3_S018'!$B:$AO,'様式D-3_S018'!$3:$5</definedName>
    <definedName name="_xlnm.Print_Titles" localSheetId="98">'様式D-3_S019'!$B:$AO,'様式D-3_S019'!$3:$5</definedName>
    <definedName name="_xlnm.Print_Titles" localSheetId="99">'様式D-3_S020'!$B:$AO,'様式D-3_S020'!$3:$5</definedName>
    <definedName name="_xlnm.Print_Titles" localSheetId="100">'様式D-3_S021'!$B:$AO,'様式D-3_S021'!$3:$5</definedName>
    <definedName name="_xlnm.Print_Titles" localSheetId="101">'様式D-3_S022'!$B:$AO,'様式D-3_S022'!$3:$5</definedName>
    <definedName name="_xlnm.Print_Titles" localSheetId="102">'様式D-3_S023'!$B:$AO,'様式D-3_S023'!$3:$5</definedName>
    <definedName name="_xlnm.Print_Titles" localSheetId="103">'様式D-3_S024'!$B:$AO,'様式D-3_S024'!$3:$5</definedName>
    <definedName name="_xlnm.Print_Titles" localSheetId="104">'様式D-3_S025'!$B:$AO,'様式D-3_S025'!$3:$5</definedName>
    <definedName name="_xlnm.Print_Titles" localSheetId="105">'様式D-3_S026'!$B:$AO,'様式D-3_S026'!$3:$5</definedName>
    <definedName name="_xlnm.Print_Titles" localSheetId="106">'様式D-3_S027'!$B:$AO,'様式D-3_S027'!$3:$5</definedName>
    <definedName name="_xlnm.Print_Titles" localSheetId="107">'様式D-3_S028'!$B:$AO,'様式D-3_S028'!$3:$5</definedName>
    <definedName name="_xlnm.Print_Titles" localSheetId="108">'様式D-3_S029'!$B:$AO,'様式D-3_S029'!$3:$5</definedName>
    <definedName name="_xlnm.Print_Titles" localSheetId="109">'様式D-3_S030'!$B:$AO,'様式D-3_S030'!$3:$5</definedName>
    <definedName name="_xlnm.Print_Titles" localSheetId="110">'様式D-3_S031'!$B:$AO,'様式D-3_S031'!$3:$5</definedName>
    <definedName name="_xlnm.Print_Titles" localSheetId="111">'様式D-3_S032'!$B:$AO,'様式D-3_S032'!$3:$5</definedName>
    <definedName name="_xlnm.Print_Titles" localSheetId="112">'様式D-3_S033'!$B:$AO,'様式D-3_S033'!$3:$5</definedName>
    <definedName name="_xlnm.Print_Titles" localSheetId="113">'様式D-3_S034'!$B:$AO,'様式D-3_S034'!$3:$5</definedName>
    <definedName name="_xlnm.Print_Titles" localSheetId="114">'様式D-3_S035'!$B:$AO,'様式D-3_S035'!$3:$5</definedName>
    <definedName name="_xlnm.Print_Titles" localSheetId="115">'様式D-3_S036'!$B:$AO,'様式D-3_S036'!$3:$5</definedName>
    <definedName name="_xlnm.Print_Titles" localSheetId="116">'様式D-3_S037'!$B:$AO,'様式D-3_S037'!$3:$5</definedName>
    <definedName name="_xlnm.Print_Titles" localSheetId="117">'様式D-3_S038'!$B:$AO,'様式D-3_S038'!$3:$5</definedName>
    <definedName name="_xlnm.Print_Titles" localSheetId="118">'様式D-3_S039'!$B:$AO,'様式D-3_S039'!$3:$5</definedName>
    <definedName name="_xlnm.Print_Titles" localSheetId="119">'様式D-3_S040'!$B:$AO,'様式D-3_S040'!$3:$5</definedName>
    <definedName name="_xlnm.Print_Titles" localSheetId="120">'様式D-3_S041'!$B:$AO,'様式D-3_S041'!$3:$5</definedName>
    <definedName name="_xlnm.Print_Titles" localSheetId="121">'様式D-3_S042'!$B:$AO,'様式D-3_S042'!$3:$5</definedName>
    <definedName name="_xlnm.Print_Titles" localSheetId="122">'様式D-3_S043'!$B:$AO,'様式D-3_S043'!$3:$5</definedName>
    <definedName name="_xlnm.Print_Titles" localSheetId="123">'様式D-3_S044'!$B:$AO,'様式D-3_S044'!$3:$5</definedName>
    <definedName name="_xlnm.Print_Titles" localSheetId="126">様式F!$1:$9</definedName>
    <definedName name="Z_D77EBD73_782E_4A63_AC37_29D349B4D009_.wvu.Cols" localSheetId="9" hidden="1">'様式C-1-1'!#REF!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'様式B (2)'!$B$2:$Y$27</definedName>
    <definedName name="Z_D77EBD73_782E_4A63_AC37_29D349B4D009_.wvu.PrintArea" localSheetId="7" hidden="1">'様式B (3)'!$B$2:$Y$27</definedName>
    <definedName name="Z_D77EBD73_782E_4A63_AC37_29D349B4D009_.wvu.PrintArea" localSheetId="8" hidden="1">'様式B (4)'!$B$2:$Y$27</definedName>
    <definedName name="Z_D77EBD73_782E_4A63_AC37_29D349B4D009_.wvu.PrintArea" localSheetId="9" hidden="1">'様式C-1-1'!$B$2:$Y$251</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73" hidden="1">'様式D-2-1'!$B$3:$AI$18</definedName>
    <definedName name="Z_D77EBD73_782E_4A63_AC37_29D349B4D009_.wvu.PrintArea" localSheetId="74" hidden="1">'様式D-2-1 (2)'!$B$3:$AI$18</definedName>
    <definedName name="Z_D77EBD73_782E_4A63_AC37_29D349B4D009_.wvu.PrintArea" localSheetId="75" hidden="1">'様式D-2-1 (3)'!$B$3:$AI$18</definedName>
    <definedName name="Z_D77EBD73_782E_4A63_AC37_29D349B4D009_.wvu.PrintArea" localSheetId="76" hidden="1">'様式D-2-1 (4)'!$B$3:$AI$18</definedName>
    <definedName name="Z_D77EBD73_782E_4A63_AC37_29D349B4D009_.wvu.PrintArea" localSheetId="77" hidden="1">'様式D-2-1 (5)'!$B$3:$AI$18</definedName>
    <definedName name="Z_D77EBD73_782E_4A63_AC37_29D349B4D009_.wvu.PrintArea" localSheetId="78" hidden="1">'様式D-2-1 (6)'!$B$3:$AI$18</definedName>
    <definedName name="Z_D77EBD73_782E_4A63_AC37_29D349B4D009_.wvu.PrintArea" localSheetId="124" hidden="1">'様式D-3_PE'!$B$3:$AO$46</definedName>
    <definedName name="Z_D77EBD73_782E_4A63_AC37_29D349B4D009_.wvu.PrintArea" localSheetId="79" hidden="1">'様式D-3_PS'!$B$3:$AO$46</definedName>
    <definedName name="Z_D77EBD73_782E_4A63_AC37_29D349B4D009_.wvu.PrintArea" localSheetId="80" hidden="1">'様式D-3_S001'!$B$3:$AO$46</definedName>
    <definedName name="Z_D77EBD73_782E_4A63_AC37_29D349B4D009_.wvu.PrintArea" localSheetId="81" hidden="1">'様式D-3_S002'!$B$3:$AO$46</definedName>
    <definedName name="Z_D77EBD73_782E_4A63_AC37_29D349B4D009_.wvu.PrintArea" localSheetId="82" hidden="1">'様式D-3_S003'!$B$3:$AO$46</definedName>
    <definedName name="Z_D77EBD73_782E_4A63_AC37_29D349B4D009_.wvu.PrintArea" localSheetId="83" hidden="1">'様式D-3_S004'!$B$3:$AO$46</definedName>
    <definedName name="Z_D77EBD73_782E_4A63_AC37_29D349B4D009_.wvu.PrintArea" localSheetId="84" hidden="1">'様式D-3_S005'!$B$3:$AO$46</definedName>
    <definedName name="Z_D77EBD73_782E_4A63_AC37_29D349B4D009_.wvu.PrintArea" localSheetId="85" hidden="1">'様式D-3_S006'!$B$3:$AO$46</definedName>
    <definedName name="Z_D77EBD73_782E_4A63_AC37_29D349B4D009_.wvu.PrintArea" localSheetId="86" hidden="1">'様式D-3_S007'!$B$3:$AO$46</definedName>
    <definedName name="Z_D77EBD73_782E_4A63_AC37_29D349B4D009_.wvu.PrintArea" localSheetId="87" hidden="1">'様式D-3_S008'!$B$3:$AO$46</definedName>
    <definedName name="Z_D77EBD73_782E_4A63_AC37_29D349B4D009_.wvu.PrintArea" localSheetId="88" hidden="1">'様式D-3_S009'!$B$3:$AO$46</definedName>
    <definedName name="Z_D77EBD73_782E_4A63_AC37_29D349B4D009_.wvu.PrintArea" localSheetId="89" hidden="1">'様式D-3_S010'!$B$3:$AO$46</definedName>
    <definedName name="Z_D77EBD73_782E_4A63_AC37_29D349B4D009_.wvu.PrintArea" localSheetId="90" hidden="1">'様式D-3_S011'!$B$3:$AO$46</definedName>
    <definedName name="Z_D77EBD73_782E_4A63_AC37_29D349B4D009_.wvu.PrintArea" localSheetId="91" hidden="1">'様式D-3_S012'!$B$3:$AO$46</definedName>
    <definedName name="Z_D77EBD73_782E_4A63_AC37_29D349B4D009_.wvu.PrintArea" localSheetId="92" hidden="1">'様式D-3_S013'!$B$3:$AO$46</definedName>
    <definedName name="Z_D77EBD73_782E_4A63_AC37_29D349B4D009_.wvu.PrintArea" localSheetId="93" hidden="1">'様式D-3_S014'!$B$3:$AO$46</definedName>
    <definedName name="Z_D77EBD73_782E_4A63_AC37_29D349B4D009_.wvu.PrintArea" localSheetId="94" hidden="1">'様式D-3_S015'!$B$3:$AO$46</definedName>
    <definedName name="Z_D77EBD73_782E_4A63_AC37_29D349B4D009_.wvu.PrintArea" localSheetId="95" hidden="1">'様式D-3_S016'!$B$3:$AO$46</definedName>
    <definedName name="Z_D77EBD73_782E_4A63_AC37_29D349B4D009_.wvu.PrintArea" localSheetId="96" hidden="1">'様式D-3_S017'!$B$3:$AO$46</definedName>
    <definedName name="Z_D77EBD73_782E_4A63_AC37_29D349B4D009_.wvu.PrintArea" localSheetId="97" hidden="1">'様式D-3_S018'!$B$3:$AO$46</definedName>
    <definedName name="Z_D77EBD73_782E_4A63_AC37_29D349B4D009_.wvu.PrintArea" localSheetId="98" hidden="1">'様式D-3_S019'!$B$3:$AO$46</definedName>
    <definedName name="Z_D77EBD73_782E_4A63_AC37_29D349B4D009_.wvu.PrintArea" localSheetId="99" hidden="1">'様式D-3_S020'!$B$3:$AO$46</definedName>
    <definedName name="Z_D77EBD73_782E_4A63_AC37_29D349B4D009_.wvu.PrintArea" localSheetId="100" hidden="1">'様式D-3_S021'!$B$3:$AO$46</definedName>
    <definedName name="Z_D77EBD73_782E_4A63_AC37_29D349B4D009_.wvu.PrintArea" localSheetId="101" hidden="1">'様式D-3_S022'!$B$3:$AO$46</definedName>
    <definedName name="Z_D77EBD73_782E_4A63_AC37_29D349B4D009_.wvu.PrintArea" localSheetId="102" hidden="1">'様式D-3_S023'!$B$3:$AO$46</definedName>
    <definedName name="Z_D77EBD73_782E_4A63_AC37_29D349B4D009_.wvu.PrintArea" localSheetId="103" hidden="1">'様式D-3_S024'!$B$3:$AO$46</definedName>
    <definedName name="Z_D77EBD73_782E_4A63_AC37_29D349B4D009_.wvu.PrintArea" localSheetId="104" hidden="1">'様式D-3_S025'!$B$3:$AO$46</definedName>
    <definedName name="Z_D77EBD73_782E_4A63_AC37_29D349B4D009_.wvu.PrintArea" localSheetId="105" hidden="1">'様式D-3_S026'!$B$3:$AO$46</definedName>
    <definedName name="Z_D77EBD73_782E_4A63_AC37_29D349B4D009_.wvu.PrintArea" localSheetId="106" hidden="1">'様式D-3_S027'!$B$3:$AO$46</definedName>
    <definedName name="Z_D77EBD73_782E_4A63_AC37_29D349B4D009_.wvu.PrintArea" localSheetId="107" hidden="1">'様式D-3_S028'!$B$3:$AO$46</definedName>
    <definedName name="Z_D77EBD73_782E_4A63_AC37_29D349B4D009_.wvu.PrintArea" localSheetId="108" hidden="1">'様式D-3_S029'!$B$3:$AO$46</definedName>
    <definedName name="Z_D77EBD73_782E_4A63_AC37_29D349B4D009_.wvu.PrintArea" localSheetId="109" hidden="1">'様式D-3_S030'!$B$3:$AO$46</definedName>
    <definedName name="Z_D77EBD73_782E_4A63_AC37_29D349B4D009_.wvu.PrintArea" localSheetId="110" hidden="1">'様式D-3_S031'!$B$3:$AO$46</definedName>
    <definedName name="Z_D77EBD73_782E_4A63_AC37_29D349B4D009_.wvu.PrintArea" localSheetId="111" hidden="1">'様式D-3_S032'!$B$3:$AO$46</definedName>
    <definedName name="Z_D77EBD73_782E_4A63_AC37_29D349B4D009_.wvu.PrintArea" localSheetId="112" hidden="1">'様式D-3_S033'!$B$3:$AO$46</definedName>
    <definedName name="Z_D77EBD73_782E_4A63_AC37_29D349B4D009_.wvu.PrintArea" localSheetId="113" hidden="1">'様式D-3_S034'!$B$3:$AO$46</definedName>
    <definedName name="Z_D77EBD73_782E_4A63_AC37_29D349B4D009_.wvu.PrintArea" localSheetId="114" hidden="1">'様式D-3_S035'!$B$3:$AO$46</definedName>
    <definedName name="Z_D77EBD73_782E_4A63_AC37_29D349B4D009_.wvu.PrintArea" localSheetId="115" hidden="1">'様式D-3_S036'!$B$3:$AO$46</definedName>
    <definedName name="Z_D77EBD73_782E_4A63_AC37_29D349B4D009_.wvu.PrintArea" localSheetId="116" hidden="1">'様式D-3_S037'!$B$3:$AO$46</definedName>
    <definedName name="Z_D77EBD73_782E_4A63_AC37_29D349B4D009_.wvu.PrintArea" localSheetId="117" hidden="1">'様式D-3_S038'!$B$3:$AO$46</definedName>
    <definedName name="Z_D77EBD73_782E_4A63_AC37_29D349B4D009_.wvu.PrintArea" localSheetId="118" hidden="1">'様式D-3_S039'!$B$3:$AO$46</definedName>
    <definedName name="Z_D77EBD73_782E_4A63_AC37_29D349B4D009_.wvu.PrintArea" localSheetId="119" hidden="1">'様式D-3_S040'!$B$3:$AO$46</definedName>
    <definedName name="Z_D77EBD73_782E_4A63_AC37_29D349B4D009_.wvu.PrintArea" localSheetId="120" hidden="1">'様式D-3_S041'!$B$3:$AO$46</definedName>
    <definedName name="Z_D77EBD73_782E_4A63_AC37_29D349B4D009_.wvu.PrintArea" localSheetId="121" hidden="1">'様式D-3_S042'!$B$3:$AO$46</definedName>
    <definedName name="Z_D77EBD73_782E_4A63_AC37_29D349B4D009_.wvu.PrintArea" localSheetId="122" hidden="1">'様式D-3_S043'!$B$3:$AO$46</definedName>
    <definedName name="Z_D77EBD73_782E_4A63_AC37_29D349B4D009_.wvu.PrintArea" localSheetId="123" hidden="1">'様式D-3_S044'!$B$3:$AO$46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6">テーブル1[対象箇所]</definedName>
    <definedName name="対象箇所" localSheetId="7">テーブル1[対象箇所]</definedName>
    <definedName name="対象箇所" localSheetId="8">テーブル1[対象箇所]</definedName>
    <definedName name="対象箇所" localSheetId="21">テーブル1[対象箇所]</definedName>
    <definedName name="対象箇所" localSheetId="22">テーブル1[対象箇所]</definedName>
    <definedName name="対象箇所" localSheetId="23">テーブル1[対象箇所]</definedName>
    <definedName name="対象箇所" localSheetId="24">テーブル1[対象箇所]</definedName>
    <definedName name="対象箇所" localSheetId="25">テーブル1[対象箇所]</definedName>
    <definedName name="対象箇所" localSheetId="26">テーブル1[対象箇所]</definedName>
    <definedName name="対象箇所" localSheetId="27">テーブル1[対象箇所]</definedName>
    <definedName name="対象箇所" localSheetId="28">テーブル1[対象箇所]</definedName>
    <definedName name="対象箇所" localSheetId="29">テーブル1[対象箇所]</definedName>
    <definedName name="対象箇所" localSheetId="30">テーブル1[対象箇所]</definedName>
    <definedName name="対象箇所" localSheetId="13">テーブル1[対象箇所]</definedName>
    <definedName name="対象箇所" localSheetId="31">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5">テーブル1[対象箇所]</definedName>
    <definedName name="対象箇所" localSheetId="36">テーブル1[対象箇所]</definedName>
    <definedName name="対象箇所" localSheetId="37">テーブル1[対象箇所]</definedName>
    <definedName name="対象箇所" localSheetId="38">テーブル1[対象箇所]</definedName>
    <definedName name="対象箇所" localSheetId="39">テーブル1[対象箇所]</definedName>
    <definedName name="対象箇所" localSheetId="40">テーブル1[対象箇所]</definedName>
    <definedName name="対象箇所" localSheetId="14">テーブル1[対象箇所]</definedName>
    <definedName name="対象箇所" localSheetId="41">テーブル1[対象箇所]</definedName>
    <definedName name="対象箇所" localSheetId="42">テーブル1[対象箇所]</definedName>
    <definedName name="対象箇所" localSheetId="43">テーブル1[対象箇所]</definedName>
    <definedName name="対象箇所" localSheetId="44">テーブル1[対象箇所]</definedName>
    <definedName name="対象箇所" localSheetId="45">テーブル1[対象箇所]</definedName>
    <definedName name="対象箇所" localSheetId="46">テーブル1[対象箇所]</definedName>
    <definedName name="対象箇所" localSheetId="47">テーブル1[対象箇所]</definedName>
    <definedName name="対象箇所" localSheetId="48">テーブル1[対象箇所]</definedName>
    <definedName name="対象箇所" localSheetId="49">テーブル1[対象箇所]</definedName>
    <definedName name="対象箇所" localSheetId="50">テーブル1[対象箇所]</definedName>
    <definedName name="対象箇所" localSheetId="15">テーブル1[対象箇所]</definedName>
    <definedName name="対象箇所" localSheetId="51">テーブル1[対象箇所]</definedName>
    <definedName name="対象箇所" localSheetId="52">テーブル1[対象箇所]</definedName>
    <definedName name="対象箇所" localSheetId="53">テーブル1[対象箇所]</definedName>
    <definedName name="対象箇所" localSheetId="54">テーブル1[対象箇所]</definedName>
    <definedName name="対象箇所" localSheetId="55">テーブル1[対象箇所]</definedName>
    <definedName name="対象箇所" localSheetId="56">テーブル1[対象箇所]</definedName>
    <definedName name="対象箇所" localSheetId="57">テーブル1[対象箇所]</definedName>
    <definedName name="対象箇所" localSheetId="58">テーブル1[対象箇所]</definedName>
    <definedName name="対象箇所" localSheetId="59">テーブル1[対象箇所]</definedName>
    <definedName name="対象箇所" localSheetId="60">テーブル1[対象箇所]</definedName>
    <definedName name="対象箇所" localSheetId="16">テーブル1[対象箇所]</definedName>
    <definedName name="対象箇所" localSheetId="61">テーブル1[対象箇所]</definedName>
    <definedName name="対象箇所" localSheetId="62">テーブル1[対象箇所]</definedName>
    <definedName name="対象箇所" localSheetId="63">テーブル1[対象箇所]</definedName>
    <definedName name="対象箇所" localSheetId="64">テーブル1[対象箇所]</definedName>
    <definedName name="対象箇所" localSheetId="65">テーブル1[対象箇所]</definedName>
    <definedName name="対象箇所" localSheetId="66">テーブル1[対象箇所]</definedName>
    <definedName name="対象箇所" localSheetId="67">テーブル1[対象箇所]</definedName>
    <definedName name="対象箇所" localSheetId="68">テーブル1[対象箇所]</definedName>
    <definedName name="対象箇所" localSheetId="69">テーブル1[対象箇所]</definedName>
    <definedName name="対象箇所" localSheetId="70">テーブル1[対象箇所]</definedName>
    <definedName name="対象箇所" localSheetId="17">テーブル1[対象箇所]</definedName>
    <definedName name="対象箇所" localSheetId="71">テーブル1[対象箇所]</definedName>
    <definedName name="対象箇所" localSheetId="18">テーブル1[対象箇所]</definedName>
    <definedName name="対象箇所" localSheetId="19">テーブル1[対象箇所]</definedName>
    <definedName name="対象箇所" localSheetId="20">テーブル1[対象箇所]</definedName>
    <definedName name="対象箇所" localSheetId="74">テーブル1[対象箇所]</definedName>
    <definedName name="対象箇所" localSheetId="75">テーブル1[対象箇所]</definedName>
    <definedName name="対象箇所" localSheetId="76">テーブル1[対象箇所]</definedName>
    <definedName name="対象箇所" localSheetId="77">テーブル1[対象箇所]</definedName>
    <definedName name="対象箇所" localSheetId="78">テーブル1[対象箇所]</definedName>
    <definedName name="対象箇所" localSheetId="124">テーブル1[対象箇所]</definedName>
    <definedName name="対象箇所" localSheetId="80">テーブル1[対象箇所]</definedName>
    <definedName name="対象箇所" localSheetId="81">テーブル1[対象箇所]</definedName>
    <definedName name="対象箇所" localSheetId="82">テーブル1[対象箇所]</definedName>
    <definedName name="対象箇所" localSheetId="83">テーブル1[対象箇所]</definedName>
    <definedName name="対象箇所" localSheetId="84">テーブル1[対象箇所]</definedName>
    <definedName name="対象箇所" localSheetId="85">テーブル1[対象箇所]</definedName>
    <definedName name="対象箇所" localSheetId="86">テーブル1[対象箇所]</definedName>
    <definedName name="対象箇所" localSheetId="87">テーブル1[対象箇所]</definedName>
    <definedName name="対象箇所" localSheetId="88">テーブル1[対象箇所]</definedName>
    <definedName name="対象箇所" localSheetId="89">テーブル1[対象箇所]</definedName>
    <definedName name="対象箇所" localSheetId="90">テーブル1[対象箇所]</definedName>
    <definedName name="対象箇所" localSheetId="91">テーブル1[対象箇所]</definedName>
    <definedName name="対象箇所" localSheetId="92">テーブル1[対象箇所]</definedName>
    <definedName name="対象箇所" localSheetId="93">テーブル1[対象箇所]</definedName>
    <definedName name="対象箇所" localSheetId="94">テーブル1[対象箇所]</definedName>
    <definedName name="対象箇所" localSheetId="95">テーブル1[対象箇所]</definedName>
    <definedName name="対象箇所" localSheetId="96">テーブル1[対象箇所]</definedName>
    <definedName name="対象箇所" localSheetId="97">テーブル1[対象箇所]</definedName>
    <definedName name="対象箇所" localSheetId="98">テーブル1[対象箇所]</definedName>
    <definedName name="対象箇所" localSheetId="99">テーブル1[対象箇所]</definedName>
    <definedName name="対象箇所" localSheetId="100">テーブル1[対象箇所]</definedName>
    <definedName name="対象箇所" localSheetId="101">テーブル1[対象箇所]</definedName>
    <definedName name="対象箇所" localSheetId="102">テーブル1[対象箇所]</definedName>
    <definedName name="対象箇所" localSheetId="103">テーブル1[対象箇所]</definedName>
    <definedName name="対象箇所" localSheetId="104">テーブル1[対象箇所]</definedName>
    <definedName name="対象箇所" localSheetId="105">テーブル1[対象箇所]</definedName>
    <definedName name="対象箇所" localSheetId="106">テーブル1[対象箇所]</definedName>
    <definedName name="対象箇所" localSheetId="107">テーブル1[対象箇所]</definedName>
    <definedName name="対象箇所" localSheetId="108">テーブル1[対象箇所]</definedName>
    <definedName name="対象箇所" localSheetId="109">テーブル1[対象箇所]</definedName>
    <definedName name="対象箇所" localSheetId="110">テーブル1[対象箇所]</definedName>
    <definedName name="対象箇所" localSheetId="111">テーブル1[対象箇所]</definedName>
    <definedName name="対象箇所" localSheetId="112">テーブル1[対象箇所]</definedName>
    <definedName name="対象箇所" localSheetId="113">テーブル1[対象箇所]</definedName>
    <definedName name="対象箇所" localSheetId="114">テーブル1[対象箇所]</definedName>
    <definedName name="対象箇所" localSheetId="115">テーブル1[対象箇所]</definedName>
    <definedName name="対象箇所" localSheetId="116">テーブル1[対象箇所]</definedName>
    <definedName name="対象箇所" localSheetId="117">テーブル1[対象箇所]</definedName>
    <definedName name="対象箇所" localSheetId="118">テーブル1[対象箇所]</definedName>
    <definedName name="対象箇所" localSheetId="119">テーブル1[対象箇所]</definedName>
    <definedName name="対象箇所" localSheetId="120">テーブル1[対象箇所]</definedName>
    <definedName name="対象箇所" localSheetId="121">テーブル1[対象箇所]</definedName>
    <definedName name="対象箇所" localSheetId="122">テーブル1[対象箇所]</definedName>
    <definedName name="対象箇所" localSheetId="123">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5" i="203" l="1"/>
  <c r="W5" i="199"/>
  <c r="W5" i="198"/>
  <c r="AS34" i="188"/>
  <c r="AQ34" i="188"/>
  <c r="AA35" i="188" s="1"/>
  <c r="BL5" i="188" s="1"/>
  <c r="AJ32" i="188"/>
  <c r="AI32" i="188"/>
  <c r="AI35" i="188" s="1"/>
  <c r="BR5" i="188" s="1"/>
  <c r="AH32" i="188"/>
  <c r="AH35" i="188" s="1"/>
  <c r="BQ5" i="188" s="1"/>
  <c r="AG32" i="188"/>
  <c r="AG35" i="188" s="1"/>
  <c r="BP5" i="188" s="1"/>
  <c r="AF32" i="188"/>
  <c r="BE5" i="188" s="1"/>
  <c r="AE32" i="188"/>
  <c r="AD32" i="188"/>
  <c r="AD35" i="188" s="1"/>
  <c r="BN5" i="188" s="1"/>
  <c r="AC32" i="188"/>
  <c r="AB32" i="188"/>
  <c r="AA32" i="188"/>
  <c r="Z32" i="188"/>
  <c r="AR35" i="188" s="1"/>
  <c r="Y32" i="188"/>
  <c r="BY5" i="188" s="1"/>
  <c r="AJ31" i="188"/>
  <c r="CH5" i="188" s="1"/>
  <c r="AI31" i="188"/>
  <c r="AH31" i="188"/>
  <c r="AG31" i="188"/>
  <c r="AF31" i="188"/>
  <c r="CD5" i="188" s="1"/>
  <c r="AE31" i="188"/>
  <c r="CC5" i="188" s="1"/>
  <c r="AD31" i="188"/>
  <c r="AC31" i="188"/>
  <c r="AQ30" i="188"/>
  <c r="AQ29" i="188"/>
  <c r="AQ28" i="188"/>
  <c r="AQ27" i="188"/>
  <c r="AQ26" i="188"/>
  <c r="AQ25" i="188"/>
  <c r="AQ24" i="188"/>
  <c r="AQ23" i="188"/>
  <c r="AQ22" i="188"/>
  <c r="AQ21" i="188"/>
  <c r="AQ20" i="188"/>
  <c r="AQ19" i="188"/>
  <c r="AQ18" i="188"/>
  <c r="AQ17" i="188"/>
  <c r="AQ16" i="188"/>
  <c r="AQ15" i="188"/>
  <c r="AQ14" i="188"/>
  <c r="AQ13" i="188"/>
  <c r="AQ12" i="188"/>
  <c r="AQ11" i="188"/>
  <c r="CG5" i="188"/>
  <c r="CF5" i="188"/>
  <c r="CE5" i="188"/>
  <c r="CB5" i="188"/>
  <c r="CA5" i="188"/>
  <c r="BV5" i="188"/>
  <c r="BU5" i="188"/>
  <c r="BT5" i="188"/>
  <c r="BS5" i="188"/>
  <c r="BI5" i="188"/>
  <c r="BG5" i="188"/>
  <c r="BF5" i="188"/>
  <c r="BC5" i="188"/>
  <c r="BA5" i="188"/>
  <c r="AZ5" i="188"/>
  <c r="AY5" i="188"/>
  <c r="AX5" i="188"/>
  <c r="AW5" i="188"/>
  <c r="AV5" i="188"/>
  <c r="AJ32" i="187"/>
  <c r="AI32" i="187"/>
  <c r="AI35" i="187" s="1"/>
  <c r="BR5" i="187" s="1"/>
  <c r="AH32" i="187"/>
  <c r="AH35" i="187" s="1"/>
  <c r="BQ5" i="187" s="1"/>
  <c r="AG32" i="187"/>
  <c r="AG35" i="187" s="1"/>
  <c r="BP5" i="187" s="1"/>
  <c r="AF32" i="187"/>
  <c r="BE5" i="187" s="1"/>
  <c r="AE32" i="187"/>
  <c r="AD32" i="187"/>
  <c r="AD35" i="187" s="1"/>
  <c r="BN5" i="187" s="1"/>
  <c r="AC32" i="187"/>
  <c r="AB32" i="187"/>
  <c r="BA5" i="187" s="1"/>
  <c r="AA32" i="187"/>
  <c r="AS34" i="187" s="1"/>
  <c r="Z32" i="187"/>
  <c r="AY5" i="187" s="1"/>
  <c r="Y32" i="187"/>
  <c r="AJ31" i="187"/>
  <c r="CH5" i="187" s="1"/>
  <c r="AI31" i="187"/>
  <c r="CG5" i="187" s="1"/>
  <c r="AH31" i="187"/>
  <c r="CF5" i="187" s="1"/>
  <c r="AG31" i="187"/>
  <c r="CE5" i="187" s="1"/>
  <c r="AF31" i="187"/>
  <c r="CD5" i="187" s="1"/>
  <c r="AE31" i="187"/>
  <c r="CC5" i="187" s="1"/>
  <c r="AD31" i="187"/>
  <c r="CB5" i="187" s="1"/>
  <c r="AC31" i="187"/>
  <c r="CA5" i="187" s="1"/>
  <c r="AQ30" i="187"/>
  <c r="AQ29" i="187"/>
  <c r="AQ28" i="187"/>
  <c r="AQ27" i="187"/>
  <c r="AQ26" i="187"/>
  <c r="AQ25" i="187"/>
  <c r="AQ24" i="187"/>
  <c r="AQ23" i="187"/>
  <c r="AQ22" i="187"/>
  <c r="AQ21" i="187"/>
  <c r="AQ20" i="187"/>
  <c r="AQ19" i="187"/>
  <c r="AQ18" i="187"/>
  <c r="AQ17" i="187"/>
  <c r="AQ16" i="187"/>
  <c r="AQ15" i="187"/>
  <c r="AQ14" i="187"/>
  <c r="AQ13" i="187"/>
  <c r="AQ12" i="187"/>
  <c r="AQ11" i="187"/>
  <c r="BV5" i="187"/>
  <c r="BU5" i="187"/>
  <c r="BT5" i="187"/>
  <c r="BS5" i="187"/>
  <c r="BI5" i="187"/>
  <c r="AW5" i="187"/>
  <c r="AV5" i="187"/>
  <c r="AJ32" i="186"/>
  <c r="BI5" i="186" s="1"/>
  <c r="AI32" i="186"/>
  <c r="AH32" i="186"/>
  <c r="AH35" i="186" s="1"/>
  <c r="BQ5" i="186" s="1"/>
  <c r="AG32" i="186"/>
  <c r="AG35" i="186" s="1"/>
  <c r="BP5" i="186" s="1"/>
  <c r="AF32" i="186"/>
  <c r="BE5" i="186" s="1"/>
  <c r="AE32" i="186"/>
  <c r="BD5" i="186" s="1"/>
  <c r="AD32" i="186"/>
  <c r="AD35" i="186" s="1"/>
  <c r="BN5" i="186" s="1"/>
  <c r="AC32" i="186"/>
  <c r="BB5" i="186" s="1"/>
  <c r="AB32" i="186"/>
  <c r="BA5" i="186" s="1"/>
  <c r="AA32" i="186"/>
  <c r="AZ5" i="186" s="1"/>
  <c r="Z32" i="186"/>
  <c r="AY5" i="186" s="1"/>
  <c r="Y32" i="186"/>
  <c r="AX5" i="186" s="1"/>
  <c r="AJ31" i="186"/>
  <c r="CH5" i="186" s="1"/>
  <c r="AI31" i="186"/>
  <c r="CG5" i="186" s="1"/>
  <c r="AH31" i="186"/>
  <c r="CF5" i="186" s="1"/>
  <c r="AG31" i="186"/>
  <c r="AF31" i="186"/>
  <c r="CD5" i="186" s="1"/>
  <c r="AE31" i="186"/>
  <c r="CC5" i="186" s="1"/>
  <c r="AD31" i="186"/>
  <c r="CB5" i="186" s="1"/>
  <c r="AC31" i="186"/>
  <c r="CA5" i="186" s="1"/>
  <c r="AQ30" i="186"/>
  <c r="AQ29" i="186"/>
  <c r="AQ28" i="186"/>
  <c r="AQ27" i="186"/>
  <c r="AQ26" i="186"/>
  <c r="AQ25" i="186"/>
  <c r="AQ24" i="186"/>
  <c r="AQ23" i="186"/>
  <c r="AQ22" i="186"/>
  <c r="AQ21" i="186"/>
  <c r="AQ20" i="186"/>
  <c r="AQ19" i="186"/>
  <c r="AQ18" i="186"/>
  <c r="AQ17" i="186"/>
  <c r="AQ16" i="186"/>
  <c r="AQ15" i="186"/>
  <c r="AQ14" i="186"/>
  <c r="AQ13" i="186"/>
  <c r="AQ12" i="186"/>
  <c r="AQ11" i="186"/>
  <c r="CE5" i="186"/>
  <c r="BV5" i="186"/>
  <c r="BU5" i="186"/>
  <c r="BT5" i="186"/>
  <c r="BS5" i="186"/>
  <c r="AW5" i="186"/>
  <c r="AV5" i="186"/>
  <c r="AJ32" i="185"/>
  <c r="BI5" i="185" s="1"/>
  <c r="AI32" i="185"/>
  <c r="AH32" i="185"/>
  <c r="AH35" i="185" s="1"/>
  <c r="BQ5" i="185" s="1"/>
  <c r="AG32" i="185"/>
  <c r="AG35" i="185" s="1"/>
  <c r="BP5" i="185" s="1"/>
  <c r="AF32" i="185"/>
  <c r="AE32" i="185"/>
  <c r="AD32" i="185"/>
  <c r="AD35" i="185" s="1"/>
  <c r="BN5" i="185" s="1"/>
  <c r="AC32" i="185"/>
  <c r="AC35" i="185" s="1"/>
  <c r="BM5" i="185" s="1"/>
  <c r="AB32" i="185"/>
  <c r="BA5" i="185" s="1"/>
  <c r="AA32" i="185"/>
  <c r="AS34" i="185" s="1"/>
  <c r="Z32" i="185"/>
  <c r="AY5" i="185" s="1"/>
  <c r="Y32" i="185"/>
  <c r="AQ34" i="185" s="1"/>
  <c r="AJ31" i="185"/>
  <c r="CH5" i="185" s="1"/>
  <c r="AI31" i="185"/>
  <c r="AH31" i="185"/>
  <c r="AG31" i="185"/>
  <c r="CE5" i="185" s="1"/>
  <c r="AF31" i="185"/>
  <c r="CD5" i="185" s="1"/>
  <c r="AE31" i="185"/>
  <c r="CC5" i="185" s="1"/>
  <c r="AD31" i="185"/>
  <c r="AC31" i="185"/>
  <c r="AQ30" i="185"/>
  <c r="AQ29" i="185"/>
  <c r="AQ28" i="185"/>
  <c r="AQ27" i="185"/>
  <c r="AQ26" i="185"/>
  <c r="AQ25" i="185"/>
  <c r="AQ24" i="185"/>
  <c r="AQ23" i="185"/>
  <c r="AQ22" i="185"/>
  <c r="AQ21" i="185"/>
  <c r="AQ20" i="185"/>
  <c r="AQ19" i="185"/>
  <c r="AQ18" i="185"/>
  <c r="AQ17" i="185"/>
  <c r="AQ16" i="185"/>
  <c r="AQ15" i="185"/>
  <c r="AQ14" i="185"/>
  <c r="AQ13" i="185"/>
  <c r="AQ12" i="185"/>
  <c r="AQ11" i="185"/>
  <c r="CG5" i="185"/>
  <c r="CF5" i="185"/>
  <c r="CB5" i="185"/>
  <c r="CA5" i="185"/>
  <c r="BV5" i="185"/>
  <c r="BU5" i="185"/>
  <c r="BT5" i="185"/>
  <c r="BS5" i="185"/>
  <c r="AW5" i="185"/>
  <c r="AV5" i="185"/>
  <c r="AJ32" i="184"/>
  <c r="AI32" i="184"/>
  <c r="AH32" i="184"/>
  <c r="AH35" i="184" s="1"/>
  <c r="BQ5" i="184" s="1"/>
  <c r="AG32" i="184"/>
  <c r="AG35" i="184" s="1"/>
  <c r="BP5" i="184" s="1"/>
  <c r="AF32" i="184"/>
  <c r="BE5" i="184" s="1"/>
  <c r="AE32" i="184"/>
  <c r="AD32" i="184"/>
  <c r="AC32" i="184"/>
  <c r="AC35" i="184" s="1"/>
  <c r="BM5" i="184" s="1"/>
  <c r="AB32" i="184"/>
  <c r="BA5" i="184" s="1"/>
  <c r="AA32" i="184"/>
  <c r="AS34" i="184" s="1"/>
  <c r="Z32" i="184"/>
  <c r="AY5" i="184" s="1"/>
  <c r="Y32" i="184"/>
  <c r="AQ34" i="184" s="1"/>
  <c r="AJ31" i="184"/>
  <c r="CH5" i="184" s="1"/>
  <c r="AI31" i="184"/>
  <c r="CG5" i="184" s="1"/>
  <c r="AH31" i="184"/>
  <c r="CF5" i="184" s="1"/>
  <c r="AG31" i="184"/>
  <c r="CE5" i="184" s="1"/>
  <c r="AF31" i="184"/>
  <c r="CD5" i="184" s="1"/>
  <c r="AE31" i="184"/>
  <c r="CC5" i="184" s="1"/>
  <c r="AD31" i="184"/>
  <c r="AC31" i="184"/>
  <c r="CA5" i="184" s="1"/>
  <c r="AQ30" i="184"/>
  <c r="AQ29" i="184"/>
  <c r="AQ28" i="184"/>
  <c r="AQ27" i="184"/>
  <c r="AQ26" i="184"/>
  <c r="AQ25" i="184"/>
  <c r="AQ24" i="184"/>
  <c r="AQ23" i="184"/>
  <c r="AQ22" i="184"/>
  <c r="AQ21" i="184"/>
  <c r="AQ20" i="184"/>
  <c r="AQ19" i="184"/>
  <c r="AQ18" i="184"/>
  <c r="AQ17" i="184"/>
  <c r="AQ16" i="184"/>
  <c r="AQ15" i="184"/>
  <c r="AQ14" i="184"/>
  <c r="AQ13" i="184"/>
  <c r="AQ12" i="184"/>
  <c r="AQ11" i="184"/>
  <c r="CB5" i="184"/>
  <c r="BV5" i="184"/>
  <c r="BU5" i="184"/>
  <c r="BT5" i="184"/>
  <c r="BS5" i="184"/>
  <c r="BG5" i="184"/>
  <c r="AW5" i="184"/>
  <c r="AV5" i="184"/>
  <c r="AJ32" i="183"/>
  <c r="BI5" i="183" s="1"/>
  <c r="AI32" i="183"/>
  <c r="AH32" i="183"/>
  <c r="AH35" i="183" s="1"/>
  <c r="BQ5" i="183" s="1"/>
  <c r="AG32" i="183"/>
  <c r="AG35" i="183" s="1"/>
  <c r="BP5" i="183" s="1"/>
  <c r="AF32" i="183"/>
  <c r="BE5" i="183" s="1"/>
  <c r="AE32" i="183"/>
  <c r="AD32" i="183"/>
  <c r="AD35" i="183" s="1"/>
  <c r="BN5" i="183" s="1"/>
  <c r="AC32" i="183"/>
  <c r="AB32" i="183"/>
  <c r="BA5" i="183" s="1"/>
  <c r="AA32" i="183"/>
  <c r="AZ5" i="183" s="1"/>
  <c r="Z32" i="183"/>
  <c r="Z35" i="183" s="1"/>
  <c r="BK5" i="183" s="1"/>
  <c r="Y32" i="183"/>
  <c r="Y33" i="183" s="1"/>
  <c r="AJ31" i="183"/>
  <c r="CH5" i="183" s="1"/>
  <c r="AI31" i="183"/>
  <c r="CG5" i="183" s="1"/>
  <c r="AH31" i="183"/>
  <c r="AG31" i="183"/>
  <c r="CE5" i="183" s="1"/>
  <c r="AF31" i="183"/>
  <c r="CD5" i="183" s="1"/>
  <c r="AE31" i="183"/>
  <c r="AD31" i="183"/>
  <c r="CB5" i="183" s="1"/>
  <c r="AC31" i="183"/>
  <c r="CA5" i="183" s="1"/>
  <c r="AQ30" i="183"/>
  <c r="AQ29" i="183"/>
  <c r="AQ28" i="183"/>
  <c r="AQ27" i="183"/>
  <c r="AQ26" i="183"/>
  <c r="AQ25" i="183"/>
  <c r="AQ24" i="183"/>
  <c r="AQ23" i="183"/>
  <c r="AQ22" i="183"/>
  <c r="AQ21" i="183"/>
  <c r="AQ20" i="183"/>
  <c r="AQ19" i="183"/>
  <c r="AQ18" i="183"/>
  <c r="AQ17" i="183"/>
  <c r="AQ16" i="183"/>
  <c r="AQ15" i="183"/>
  <c r="AQ14" i="183"/>
  <c r="AQ13" i="183"/>
  <c r="AQ12" i="183"/>
  <c r="AQ11" i="183"/>
  <c r="CF5" i="183"/>
  <c r="CC5" i="183"/>
  <c r="BV5" i="183"/>
  <c r="BU5" i="183"/>
  <c r="BT5" i="183"/>
  <c r="BS5" i="183"/>
  <c r="BB5" i="183"/>
  <c r="AW5" i="183"/>
  <c r="AV5" i="183"/>
  <c r="AJ32" i="182"/>
  <c r="BI5" i="182" s="1"/>
  <c r="AI32" i="182"/>
  <c r="AH32" i="182"/>
  <c r="AH35" i="182" s="1"/>
  <c r="BQ5" i="182" s="1"/>
  <c r="AG32" i="182"/>
  <c r="AG35" i="182" s="1"/>
  <c r="BP5" i="182" s="1"/>
  <c r="AF32" i="182"/>
  <c r="AE32" i="182"/>
  <c r="AD32" i="182"/>
  <c r="AD35" i="182" s="1"/>
  <c r="BN5" i="182" s="1"/>
  <c r="AC32" i="182"/>
  <c r="BB5" i="182" s="1"/>
  <c r="AB32" i="182"/>
  <c r="BA5" i="182" s="1"/>
  <c r="AA32" i="182"/>
  <c r="AZ5" i="182" s="1"/>
  <c r="Z32" i="182"/>
  <c r="Y32" i="182"/>
  <c r="AX5" i="182" s="1"/>
  <c r="AJ31" i="182"/>
  <c r="CH5" i="182" s="1"/>
  <c r="AI31" i="182"/>
  <c r="CG5" i="182" s="1"/>
  <c r="AH31" i="182"/>
  <c r="AG31" i="182"/>
  <c r="AF31" i="182"/>
  <c r="CD5" i="182" s="1"/>
  <c r="AE31" i="182"/>
  <c r="CC5" i="182" s="1"/>
  <c r="AD31" i="182"/>
  <c r="CB5" i="182" s="1"/>
  <c r="AC31" i="182"/>
  <c r="CA5" i="182" s="1"/>
  <c r="AQ30" i="182"/>
  <c r="AQ29" i="182"/>
  <c r="AQ28" i="182"/>
  <c r="AQ27" i="182"/>
  <c r="AQ26" i="182"/>
  <c r="AQ25" i="182"/>
  <c r="AQ24" i="182"/>
  <c r="AQ23" i="182"/>
  <c r="AQ22" i="182"/>
  <c r="AQ21" i="182"/>
  <c r="AQ20" i="182"/>
  <c r="AQ19" i="182"/>
  <c r="AQ18" i="182"/>
  <c r="AQ17" i="182"/>
  <c r="AQ16" i="182"/>
  <c r="AQ15" i="182"/>
  <c r="AQ14" i="182"/>
  <c r="AQ13" i="182"/>
  <c r="AQ12" i="182"/>
  <c r="AQ11" i="182"/>
  <c r="CF5" i="182"/>
  <c r="CE5" i="182"/>
  <c r="BV5" i="182"/>
  <c r="BU5" i="182"/>
  <c r="BT5" i="182"/>
  <c r="BS5" i="182"/>
  <c r="BE5" i="182"/>
  <c r="BC5" i="182"/>
  <c r="AW5" i="182"/>
  <c r="AV5" i="182"/>
  <c r="Y35" i="181"/>
  <c r="BJ5" i="181" s="1"/>
  <c r="AJ32" i="181"/>
  <c r="BI5" i="181" s="1"/>
  <c r="AI32" i="181"/>
  <c r="AH32" i="181"/>
  <c r="AH35" i="181" s="1"/>
  <c r="BQ5" i="181" s="1"/>
  <c r="AG32" i="181"/>
  <c r="AG35" i="181" s="1"/>
  <c r="BP5" i="181" s="1"/>
  <c r="AF32" i="181"/>
  <c r="BE5" i="181" s="1"/>
  <c r="AE32" i="181"/>
  <c r="BD5" i="181" s="1"/>
  <c r="AD32" i="181"/>
  <c r="AD35" i="181" s="1"/>
  <c r="BN5" i="181" s="1"/>
  <c r="AC32" i="181"/>
  <c r="BB5" i="181" s="1"/>
  <c r="AB32" i="181"/>
  <c r="BA5" i="181" s="1"/>
  <c r="AA32" i="181"/>
  <c r="AZ5" i="181" s="1"/>
  <c r="Z32" i="181"/>
  <c r="Y32" i="181"/>
  <c r="AX5" i="181" s="1"/>
  <c r="AJ31" i="181"/>
  <c r="CH5" i="181" s="1"/>
  <c r="AI31" i="181"/>
  <c r="AH31" i="181"/>
  <c r="CF5" i="181" s="1"/>
  <c r="AG31" i="181"/>
  <c r="CE5" i="181" s="1"/>
  <c r="AF31" i="181"/>
  <c r="CD5" i="181" s="1"/>
  <c r="AE31" i="181"/>
  <c r="CC5" i="181" s="1"/>
  <c r="AD31" i="181"/>
  <c r="CB5" i="181" s="1"/>
  <c r="AC31" i="181"/>
  <c r="CA5" i="181" s="1"/>
  <c r="AQ30" i="181"/>
  <c r="AQ29" i="181"/>
  <c r="AQ28" i="181"/>
  <c r="AQ27" i="181"/>
  <c r="AQ26" i="181"/>
  <c r="AQ25" i="181"/>
  <c r="AQ24" i="181"/>
  <c r="AQ23" i="181"/>
  <c r="AQ22" i="181"/>
  <c r="AQ21" i="181"/>
  <c r="AQ20" i="181"/>
  <c r="AQ19" i="181"/>
  <c r="AQ18" i="181"/>
  <c r="AQ17" i="181"/>
  <c r="AQ16" i="181"/>
  <c r="AQ15" i="181"/>
  <c r="AQ14" i="181"/>
  <c r="AQ13" i="181"/>
  <c r="AQ12" i="181"/>
  <c r="AQ11" i="181"/>
  <c r="CG5" i="181"/>
  <c r="BV5" i="181"/>
  <c r="BU5" i="181"/>
  <c r="BT5" i="181"/>
  <c r="BS5" i="181"/>
  <c r="BH5" i="181"/>
  <c r="BG5" i="181"/>
  <c r="BF5" i="181"/>
  <c r="AW5" i="181"/>
  <c r="AV5" i="181"/>
  <c r="AS34" i="180"/>
  <c r="AJ32" i="180"/>
  <c r="BI5" i="180" s="1"/>
  <c r="AI32" i="180"/>
  <c r="AI35" i="180" s="1"/>
  <c r="BR5" i="180" s="1"/>
  <c r="AH32" i="180"/>
  <c r="AH35" i="180" s="1"/>
  <c r="BQ5" i="180" s="1"/>
  <c r="AG32" i="180"/>
  <c r="AG35" i="180" s="1"/>
  <c r="BP5" i="180" s="1"/>
  <c r="AF32" i="180"/>
  <c r="BE5" i="180" s="1"/>
  <c r="AE32" i="180"/>
  <c r="AD32" i="180"/>
  <c r="AD35" i="180" s="1"/>
  <c r="BN5" i="180" s="1"/>
  <c r="AC32" i="180"/>
  <c r="AB32" i="180"/>
  <c r="BA5" i="180" s="1"/>
  <c r="AA32" i="180"/>
  <c r="AZ5" i="180" s="1"/>
  <c r="Z32" i="180"/>
  <c r="AR35" i="180" s="1"/>
  <c r="Y32" i="180"/>
  <c r="BZ5" i="180" s="1"/>
  <c r="AJ31" i="180"/>
  <c r="CH5" i="180" s="1"/>
  <c r="AI31" i="180"/>
  <c r="AH31" i="180"/>
  <c r="AG31" i="180"/>
  <c r="AF31" i="180"/>
  <c r="CD5" i="180" s="1"/>
  <c r="AE31" i="180"/>
  <c r="AD31" i="180"/>
  <c r="AC31" i="180"/>
  <c r="AQ30" i="180"/>
  <c r="AQ29" i="180"/>
  <c r="AQ28" i="180"/>
  <c r="AQ27" i="180"/>
  <c r="AQ26" i="180"/>
  <c r="AQ25" i="180"/>
  <c r="AQ24" i="180"/>
  <c r="AQ23" i="180"/>
  <c r="AQ22" i="180"/>
  <c r="AQ21" i="180"/>
  <c r="AQ20" i="180"/>
  <c r="AQ19" i="180"/>
  <c r="AQ18" i="180"/>
  <c r="AQ17" i="180"/>
  <c r="AQ16" i="180"/>
  <c r="AQ15" i="180"/>
  <c r="AQ14" i="180"/>
  <c r="AQ13" i="180"/>
  <c r="AQ12" i="180"/>
  <c r="AQ11" i="180"/>
  <c r="CG5" i="180"/>
  <c r="CF5" i="180"/>
  <c r="CE5" i="180"/>
  <c r="CC5" i="180"/>
  <c r="CB5" i="180"/>
  <c r="CA5" i="180"/>
  <c r="BV5" i="180"/>
  <c r="BU5" i="180"/>
  <c r="BT5" i="180"/>
  <c r="BS5" i="180"/>
  <c r="BG5" i="180"/>
  <c r="BF5" i="180"/>
  <c r="BC5" i="180"/>
  <c r="BB5" i="180"/>
  <c r="AY5" i="180"/>
  <c r="AW5" i="180"/>
  <c r="AV5" i="180"/>
  <c r="Y35" i="179"/>
  <c r="BJ5" i="179" s="1"/>
  <c r="AG33" i="179"/>
  <c r="AJ32" i="179"/>
  <c r="AI32" i="179"/>
  <c r="AI35" i="179" s="1"/>
  <c r="BR5" i="179" s="1"/>
  <c r="AH32" i="179"/>
  <c r="AH35" i="179" s="1"/>
  <c r="BQ5" i="179" s="1"/>
  <c r="AG32" i="179"/>
  <c r="AG35" i="179" s="1"/>
  <c r="BP5" i="179" s="1"/>
  <c r="AF32" i="179"/>
  <c r="BE5" i="179" s="1"/>
  <c r="AE32" i="179"/>
  <c r="AD32" i="179"/>
  <c r="BC5" i="179" s="1"/>
  <c r="AC32" i="179"/>
  <c r="AC35" i="179" s="1"/>
  <c r="BM5" i="179" s="1"/>
  <c r="AB32" i="179"/>
  <c r="AA32" i="179"/>
  <c r="AS34" i="179" s="1"/>
  <c r="Z32" i="179"/>
  <c r="Y32" i="179"/>
  <c r="Y33" i="179" s="1"/>
  <c r="AJ31" i="179"/>
  <c r="CH5" i="179" s="1"/>
  <c r="AI31" i="179"/>
  <c r="CG5" i="179" s="1"/>
  <c r="AH31" i="179"/>
  <c r="AG31" i="179"/>
  <c r="AF31" i="179"/>
  <c r="CD5" i="179" s="1"/>
  <c r="AE31" i="179"/>
  <c r="CC5" i="179" s="1"/>
  <c r="AD31" i="179"/>
  <c r="CB5" i="179" s="1"/>
  <c r="AC31" i="179"/>
  <c r="CA5" i="179" s="1"/>
  <c r="AQ30" i="179"/>
  <c r="AQ29" i="179"/>
  <c r="AQ28" i="179"/>
  <c r="AQ27" i="179"/>
  <c r="AQ26" i="179"/>
  <c r="AQ25" i="179"/>
  <c r="AQ24" i="179"/>
  <c r="AQ23" i="179"/>
  <c r="AQ22" i="179"/>
  <c r="AQ21" i="179"/>
  <c r="AQ20" i="179"/>
  <c r="AQ19" i="179"/>
  <c r="AQ18" i="179"/>
  <c r="AQ17" i="179"/>
  <c r="AQ16" i="179"/>
  <c r="AQ15" i="179"/>
  <c r="AQ14" i="179"/>
  <c r="AQ13" i="179"/>
  <c r="AQ12" i="179"/>
  <c r="AQ11" i="179"/>
  <c r="CF5" i="179"/>
  <c r="CE5" i="179"/>
  <c r="BV5" i="179"/>
  <c r="BU5" i="179"/>
  <c r="BT5" i="179"/>
  <c r="BS5" i="179"/>
  <c r="BI5" i="179"/>
  <c r="BH5" i="179"/>
  <c r="BB5" i="179"/>
  <c r="BA5" i="179"/>
  <c r="AZ5" i="179"/>
  <c r="AX5" i="179"/>
  <c r="AW5" i="179"/>
  <c r="AV5" i="179"/>
  <c r="AJ32" i="178"/>
  <c r="AI32" i="178"/>
  <c r="BH5" i="178" s="1"/>
  <c r="AH32" i="178"/>
  <c r="AH35" i="178" s="1"/>
  <c r="BQ5" i="178" s="1"/>
  <c r="AG32" i="178"/>
  <c r="AG35" i="178" s="1"/>
  <c r="BP5" i="178" s="1"/>
  <c r="AF32" i="178"/>
  <c r="AE32" i="178"/>
  <c r="AD32" i="178"/>
  <c r="AD35" i="178" s="1"/>
  <c r="BN5" i="178" s="1"/>
  <c r="AC32" i="178"/>
  <c r="AC35" i="178" s="1"/>
  <c r="BM5" i="178" s="1"/>
  <c r="AB32" i="178"/>
  <c r="BA5" i="178" s="1"/>
  <c r="AA32" i="178"/>
  <c r="Z32" i="178"/>
  <c r="Y32" i="178"/>
  <c r="Y35" i="178" s="1"/>
  <c r="BJ5" i="178" s="1"/>
  <c r="AJ31" i="178"/>
  <c r="CH5" i="178" s="1"/>
  <c r="AI31" i="178"/>
  <c r="CG5" i="178" s="1"/>
  <c r="AH31" i="178"/>
  <c r="AG31" i="178"/>
  <c r="CE5" i="178" s="1"/>
  <c r="AF31" i="178"/>
  <c r="CD5" i="178" s="1"/>
  <c r="AE31" i="178"/>
  <c r="CC5" i="178" s="1"/>
  <c r="AD31" i="178"/>
  <c r="CB5" i="178" s="1"/>
  <c r="AC31" i="178"/>
  <c r="AQ30" i="178"/>
  <c r="AQ29" i="178"/>
  <c r="AQ28" i="178"/>
  <c r="AQ27" i="178"/>
  <c r="AQ26" i="178"/>
  <c r="AQ25" i="178"/>
  <c r="AQ24" i="178"/>
  <c r="AQ23" i="178"/>
  <c r="AQ22" i="178"/>
  <c r="AQ21" i="178"/>
  <c r="AQ20" i="178"/>
  <c r="AQ19" i="178"/>
  <c r="AQ18" i="178"/>
  <c r="AQ17" i="178"/>
  <c r="AQ16" i="178"/>
  <c r="AQ15" i="178"/>
  <c r="AQ14" i="178"/>
  <c r="AQ13" i="178"/>
  <c r="AQ12" i="178"/>
  <c r="AQ11" i="178"/>
  <c r="CF5" i="178"/>
  <c r="CA5" i="178"/>
  <c r="BV5" i="178"/>
  <c r="BU5" i="178"/>
  <c r="BT5" i="178"/>
  <c r="BS5" i="178"/>
  <c r="BF5" i="178"/>
  <c r="AW5" i="178"/>
  <c r="AV5" i="178"/>
  <c r="AJ32" i="177"/>
  <c r="BI5" i="177" s="1"/>
  <c r="AI32" i="177"/>
  <c r="AH32" i="177"/>
  <c r="AH35" i="177" s="1"/>
  <c r="BQ5" i="177" s="1"/>
  <c r="AG32" i="177"/>
  <c r="AG35" i="177" s="1"/>
  <c r="BP5" i="177" s="1"/>
  <c r="AF32" i="177"/>
  <c r="BE5" i="177" s="1"/>
  <c r="AE32" i="177"/>
  <c r="AD32" i="177"/>
  <c r="AD35" i="177" s="1"/>
  <c r="BN5" i="177" s="1"/>
  <c r="AC32" i="177"/>
  <c r="AB32" i="177"/>
  <c r="BA5" i="177" s="1"/>
  <c r="AA32" i="177"/>
  <c r="AS34" i="177" s="1"/>
  <c r="Z32" i="177"/>
  <c r="AY5" i="177" s="1"/>
  <c r="Y32" i="177"/>
  <c r="Y33" i="177" s="1"/>
  <c r="AJ31" i="177"/>
  <c r="CH5" i="177" s="1"/>
  <c r="AI31" i="177"/>
  <c r="CG5" i="177" s="1"/>
  <c r="AH31" i="177"/>
  <c r="CF5" i="177" s="1"/>
  <c r="AG31" i="177"/>
  <c r="AF31" i="177"/>
  <c r="CD5" i="177" s="1"/>
  <c r="AE31" i="177"/>
  <c r="CC5" i="177" s="1"/>
  <c r="AD31" i="177"/>
  <c r="CB5" i="177" s="1"/>
  <c r="AC31" i="177"/>
  <c r="CA5" i="177" s="1"/>
  <c r="AQ30" i="177"/>
  <c r="AQ29" i="177"/>
  <c r="AQ28" i="177"/>
  <c r="AQ27" i="177"/>
  <c r="AQ26" i="177"/>
  <c r="AQ25" i="177"/>
  <c r="AQ24" i="177"/>
  <c r="AQ23" i="177"/>
  <c r="AQ22" i="177"/>
  <c r="AQ21" i="177"/>
  <c r="AQ20" i="177"/>
  <c r="AQ19" i="177"/>
  <c r="AQ18" i="177"/>
  <c r="AQ17" i="177"/>
  <c r="AQ16" i="177"/>
  <c r="AQ15" i="177"/>
  <c r="AQ14" i="177"/>
  <c r="AQ13" i="177"/>
  <c r="AQ12" i="177"/>
  <c r="AQ11" i="177"/>
  <c r="CE5" i="177"/>
  <c r="BV5" i="177"/>
  <c r="BU5" i="177"/>
  <c r="BT5" i="177"/>
  <c r="BS5" i="177"/>
  <c r="BG5" i="177"/>
  <c r="AW5" i="177"/>
  <c r="AV5" i="177"/>
  <c r="AG35" i="176"/>
  <c r="AS34" i="176"/>
  <c r="AQ34" i="176"/>
  <c r="AA35" i="176" s="1"/>
  <c r="BL5" i="176" s="1"/>
  <c r="AG33" i="176"/>
  <c r="AJ32" i="176"/>
  <c r="AI32" i="176"/>
  <c r="AI35" i="176" s="1"/>
  <c r="BR5" i="176" s="1"/>
  <c r="AH32" i="176"/>
  <c r="AH35" i="176" s="1"/>
  <c r="BQ5" i="176" s="1"/>
  <c r="AG32" i="176"/>
  <c r="AF32" i="176"/>
  <c r="BE5" i="176" s="1"/>
  <c r="AE32" i="176"/>
  <c r="AD32" i="176"/>
  <c r="AD35" i="176" s="1"/>
  <c r="BN5" i="176" s="1"/>
  <c r="AC32" i="176"/>
  <c r="AC35" i="176" s="1"/>
  <c r="BM5" i="176" s="1"/>
  <c r="AB32" i="176"/>
  <c r="AA32" i="176"/>
  <c r="AZ5" i="176" s="1"/>
  <c r="Z32" i="176"/>
  <c r="AR35" i="176" s="1"/>
  <c r="Y32" i="176"/>
  <c r="Y33" i="176" s="1"/>
  <c r="AJ31" i="176"/>
  <c r="CH5" i="176" s="1"/>
  <c r="AI31" i="176"/>
  <c r="CG5" i="176" s="1"/>
  <c r="AH31" i="176"/>
  <c r="AG31" i="176"/>
  <c r="AF31" i="176"/>
  <c r="CD5" i="176" s="1"/>
  <c r="AE31" i="176"/>
  <c r="AD31" i="176"/>
  <c r="AC31" i="176"/>
  <c r="AQ30" i="176"/>
  <c r="AQ29" i="176"/>
  <c r="AQ28" i="176"/>
  <c r="AQ27" i="176"/>
  <c r="AQ26" i="176"/>
  <c r="AQ25" i="176"/>
  <c r="AQ24" i="176"/>
  <c r="AQ23" i="176"/>
  <c r="AQ22" i="176"/>
  <c r="AQ21" i="176"/>
  <c r="AQ20" i="176"/>
  <c r="AQ19" i="176"/>
  <c r="AQ18" i="176"/>
  <c r="AQ17" i="176"/>
  <c r="AQ16" i="176"/>
  <c r="AQ15" i="176"/>
  <c r="AQ14" i="176"/>
  <c r="AQ13" i="176"/>
  <c r="AQ12" i="176"/>
  <c r="AQ11" i="176"/>
  <c r="CF5" i="176"/>
  <c r="CE5" i="176"/>
  <c r="CC5" i="176"/>
  <c r="CB5" i="176"/>
  <c r="CA5" i="176"/>
  <c r="BV5" i="176"/>
  <c r="BU5" i="176"/>
  <c r="BT5" i="176"/>
  <c r="BS5" i="176"/>
  <c r="BP5" i="176"/>
  <c r="BI5" i="176"/>
  <c r="BG5" i="176"/>
  <c r="BF5" i="176"/>
  <c r="BC5" i="176"/>
  <c r="BB5" i="176"/>
  <c r="BA5" i="176"/>
  <c r="AY5" i="176"/>
  <c r="AX5" i="176"/>
  <c r="AW5" i="176"/>
  <c r="AV5" i="176"/>
  <c r="AH35" i="175"/>
  <c r="BQ5" i="175" s="1"/>
  <c r="AS34" i="175"/>
  <c r="AQ34" i="175"/>
  <c r="AA35" i="175" s="1"/>
  <c r="BL5" i="175" s="1"/>
  <c r="AG33" i="175"/>
  <c r="AJ32" i="175"/>
  <c r="AI32" i="175"/>
  <c r="AI35" i="175" s="1"/>
  <c r="BR5" i="175" s="1"/>
  <c r="AH32" i="175"/>
  <c r="AG32" i="175"/>
  <c r="AG35" i="175" s="1"/>
  <c r="BP5" i="175" s="1"/>
  <c r="AF32" i="175"/>
  <c r="BE5" i="175" s="1"/>
  <c r="AE32" i="175"/>
  <c r="AC33" i="175" s="1"/>
  <c r="AD32" i="175"/>
  <c r="AD35" i="175" s="1"/>
  <c r="AC32" i="175"/>
  <c r="AC35" i="175" s="1"/>
  <c r="BM5" i="175" s="1"/>
  <c r="AB32" i="175"/>
  <c r="AA32" i="175"/>
  <c r="Z32" i="175"/>
  <c r="Z35" i="175" s="1"/>
  <c r="BK5" i="175" s="1"/>
  <c r="Y32" i="175"/>
  <c r="Y33" i="175" s="1"/>
  <c r="AJ31" i="175"/>
  <c r="CH5" i="175" s="1"/>
  <c r="AI31" i="175"/>
  <c r="CG5" i="175" s="1"/>
  <c r="AH31" i="175"/>
  <c r="AG31" i="175"/>
  <c r="AF31" i="175"/>
  <c r="CD5" i="175" s="1"/>
  <c r="AE31" i="175"/>
  <c r="AD31" i="175"/>
  <c r="CB5" i="175" s="1"/>
  <c r="AC31" i="175"/>
  <c r="CA5" i="175" s="1"/>
  <c r="AQ30" i="175"/>
  <c r="AQ29" i="175"/>
  <c r="AQ28" i="175"/>
  <c r="AQ27" i="175"/>
  <c r="AQ26" i="175"/>
  <c r="AQ25" i="175"/>
  <c r="AQ24" i="175"/>
  <c r="AQ23" i="175"/>
  <c r="AQ22" i="175"/>
  <c r="AQ21" i="175"/>
  <c r="AQ20" i="175"/>
  <c r="AQ19" i="175"/>
  <c r="AQ18" i="175"/>
  <c r="AQ17" i="175"/>
  <c r="AQ16" i="175"/>
  <c r="AQ15" i="175"/>
  <c r="AQ14" i="175"/>
  <c r="AQ13" i="175"/>
  <c r="AQ12" i="175"/>
  <c r="AQ11" i="175"/>
  <c r="CF5" i="175"/>
  <c r="CE5" i="175"/>
  <c r="CC5" i="175"/>
  <c r="BX5" i="175"/>
  <c r="BV5" i="175"/>
  <c r="BU5" i="175"/>
  <c r="BT5" i="175"/>
  <c r="BS5" i="175"/>
  <c r="BI5" i="175"/>
  <c r="BH5" i="175"/>
  <c r="BG5" i="175"/>
  <c r="BC5" i="175"/>
  <c r="BB5" i="175"/>
  <c r="BA5" i="175"/>
  <c r="AZ5" i="175"/>
  <c r="AY5" i="175"/>
  <c r="AX5" i="175"/>
  <c r="AW5" i="175"/>
  <c r="AV5" i="175"/>
  <c r="AJ32" i="174"/>
  <c r="BI5" i="174" s="1"/>
  <c r="AI32" i="174"/>
  <c r="AH32" i="174"/>
  <c r="AH35" i="174" s="1"/>
  <c r="BQ5" i="174" s="1"/>
  <c r="AG32" i="174"/>
  <c r="AG35" i="174" s="1"/>
  <c r="BP5" i="174" s="1"/>
  <c r="AF32" i="174"/>
  <c r="BE5" i="174" s="1"/>
  <c r="AE32" i="174"/>
  <c r="AD32" i="174"/>
  <c r="AD35" i="174" s="1"/>
  <c r="BN5" i="174" s="1"/>
  <c r="AC32" i="174"/>
  <c r="AC35" i="174" s="1"/>
  <c r="BM5" i="174" s="1"/>
  <c r="AB32" i="174"/>
  <c r="AA32" i="174"/>
  <c r="AZ5" i="174" s="1"/>
  <c r="Z32" i="174"/>
  <c r="AY5" i="174" s="1"/>
  <c r="Y32" i="174"/>
  <c r="AX5" i="174" s="1"/>
  <c r="AJ31" i="174"/>
  <c r="CH5" i="174" s="1"/>
  <c r="AI31" i="174"/>
  <c r="AH31" i="174"/>
  <c r="AG31" i="174"/>
  <c r="AF31" i="174"/>
  <c r="CD5" i="174" s="1"/>
  <c r="AE31" i="174"/>
  <c r="CC5" i="174" s="1"/>
  <c r="AD31" i="174"/>
  <c r="AC31" i="174"/>
  <c r="CA5" i="174" s="1"/>
  <c r="AQ30" i="174"/>
  <c r="AQ29" i="174"/>
  <c r="AQ28" i="174"/>
  <c r="AQ27" i="174"/>
  <c r="AQ26" i="174"/>
  <c r="AQ25" i="174"/>
  <c r="AQ24" i="174"/>
  <c r="AQ23" i="174"/>
  <c r="AQ22" i="174"/>
  <c r="AQ21" i="174"/>
  <c r="AQ20" i="174"/>
  <c r="AQ19" i="174"/>
  <c r="AQ18" i="174"/>
  <c r="AQ17" i="174"/>
  <c r="AQ16" i="174"/>
  <c r="AQ15" i="174"/>
  <c r="AQ14" i="174"/>
  <c r="AQ13" i="174"/>
  <c r="AQ12" i="174"/>
  <c r="AQ11" i="174"/>
  <c r="CG5" i="174"/>
  <c r="CF5" i="174"/>
  <c r="CE5" i="174"/>
  <c r="CB5" i="174"/>
  <c r="BV5" i="174"/>
  <c r="BU5" i="174"/>
  <c r="BT5" i="174"/>
  <c r="BS5" i="174"/>
  <c r="BH5" i="174"/>
  <c r="BB5" i="174"/>
  <c r="AW5" i="174"/>
  <c r="AV5" i="174"/>
  <c r="AI35" i="173"/>
  <c r="BR5" i="173" s="1"/>
  <c r="AG35" i="173"/>
  <c r="BP5" i="173" s="1"/>
  <c r="AS34" i="173"/>
  <c r="AQ34" i="173"/>
  <c r="AA35" i="173" s="1"/>
  <c r="BL5" i="173" s="1"/>
  <c r="AG33" i="173"/>
  <c r="AJ32" i="173"/>
  <c r="AI32" i="173"/>
  <c r="AH32" i="173"/>
  <c r="AH35" i="173" s="1"/>
  <c r="BQ5" i="173" s="1"/>
  <c r="AG32" i="173"/>
  <c r="AF32" i="173"/>
  <c r="AE32" i="173"/>
  <c r="AD32" i="173"/>
  <c r="AD35" i="173" s="1"/>
  <c r="BN5" i="173" s="1"/>
  <c r="AC32" i="173"/>
  <c r="AC35" i="173" s="1"/>
  <c r="BM5" i="173" s="1"/>
  <c r="AB32" i="173"/>
  <c r="AA32" i="173"/>
  <c r="AZ5" i="173" s="1"/>
  <c r="Z32" i="173"/>
  <c r="AR35" i="173" s="1"/>
  <c r="Y32" i="173"/>
  <c r="Y33" i="173" s="1"/>
  <c r="AJ31" i="173"/>
  <c r="CH5" i="173" s="1"/>
  <c r="AI31" i="173"/>
  <c r="CG5" i="173" s="1"/>
  <c r="AH31" i="173"/>
  <c r="CF5" i="173" s="1"/>
  <c r="AG31" i="173"/>
  <c r="CE5" i="173" s="1"/>
  <c r="AF31" i="173"/>
  <c r="CD5" i="173" s="1"/>
  <c r="AE31" i="173"/>
  <c r="AD31" i="173"/>
  <c r="AC31" i="173"/>
  <c r="AQ30" i="173"/>
  <c r="AQ29" i="173"/>
  <c r="AQ28" i="173"/>
  <c r="AQ27" i="173"/>
  <c r="AQ26" i="173"/>
  <c r="AQ25" i="173"/>
  <c r="AQ24" i="173"/>
  <c r="AQ23" i="173"/>
  <c r="AQ22" i="173"/>
  <c r="AQ21" i="173"/>
  <c r="AQ20" i="173"/>
  <c r="AQ19" i="173"/>
  <c r="AQ18" i="173"/>
  <c r="AQ17" i="173"/>
  <c r="AQ16" i="173"/>
  <c r="AQ15" i="173"/>
  <c r="AQ14" i="173"/>
  <c r="AQ13" i="173"/>
  <c r="AQ12" i="173"/>
  <c r="AQ11" i="173"/>
  <c r="CC5" i="173"/>
  <c r="CB5" i="173"/>
  <c r="CA5" i="173"/>
  <c r="BX5" i="173"/>
  <c r="BV5" i="173"/>
  <c r="BU5" i="173"/>
  <c r="BT5" i="173"/>
  <c r="BS5" i="173"/>
  <c r="BI5" i="173"/>
  <c r="BH5" i="173"/>
  <c r="BF5" i="173"/>
  <c r="BC5" i="173"/>
  <c r="BB5" i="173"/>
  <c r="BA5" i="173"/>
  <c r="AY5" i="173"/>
  <c r="AX5" i="173"/>
  <c r="AW5" i="173"/>
  <c r="AV5" i="173"/>
  <c r="AG33" i="172"/>
  <c r="AJ32" i="172"/>
  <c r="AI32" i="172"/>
  <c r="AI35" i="172" s="1"/>
  <c r="BR5" i="172" s="1"/>
  <c r="AH32" i="172"/>
  <c r="AH35" i="172" s="1"/>
  <c r="BQ5" i="172" s="1"/>
  <c r="AG32" i="172"/>
  <c r="AG35" i="172" s="1"/>
  <c r="BP5" i="172" s="1"/>
  <c r="AF32" i="172"/>
  <c r="BE5" i="172" s="1"/>
  <c r="AE32" i="172"/>
  <c r="AE35" i="172" s="1"/>
  <c r="BO5" i="172" s="1"/>
  <c r="AD32" i="172"/>
  <c r="AC32" i="172"/>
  <c r="AC35" i="172" s="1"/>
  <c r="AB32" i="172"/>
  <c r="BA5" i="172" s="1"/>
  <c r="AA32" i="172"/>
  <c r="AS34" i="172" s="1"/>
  <c r="Z32" i="172"/>
  <c r="Y32" i="172"/>
  <c r="Y35" i="172" s="1"/>
  <c r="BJ5" i="172" s="1"/>
  <c r="AJ31" i="172"/>
  <c r="CH5" i="172" s="1"/>
  <c r="AI31" i="172"/>
  <c r="CG5" i="172" s="1"/>
  <c r="AH31" i="172"/>
  <c r="AG31" i="172"/>
  <c r="AF31" i="172"/>
  <c r="AE31" i="172"/>
  <c r="CC5" i="172" s="1"/>
  <c r="AD31" i="172"/>
  <c r="AC31" i="172"/>
  <c r="CA5" i="172" s="1"/>
  <c r="AQ30" i="172"/>
  <c r="AQ29" i="172"/>
  <c r="AQ28" i="172"/>
  <c r="AQ27" i="172"/>
  <c r="AQ26" i="172"/>
  <c r="AQ25" i="172"/>
  <c r="AQ24" i="172"/>
  <c r="AQ23" i="172"/>
  <c r="AQ22" i="172"/>
  <c r="AQ21" i="172"/>
  <c r="AQ20" i="172"/>
  <c r="AQ19" i="172"/>
  <c r="AQ18" i="172"/>
  <c r="AQ17" i="172"/>
  <c r="AQ16" i="172"/>
  <c r="AQ15" i="172"/>
  <c r="AQ14" i="172"/>
  <c r="AQ13" i="172"/>
  <c r="AQ12" i="172"/>
  <c r="AQ11" i="172"/>
  <c r="CF5" i="172"/>
  <c r="CE5" i="172"/>
  <c r="CD5" i="172"/>
  <c r="CB5" i="172"/>
  <c r="BW5" i="172"/>
  <c r="BV5" i="172"/>
  <c r="BU5" i="172"/>
  <c r="BT5" i="172"/>
  <c r="BS5" i="172"/>
  <c r="BI5" i="172"/>
  <c r="BG5" i="172"/>
  <c r="AW5" i="172"/>
  <c r="AV5" i="172"/>
  <c r="AS34" i="171"/>
  <c r="AG33" i="171"/>
  <c r="AJ32" i="171"/>
  <c r="BI5" i="171" s="1"/>
  <c r="AI32" i="171"/>
  <c r="AI35" i="171" s="1"/>
  <c r="BR5" i="171" s="1"/>
  <c r="AH32" i="171"/>
  <c r="AH35" i="171" s="1"/>
  <c r="BQ5" i="171" s="1"/>
  <c r="AG32" i="171"/>
  <c r="AG35" i="171" s="1"/>
  <c r="BP5" i="171" s="1"/>
  <c r="AF32" i="171"/>
  <c r="BE5" i="171" s="1"/>
  <c r="AE32" i="171"/>
  <c r="BD5" i="171" s="1"/>
  <c r="AD32" i="171"/>
  <c r="AC32" i="171"/>
  <c r="AC35" i="171" s="1"/>
  <c r="BM5" i="171" s="1"/>
  <c r="AB32" i="171"/>
  <c r="AA32" i="171"/>
  <c r="Z32" i="171"/>
  <c r="Y32" i="171"/>
  <c r="Y33" i="171" s="1"/>
  <c r="AJ31" i="171"/>
  <c r="CH5" i="171" s="1"/>
  <c r="AI31" i="171"/>
  <c r="CG5" i="171" s="1"/>
  <c r="AH31" i="171"/>
  <c r="AG31" i="171"/>
  <c r="AF31" i="171"/>
  <c r="CD5" i="171" s="1"/>
  <c r="AE31" i="171"/>
  <c r="CC5" i="171" s="1"/>
  <c r="AD31" i="171"/>
  <c r="CB5" i="171" s="1"/>
  <c r="AC31" i="171"/>
  <c r="CA5" i="171" s="1"/>
  <c r="AQ30" i="171"/>
  <c r="AQ29" i="171"/>
  <c r="AQ28" i="171"/>
  <c r="AQ27" i="171"/>
  <c r="AQ26" i="171"/>
  <c r="AQ25" i="171"/>
  <c r="AQ24" i="171"/>
  <c r="AQ23" i="171"/>
  <c r="AQ22" i="171"/>
  <c r="AQ21" i="171"/>
  <c r="AQ20" i="171"/>
  <c r="AQ19" i="171"/>
  <c r="AQ18" i="171"/>
  <c r="AQ17" i="171"/>
  <c r="AQ16" i="171"/>
  <c r="AQ15" i="171"/>
  <c r="AQ14" i="171"/>
  <c r="AQ13" i="171"/>
  <c r="AQ12" i="171"/>
  <c r="AQ11" i="171"/>
  <c r="CF5" i="171"/>
  <c r="CE5" i="171"/>
  <c r="BV5" i="171"/>
  <c r="BU5" i="171"/>
  <c r="BT5" i="171"/>
  <c r="BS5" i="171"/>
  <c r="BH5" i="171"/>
  <c r="BB5" i="171"/>
  <c r="BA5" i="171"/>
  <c r="AZ5" i="171"/>
  <c r="AY5" i="171"/>
  <c r="AW5" i="171"/>
  <c r="AV5" i="171"/>
  <c r="AS34" i="170"/>
  <c r="AG33" i="170"/>
  <c r="AJ32" i="170"/>
  <c r="AI32" i="170"/>
  <c r="AI35" i="170" s="1"/>
  <c r="BR5" i="170" s="1"/>
  <c r="AH32" i="170"/>
  <c r="AH35" i="170" s="1"/>
  <c r="BQ5" i="170" s="1"/>
  <c r="AG32" i="170"/>
  <c r="AG35" i="170" s="1"/>
  <c r="BP5" i="170" s="1"/>
  <c r="AF32" i="170"/>
  <c r="AE32" i="170"/>
  <c r="AE35" i="170" s="1"/>
  <c r="BO5" i="170" s="1"/>
  <c r="AD32" i="170"/>
  <c r="AD35" i="170" s="1"/>
  <c r="BN5" i="170" s="1"/>
  <c r="AC32" i="170"/>
  <c r="AC35" i="170" s="1"/>
  <c r="BM5" i="170" s="1"/>
  <c r="AB32" i="170"/>
  <c r="AA32" i="170"/>
  <c r="AZ5" i="170" s="1"/>
  <c r="Z32" i="170"/>
  <c r="AR35" i="170" s="1"/>
  <c r="Y32" i="170"/>
  <c r="Y33" i="170" s="1"/>
  <c r="AJ31" i="170"/>
  <c r="CH5" i="170" s="1"/>
  <c r="AI31" i="170"/>
  <c r="CG5" i="170" s="1"/>
  <c r="AH31" i="170"/>
  <c r="AG31" i="170"/>
  <c r="AF31" i="170"/>
  <c r="AE31" i="170"/>
  <c r="CC5" i="170" s="1"/>
  <c r="AD31" i="170"/>
  <c r="CB5" i="170" s="1"/>
  <c r="AC31" i="170"/>
  <c r="AQ30" i="170"/>
  <c r="AQ29" i="170"/>
  <c r="AQ28" i="170"/>
  <c r="AQ27" i="170"/>
  <c r="AQ26" i="170"/>
  <c r="AQ25" i="170"/>
  <c r="AQ24" i="170"/>
  <c r="AQ23" i="170"/>
  <c r="AQ22" i="170"/>
  <c r="AQ21" i="170"/>
  <c r="AQ20" i="170"/>
  <c r="AQ19" i="170"/>
  <c r="AQ18" i="170"/>
  <c r="AQ17" i="170"/>
  <c r="AQ16" i="170"/>
  <c r="AQ15" i="170"/>
  <c r="AQ14" i="170"/>
  <c r="AQ13" i="170"/>
  <c r="AQ12" i="170"/>
  <c r="AQ11" i="170"/>
  <c r="CF5" i="170"/>
  <c r="CE5" i="170"/>
  <c r="CD5" i="170"/>
  <c r="CA5" i="170"/>
  <c r="BX5" i="170"/>
  <c r="BV5" i="170"/>
  <c r="BU5" i="170"/>
  <c r="BT5" i="170"/>
  <c r="BS5" i="170"/>
  <c r="BI5" i="170"/>
  <c r="BH5" i="170"/>
  <c r="BE5" i="170"/>
  <c r="BC5" i="170"/>
  <c r="BB5" i="170"/>
  <c r="BA5" i="170"/>
  <c r="AY5" i="170"/>
  <c r="AW5" i="170"/>
  <c r="AV5" i="170"/>
  <c r="AG35" i="169"/>
  <c r="AS34" i="169"/>
  <c r="AG33" i="169"/>
  <c r="AJ32" i="169"/>
  <c r="AI32" i="169"/>
  <c r="AI35" i="169" s="1"/>
  <c r="BR5" i="169" s="1"/>
  <c r="AH32" i="169"/>
  <c r="AH35" i="169" s="1"/>
  <c r="BQ5" i="169" s="1"/>
  <c r="AG32" i="169"/>
  <c r="AF32" i="169"/>
  <c r="BE5" i="169" s="1"/>
  <c r="AE32" i="169"/>
  <c r="AD32" i="169"/>
  <c r="AC32" i="169"/>
  <c r="AC35" i="169" s="1"/>
  <c r="BM5" i="169" s="1"/>
  <c r="AB32" i="169"/>
  <c r="AA32" i="169"/>
  <c r="Z32" i="169"/>
  <c r="Y32" i="169"/>
  <c r="Y33" i="169" s="1"/>
  <c r="AJ31" i="169"/>
  <c r="CH5" i="169" s="1"/>
  <c r="AI31" i="169"/>
  <c r="CG5" i="169" s="1"/>
  <c r="AH31" i="169"/>
  <c r="AG31" i="169"/>
  <c r="AF31" i="169"/>
  <c r="AE31" i="169"/>
  <c r="CC5" i="169" s="1"/>
  <c r="AD31" i="169"/>
  <c r="AC31" i="169"/>
  <c r="AQ30" i="169"/>
  <c r="AQ29" i="169"/>
  <c r="AQ28" i="169"/>
  <c r="AQ27" i="169"/>
  <c r="AQ26" i="169"/>
  <c r="AQ25" i="169"/>
  <c r="AQ24" i="169"/>
  <c r="AQ23" i="169"/>
  <c r="AQ22" i="169"/>
  <c r="AQ21" i="169"/>
  <c r="AQ20" i="169"/>
  <c r="AQ19" i="169"/>
  <c r="AQ18" i="169"/>
  <c r="AQ17" i="169"/>
  <c r="AQ16" i="169"/>
  <c r="AQ15" i="169"/>
  <c r="AQ14" i="169"/>
  <c r="AQ13" i="169"/>
  <c r="AQ12" i="169"/>
  <c r="AQ11" i="169"/>
  <c r="CF5" i="169"/>
  <c r="CE5" i="169"/>
  <c r="CD5" i="169"/>
  <c r="CB5" i="169"/>
  <c r="CA5" i="169"/>
  <c r="BV5" i="169"/>
  <c r="BU5" i="169"/>
  <c r="BT5" i="169"/>
  <c r="BS5" i="169"/>
  <c r="BP5" i="169"/>
  <c r="BI5" i="169"/>
  <c r="BH5" i="169"/>
  <c r="BG5" i="169"/>
  <c r="BF5" i="169"/>
  <c r="BB5" i="169"/>
  <c r="BA5" i="169"/>
  <c r="AZ5" i="169"/>
  <c r="AX5" i="169"/>
  <c r="AW5" i="169"/>
  <c r="AV5" i="169"/>
  <c r="AJ32" i="168"/>
  <c r="BI5" i="168" s="1"/>
  <c r="AI32" i="168"/>
  <c r="AH32" i="168"/>
  <c r="AH35" i="168" s="1"/>
  <c r="BQ5" i="168" s="1"/>
  <c r="AG32" i="168"/>
  <c r="AG35" i="168" s="1"/>
  <c r="BP5" i="168" s="1"/>
  <c r="AF32" i="168"/>
  <c r="BE5" i="168" s="1"/>
  <c r="AE32" i="168"/>
  <c r="AD32" i="168"/>
  <c r="AD35" i="168" s="1"/>
  <c r="BN5" i="168" s="1"/>
  <c r="AC32" i="168"/>
  <c r="AC35" i="168" s="1"/>
  <c r="BM5" i="168" s="1"/>
  <c r="AB32" i="168"/>
  <c r="BA5" i="168" s="1"/>
  <c r="AA32" i="168"/>
  <c r="AZ5" i="168" s="1"/>
  <c r="Z32" i="168"/>
  <c r="AY5" i="168" s="1"/>
  <c r="Y32" i="168"/>
  <c r="AJ31" i="168"/>
  <c r="CH5" i="168" s="1"/>
  <c r="AI31" i="168"/>
  <c r="CG5" i="168" s="1"/>
  <c r="AH31" i="168"/>
  <c r="CF5" i="168" s="1"/>
  <c r="AG31" i="168"/>
  <c r="CE5" i="168" s="1"/>
  <c r="AF31" i="168"/>
  <c r="CD5" i="168" s="1"/>
  <c r="AE31" i="168"/>
  <c r="CC5" i="168" s="1"/>
  <c r="AD31" i="168"/>
  <c r="CB5" i="168" s="1"/>
  <c r="AC31" i="168"/>
  <c r="CA5" i="168" s="1"/>
  <c r="AQ30" i="168"/>
  <c r="AQ29" i="168"/>
  <c r="AQ28" i="168"/>
  <c r="AQ27" i="168"/>
  <c r="AQ26" i="168"/>
  <c r="AQ25" i="168"/>
  <c r="AQ24" i="168"/>
  <c r="AQ23" i="168"/>
  <c r="AQ22" i="168"/>
  <c r="AQ21" i="168"/>
  <c r="AQ20" i="168"/>
  <c r="AQ19" i="168"/>
  <c r="AQ18" i="168"/>
  <c r="AQ17" i="168"/>
  <c r="AQ16" i="168"/>
  <c r="AQ15" i="168"/>
  <c r="AQ14" i="168"/>
  <c r="AQ13" i="168"/>
  <c r="AQ12" i="168"/>
  <c r="AQ11" i="168"/>
  <c r="BV5" i="168"/>
  <c r="BU5" i="168"/>
  <c r="BT5" i="168"/>
  <c r="BS5" i="168"/>
  <c r="BH5" i="168"/>
  <c r="AW5" i="168"/>
  <c r="AV5" i="168"/>
  <c r="AJ32" i="167"/>
  <c r="BI5" i="167" s="1"/>
  <c r="AI32" i="167"/>
  <c r="AH32" i="167"/>
  <c r="AH35" i="167" s="1"/>
  <c r="BQ5" i="167" s="1"/>
  <c r="AG32" i="167"/>
  <c r="AG35" i="167" s="1"/>
  <c r="BP5" i="167" s="1"/>
  <c r="AF32" i="167"/>
  <c r="BE5" i="167" s="1"/>
  <c r="AE32" i="167"/>
  <c r="AD32" i="167"/>
  <c r="AD35" i="167" s="1"/>
  <c r="BN5" i="167" s="1"/>
  <c r="AC32" i="167"/>
  <c r="AC35" i="167" s="1"/>
  <c r="BM5" i="167" s="1"/>
  <c r="AB32" i="167"/>
  <c r="BA5" i="167" s="1"/>
  <c r="AA32" i="167"/>
  <c r="AS34" i="167" s="1"/>
  <c r="Z32" i="167"/>
  <c r="AY5" i="167" s="1"/>
  <c r="Y32" i="167"/>
  <c r="AJ31" i="167"/>
  <c r="CH5" i="167" s="1"/>
  <c r="AI31" i="167"/>
  <c r="AH31" i="167"/>
  <c r="AG31" i="167"/>
  <c r="AF31" i="167"/>
  <c r="CD5" i="167" s="1"/>
  <c r="AE31" i="167"/>
  <c r="CC5" i="167" s="1"/>
  <c r="AD31" i="167"/>
  <c r="CB5" i="167" s="1"/>
  <c r="AC31" i="167"/>
  <c r="CA5" i="167" s="1"/>
  <c r="AQ30" i="167"/>
  <c r="AQ29" i="167"/>
  <c r="AQ28" i="167"/>
  <c r="AQ27" i="167"/>
  <c r="AQ26" i="167"/>
  <c r="AQ25" i="167"/>
  <c r="AQ24" i="167"/>
  <c r="AQ23" i="167"/>
  <c r="AQ22" i="167"/>
  <c r="AQ21" i="167"/>
  <c r="AQ20" i="167"/>
  <c r="AQ19" i="167"/>
  <c r="AQ18" i="167"/>
  <c r="AQ17" i="167"/>
  <c r="AQ16" i="167"/>
  <c r="AQ15" i="167"/>
  <c r="AQ14" i="167"/>
  <c r="AQ13" i="167"/>
  <c r="AQ12" i="167"/>
  <c r="AQ11" i="167"/>
  <c r="CG5" i="167"/>
  <c r="CF5" i="167"/>
  <c r="CE5" i="167"/>
  <c r="BV5" i="167"/>
  <c r="BU5" i="167"/>
  <c r="BT5" i="167"/>
  <c r="BS5" i="167"/>
  <c r="BH5" i="167"/>
  <c r="AW5" i="167"/>
  <c r="AV5" i="167"/>
  <c r="AJ32" i="166"/>
  <c r="AI32" i="166"/>
  <c r="AH32" i="166"/>
  <c r="AH35" i="166" s="1"/>
  <c r="BQ5" i="166" s="1"/>
  <c r="AG32" i="166"/>
  <c r="AG35" i="166" s="1"/>
  <c r="BP5" i="166" s="1"/>
  <c r="AF32" i="166"/>
  <c r="BE5" i="166" s="1"/>
  <c r="AE32" i="166"/>
  <c r="AD32" i="166"/>
  <c r="AD35" i="166" s="1"/>
  <c r="BN5" i="166" s="1"/>
  <c r="AC32" i="166"/>
  <c r="AC35" i="166" s="1"/>
  <c r="BM5" i="166" s="1"/>
  <c r="AB32" i="166"/>
  <c r="BA5" i="166" s="1"/>
  <c r="AA32" i="166"/>
  <c r="Z32" i="166"/>
  <c r="AY5" i="166" s="1"/>
  <c r="Y32" i="166"/>
  <c r="AJ31" i="166"/>
  <c r="CH5" i="166" s="1"/>
  <c r="AI31" i="166"/>
  <c r="CG5" i="166" s="1"/>
  <c r="AH31" i="166"/>
  <c r="AG31" i="166"/>
  <c r="CE5" i="166" s="1"/>
  <c r="AF31" i="166"/>
  <c r="CD5" i="166" s="1"/>
  <c r="AE31" i="166"/>
  <c r="CC5" i="166" s="1"/>
  <c r="AD31" i="166"/>
  <c r="CB5" i="166" s="1"/>
  <c r="AC31" i="166"/>
  <c r="CA5" i="166" s="1"/>
  <c r="AQ30" i="166"/>
  <c r="AQ29" i="166"/>
  <c r="AQ28" i="166"/>
  <c r="AQ27" i="166"/>
  <c r="AQ26" i="166"/>
  <c r="AQ25" i="166"/>
  <c r="AQ24" i="166"/>
  <c r="AQ23" i="166"/>
  <c r="AQ22" i="166"/>
  <c r="AQ21" i="166"/>
  <c r="AQ20" i="166"/>
  <c r="AQ19" i="166"/>
  <c r="AQ18" i="166"/>
  <c r="AQ17" i="166"/>
  <c r="AQ16" i="166"/>
  <c r="AQ15" i="166"/>
  <c r="AQ14" i="166"/>
  <c r="AQ13" i="166"/>
  <c r="AQ12" i="166"/>
  <c r="AQ11" i="166"/>
  <c r="CF5" i="166"/>
  <c r="BV5" i="166"/>
  <c r="BU5" i="166"/>
  <c r="BT5" i="166"/>
  <c r="BS5" i="166"/>
  <c r="AW5" i="166"/>
  <c r="AV5" i="166"/>
  <c r="AS34" i="165"/>
  <c r="AQ34" i="165"/>
  <c r="AA35" i="165" s="1"/>
  <c r="BL5" i="165" s="1"/>
  <c r="AJ32" i="165"/>
  <c r="AG33" i="165" s="1"/>
  <c r="AI32" i="165"/>
  <c r="AH32" i="165"/>
  <c r="AH35" i="165" s="1"/>
  <c r="BQ5" i="165" s="1"/>
  <c r="AG32" i="165"/>
  <c r="AG35" i="165" s="1"/>
  <c r="BP5" i="165" s="1"/>
  <c r="AF32" i="165"/>
  <c r="BE5" i="165" s="1"/>
  <c r="AE32" i="165"/>
  <c r="AD32" i="165"/>
  <c r="AD35" i="165" s="1"/>
  <c r="BN5" i="165" s="1"/>
  <c r="AC32" i="165"/>
  <c r="AB32" i="165"/>
  <c r="AA32" i="165"/>
  <c r="AZ5" i="165" s="1"/>
  <c r="Z32" i="165"/>
  <c r="AR35" i="165" s="1"/>
  <c r="Y32" i="165"/>
  <c r="Y33" i="165" s="1"/>
  <c r="AJ31" i="165"/>
  <c r="CH5" i="165" s="1"/>
  <c r="AI31" i="165"/>
  <c r="CG5" i="165" s="1"/>
  <c r="AH31" i="165"/>
  <c r="AG31" i="165"/>
  <c r="AF31" i="165"/>
  <c r="CD5" i="165" s="1"/>
  <c r="AE31" i="165"/>
  <c r="AD31" i="165"/>
  <c r="AC31" i="165"/>
  <c r="AQ30" i="165"/>
  <c r="AQ29" i="165"/>
  <c r="AQ28" i="165"/>
  <c r="AQ27" i="165"/>
  <c r="AQ26" i="165"/>
  <c r="AQ25" i="165"/>
  <c r="AQ24" i="165"/>
  <c r="AQ23" i="165"/>
  <c r="AQ22" i="165"/>
  <c r="AQ21" i="165"/>
  <c r="AQ20" i="165"/>
  <c r="AQ19" i="165"/>
  <c r="AQ18" i="165"/>
  <c r="AQ17" i="165"/>
  <c r="AQ16" i="165"/>
  <c r="AQ15" i="165"/>
  <c r="AQ14" i="165"/>
  <c r="AQ13" i="165"/>
  <c r="AQ12" i="165"/>
  <c r="AQ11" i="165"/>
  <c r="CF5" i="165"/>
  <c r="CE5" i="165"/>
  <c r="CC5" i="165"/>
  <c r="CB5" i="165"/>
  <c r="CA5" i="165"/>
  <c r="BV5" i="165"/>
  <c r="BU5" i="165"/>
  <c r="BT5" i="165"/>
  <c r="BS5" i="165"/>
  <c r="BF5" i="165"/>
  <c r="BD5" i="165"/>
  <c r="BC5" i="165"/>
  <c r="BB5" i="165"/>
  <c r="BA5" i="165"/>
  <c r="AY5" i="165"/>
  <c r="AX5" i="165"/>
  <c r="AW5" i="165"/>
  <c r="AV5" i="165"/>
  <c r="AJ32" i="164"/>
  <c r="BI5" i="164" s="1"/>
  <c r="AI32" i="164"/>
  <c r="AH32" i="164"/>
  <c r="AH35" i="164" s="1"/>
  <c r="BQ5" i="164" s="1"/>
  <c r="AG32" i="164"/>
  <c r="AG35" i="164" s="1"/>
  <c r="BP5" i="164" s="1"/>
  <c r="AF32" i="164"/>
  <c r="BE5" i="164" s="1"/>
  <c r="AE32" i="164"/>
  <c r="AD32" i="164"/>
  <c r="AD35" i="164" s="1"/>
  <c r="BN5" i="164" s="1"/>
  <c r="AC32" i="164"/>
  <c r="AC35" i="164" s="1"/>
  <c r="BM5" i="164" s="1"/>
  <c r="AB32" i="164"/>
  <c r="BA5" i="164" s="1"/>
  <c r="AA32" i="164"/>
  <c r="AZ5" i="164" s="1"/>
  <c r="Z32" i="164"/>
  <c r="AR35" i="164" s="1"/>
  <c r="Y32" i="164"/>
  <c r="AJ31" i="164"/>
  <c r="CH5" i="164" s="1"/>
  <c r="AI31" i="164"/>
  <c r="CG5" i="164" s="1"/>
  <c r="AH31" i="164"/>
  <c r="AG31" i="164"/>
  <c r="CE5" i="164" s="1"/>
  <c r="AF31" i="164"/>
  <c r="CD5" i="164" s="1"/>
  <c r="AE31" i="164"/>
  <c r="CC5" i="164" s="1"/>
  <c r="AD31" i="164"/>
  <c r="CB5" i="164" s="1"/>
  <c r="AC31" i="164"/>
  <c r="CA5" i="164" s="1"/>
  <c r="AQ30" i="164"/>
  <c r="AQ29" i="164"/>
  <c r="AQ28" i="164"/>
  <c r="AQ27" i="164"/>
  <c r="AQ26" i="164"/>
  <c r="AQ25" i="164"/>
  <c r="AQ24" i="164"/>
  <c r="AQ23" i="164"/>
  <c r="AQ22" i="164"/>
  <c r="AQ21" i="164"/>
  <c r="AQ20" i="164"/>
  <c r="AQ19" i="164"/>
  <c r="AQ18" i="164"/>
  <c r="AQ17" i="164"/>
  <c r="AQ16" i="164"/>
  <c r="AQ15" i="164"/>
  <c r="AQ14" i="164"/>
  <c r="AQ13" i="164"/>
  <c r="AQ12" i="164"/>
  <c r="AQ11" i="164"/>
  <c r="CF5" i="164"/>
  <c r="BV5" i="164"/>
  <c r="BU5" i="164"/>
  <c r="BT5" i="164"/>
  <c r="BS5" i="164"/>
  <c r="BH5" i="164"/>
  <c r="BC5" i="164"/>
  <c r="BB5" i="164"/>
  <c r="AW5" i="164"/>
  <c r="AV5" i="164"/>
  <c r="AJ32" i="163"/>
  <c r="BI5" i="163" s="1"/>
  <c r="AI32" i="163"/>
  <c r="AI35" i="163" s="1"/>
  <c r="BR5" i="163" s="1"/>
  <c r="AH32" i="163"/>
  <c r="AH35" i="163" s="1"/>
  <c r="BQ5" i="163" s="1"/>
  <c r="AG32" i="163"/>
  <c r="AG35" i="163" s="1"/>
  <c r="BP5" i="163" s="1"/>
  <c r="AF32" i="163"/>
  <c r="BE5" i="163" s="1"/>
  <c r="AE32" i="163"/>
  <c r="AD32" i="163"/>
  <c r="AD35" i="163" s="1"/>
  <c r="BN5" i="163" s="1"/>
  <c r="AC32" i="163"/>
  <c r="AC35" i="163" s="1"/>
  <c r="BM5" i="163" s="1"/>
  <c r="AB32" i="163"/>
  <c r="BA5" i="163" s="1"/>
  <c r="AA32" i="163"/>
  <c r="AZ5" i="163" s="1"/>
  <c r="Z32" i="163"/>
  <c r="AR35" i="163" s="1"/>
  <c r="Y32" i="163"/>
  <c r="AJ31" i="163"/>
  <c r="CH5" i="163" s="1"/>
  <c r="AI31" i="163"/>
  <c r="CG5" i="163" s="1"/>
  <c r="AH31" i="163"/>
  <c r="AG31" i="163"/>
  <c r="CE5" i="163" s="1"/>
  <c r="AF31" i="163"/>
  <c r="CD5" i="163" s="1"/>
  <c r="AE31" i="163"/>
  <c r="CC5" i="163" s="1"/>
  <c r="AD31" i="163"/>
  <c r="AC31" i="163"/>
  <c r="AQ30" i="163"/>
  <c r="AQ29" i="163"/>
  <c r="AQ28" i="163"/>
  <c r="AQ27" i="163"/>
  <c r="AQ26" i="163"/>
  <c r="AQ25" i="163"/>
  <c r="AQ24" i="163"/>
  <c r="AQ23" i="163"/>
  <c r="AQ22" i="163"/>
  <c r="AQ21" i="163"/>
  <c r="AQ20" i="163"/>
  <c r="AQ19" i="163"/>
  <c r="AQ18" i="163"/>
  <c r="AQ17" i="163"/>
  <c r="AQ16" i="163"/>
  <c r="AQ15" i="163"/>
  <c r="AQ14" i="163"/>
  <c r="AQ13" i="163"/>
  <c r="AQ12" i="163"/>
  <c r="AQ11" i="163"/>
  <c r="CF5" i="163"/>
  <c r="CB5" i="163"/>
  <c r="CA5" i="163"/>
  <c r="BV5" i="163"/>
  <c r="BU5" i="163"/>
  <c r="BT5" i="163"/>
  <c r="BS5" i="163"/>
  <c r="BG5" i="163"/>
  <c r="AW5" i="163"/>
  <c r="AV5" i="163"/>
  <c r="AJ32" i="162"/>
  <c r="BI5" i="162" s="1"/>
  <c r="AI32" i="162"/>
  <c r="BH5" i="162" s="1"/>
  <c r="AH32" i="162"/>
  <c r="BG5" i="162" s="1"/>
  <c r="AG32" i="162"/>
  <c r="AG35" i="162" s="1"/>
  <c r="BP5" i="162" s="1"/>
  <c r="AF32" i="162"/>
  <c r="BE5" i="162" s="1"/>
  <c r="AE32" i="162"/>
  <c r="AD32" i="162"/>
  <c r="AD35" i="162" s="1"/>
  <c r="BN5" i="162" s="1"/>
  <c r="AC32" i="162"/>
  <c r="BB5" i="162" s="1"/>
  <c r="AB32" i="162"/>
  <c r="BA5" i="162" s="1"/>
  <c r="AA32" i="162"/>
  <c r="Z32" i="162"/>
  <c r="Y32" i="162"/>
  <c r="BW5" i="162" s="1"/>
  <c r="AJ31" i="162"/>
  <c r="CH5" i="162" s="1"/>
  <c r="AI31" i="162"/>
  <c r="CG5" i="162" s="1"/>
  <c r="AH31" i="162"/>
  <c r="CF5" i="162" s="1"/>
  <c r="AG31" i="162"/>
  <c r="CE5" i="162" s="1"/>
  <c r="AF31" i="162"/>
  <c r="CD5" i="162" s="1"/>
  <c r="AE31" i="162"/>
  <c r="CC5" i="162" s="1"/>
  <c r="AD31" i="162"/>
  <c r="CB5" i="162" s="1"/>
  <c r="AC31" i="162"/>
  <c r="CA5" i="162" s="1"/>
  <c r="AQ30" i="162"/>
  <c r="AQ29" i="162"/>
  <c r="AQ28" i="162"/>
  <c r="AQ27" i="162"/>
  <c r="AQ26" i="162"/>
  <c r="AQ25" i="162"/>
  <c r="AQ24" i="162"/>
  <c r="AQ23" i="162"/>
  <c r="AQ22" i="162"/>
  <c r="AQ21" i="162"/>
  <c r="AQ20" i="162"/>
  <c r="AQ19" i="162"/>
  <c r="AQ18" i="162"/>
  <c r="AQ17" i="162"/>
  <c r="AQ16" i="162"/>
  <c r="AQ15" i="162"/>
  <c r="AQ14" i="162"/>
  <c r="AQ13" i="162"/>
  <c r="AQ12" i="162"/>
  <c r="AQ11" i="162"/>
  <c r="BV5" i="162"/>
  <c r="BU5" i="162"/>
  <c r="BT5" i="162"/>
  <c r="BS5" i="162"/>
  <c r="AW5" i="162"/>
  <c r="AV5" i="162"/>
  <c r="AJ32" i="161"/>
  <c r="BI5" i="161" s="1"/>
  <c r="AI32" i="161"/>
  <c r="AI35" i="161" s="1"/>
  <c r="BR5" i="161" s="1"/>
  <c r="AH32" i="161"/>
  <c r="AH35" i="161" s="1"/>
  <c r="BQ5" i="161" s="1"/>
  <c r="AG32" i="161"/>
  <c r="AG35" i="161" s="1"/>
  <c r="BP5" i="161" s="1"/>
  <c r="AF32" i="161"/>
  <c r="AE32" i="161"/>
  <c r="AD32" i="161"/>
  <c r="AD35" i="161" s="1"/>
  <c r="BN5" i="161" s="1"/>
  <c r="AC32" i="161"/>
  <c r="AC35" i="161" s="1"/>
  <c r="BM5" i="161" s="1"/>
  <c r="AB32" i="161"/>
  <c r="BA5" i="161" s="1"/>
  <c r="AA32" i="161"/>
  <c r="AZ5" i="161" s="1"/>
  <c r="Z32" i="161"/>
  <c r="Y32" i="161"/>
  <c r="AX5" i="161" s="1"/>
  <c r="AJ31" i="161"/>
  <c r="CH5" i="161" s="1"/>
  <c r="AI31" i="161"/>
  <c r="CG5" i="161" s="1"/>
  <c r="AH31" i="161"/>
  <c r="CF5" i="161" s="1"/>
  <c r="AG31" i="161"/>
  <c r="AF31" i="161"/>
  <c r="CD5" i="161" s="1"/>
  <c r="AE31" i="161"/>
  <c r="CC5" i="161" s="1"/>
  <c r="AD31" i="161"/>
  <c r="CB5" i="161" s="1"/>
  <c r="AC31" i="161"/>
  <c r="CA5" i="161" s="1"/>
  <c r="AQ30" i="161"/>
  <c r="AQ29" i="161"/>
  <c r="AQ28" i="161"/>
  <c r="AQ27" i="161"/>
  <c r="AQ26" i="161"/>
  <c r="AQ25" i="161"/>
  <c r="AQ24" i="161"/>
  <c r="AQ23" i="161"/>
  <c r="AQ22" i="161"/>
  <c r="AQ21" i="161"/>
  <c r="AQ20" i="161"/>
  <c r="AQ19" i="161"/>
  <c r="AQ18" i="161"/>
  <c r="AQ17" i="161"/>
  <c r="AQ16" i="161"/>
  <c r="AQ15" i="161"/>
  <c r="AQ14" i="161"/>
  <c r="AQ13" i="161"/>
  <c r="AQ12" i="161"/>
  <c r="AQ11" i="161"/>
  <c r="CE5" i="161"/>
  <c r="BV5" i="161"/>
  <c r="BU5" i="161"/>
  <c r="BT5" i="161"/>
  <c r="BS5" i="161"/>
  <c r="BB5" i="161"/>
  <c r="AW5" i="161"/>
  <c r="AV5" i="161"/>
  <c r="AJ32" i="160"/>
  <c r="BI5" i="160" s="1"/>
  <c r="AI32" i="160"/>
  <c r="AH32" i="160"/>
  <c r="AH35" i="160" s="1"/>
  <c r="BQ5" i="160" s="1"/>
  <c r="AG32" i="160"/>
  <c r="AG35" i="160" s="1"/>
  <c r="BP5" i="160" s="1"/>
  <c r="AF32" i="160"/>
  <c r="AE32" i="160"/>
  <c r="AE35" i="160" s="1"/>
  <c r="BO5" i="160" s="1"/>
  <c r="AD32" i="160"/>
  <c r="AC33" i="160" s="1"/>
  <c r="AC32" i="160"/>
  <c r="AC35" i="160" s="1"/>
  <c r="BM5" i="160" s="1"/>
  <c r="AB32" i="160"/>
  <c r="BA5" i="160" s="1"/>
  <c r="AA32" i="160"/>
  <c r="AZ5" i="160" s="1"/>
  <c r="Z32" i="160"/>
  <c r="Y32" i="160"/>
  <c r="Y33" i="160" s="1"/>
  <c r="AJ31" i="160"/>
  <c r="CH5" i="160" s="1"/>
  <c r="AI31" i="160"/>
  <c r="CG5" i="160" s="1"/>
  <c r="AH31" i="160"/>
  <c r="AG31" i="160"/>
  <c r="AF31" i="160"/>
  <c r="AE31" i="160"/>
  <c r="AD31" i="160"/>
  <c r="AC31" i="160"/>
  <c r="CA5" i="160" s="1"/>
  <c r="AQ30" i="160"/>
  <c r="AQ29" i="160"/>
  <c r="AQ28" i="160"/>
  <c r="AQ27" i="160"/>
  <c r="AQ26" i="160"/>
  <c r="AQ25" i="160"/>
  <c r="AQ24" i="160"/>
  <c r="AQ23" i="160"/>
  <c r="AQ22" i="160"/>
  <c r="AQ21" i="160"/>
  <c r="AQ20" i="160"/>
  <c r="AQ19" i="160"/>
  <c r="AQ18" i="160"/>
  <c r="AQ17" i="160"/>
  <c r="AQ16" i="160"/>
  <c r="AQ15" i="160"/>
  <c r="AQ14" i="160"/>
  <c r="AQ13" i="160"/>
  <c r="AQ12" i="160"/>
  <c r="AQ11" i="160"/>
  <c r="CF5" i="160"/>
  <c r="CE5" i="160"/>
  <c r="CD5" i="160"/>
  <c r="CC5" i="160"/>
  <c r="CB5" i="160"/>
  <c r="BV5" i="160"/>
  <c r="BU5" i="160"/>
  <c r="BT5" i="160"/>
  <c r="BS5" i="160"/>
  <c r="BG5" i="160"/>
  <c r="BF5" i="160"/>
  <c r="BE5" i="160"/>
  <c r="BD5" i="160"/>
  <c r="BB5" i="160"/>
  <c r="AW5" i="160"/>
  <c r="AV5" i="160"/>
  <c r="AS34" i="159"/>
  <c r="AG33" i="159"/>
  <c r="AJ32" i="159"/>
  <c r="AI32" i="159"/>
  <c r="AI35" i="159" s="1"/>
  <c r="BR5" i="159" s="1"/>
  <c r="AH32" i="159"/>
  <c r="AH35" i="159" s="1"/>
  <c r="BQ5" i="159" s="1"/>
  <c r="AG32" i="159"/>
  <c r="AG35" i="159" s="1"/>
  <c r="BP5" i="159" s="1"/>
  <c r="AF32" i="159"/>
  <c r="AE32" i="159"/>
  <c r="AE35" i="159" s="1"/>
  <c r="BO5" i="159" s="1"/>
  <c r="AD32" i="159"/>
  <c r="AD35" i="159" s="1"/>
  <c r="BN5" i="159" s="1"/>
  <c r="AC32" i="159"/>
  <c r="AB32" i="159"/>
  <c r="BA5" i="159" s="1"/>
  <c r="AA32" i="159"/>
  <c r="AZ5" i="159" s="1"/>
  <c r="Z32" i="159"/>
  <c r="AR35" i="159" s="1"/>
  <c r="Y32" i="159"/>
  <c r="Y33" i="159" s="1"/>
  <c r="AJ31" i="159"/>
  <c r="CH5" i="159" s="1"/>
  <c r="AI31" i="159"/>
  <c r="AH31" i="159"/>
  <c r="AG31" i="159"/>
  <c r="AF31" i="159"/>
  <c r="CD5" i="159" s="1"/>
  <c r="AE31" i="159"/>
  <c r="CC5" i="159" s="1"/>
  <c r="AD31" i="159"/>
  <c r="AC31" i="159"/>
  <c r="AQ30" i="159"/>
  <c r="AQ29" i="159"/>
  <c r="AQ28" i="159"/>
  <c r="AQ27" i="159"/>
  <c r="AQ26" i="159"/>
  <c r="AQ25" i="159"/>
  <c r="AQ24" i="159"/>
  <c r="AQ23" i="159"/>
  <c r="AQ22" i="159"/>
  <c r="AQ21" i="159"/>
  <c r="AQ20" i="159"/>
  <c r="AQ19" i="159"/>
  <c r="AQ18" i="159"/>
  <c r="AQ17" i="159"/>
  <c r="AQ16" i="159"/>
  <c r="AQ15" i="159"/>
  <c r="AQ14" i="159"/>
  <c r="AQ13" i="159"/>
  <c r="AQ12" i="159"/>
  <c r="AQ11" i="159"/>
  <c r="CG5" i="159"/>
  <c r="CF5" i="159"/>
  <c r="CE5" i="159"/>
  <c r="CB5" i="159"/>
  <c r="CA5" i="159"/>
  <c r="BV5" i="159"/>
  <c r="BU5" i="159"/>
  <c r="BT5" i="159"/>
  <c r="BS5" i="159"/>
  <c r="BI5" i="159"/>
  <c r="BH5" i="159"/>
  <c r="BG5" i="159"/>
  <c r="BF5" i="159"/>
  <c r="BE5" i="159"/>
  <c r="BC5" i="159"/>
  <c r="BB5" i="159"/>
  <c r="AW5" i="159"/>
  <c r="AV5" i="159"/>
  <c r="AJ32" i="157"/>
  <c r="AI32" i="157"/>
  <c r="AH32" i="157"/>
  <c r="AH35" i="157" s="1"/>
  <c r="BQ5" i="157" s="1"/>
  <c r="AG32" i="157"/>
  <c r="AG35" i="157" s="1"/>
  <c r="BP5" i="157" s="1"/>
  <c r="AF32" i="157"/>
  <c r="BE5" i="157" s="1"/>
  <c r="AE32" i="157"/>
  <c r="BD5" i="157" s="1"/>
  <c r="AD32" i="157"/>
  <c r="AD35" i="157" s="1"/>
  <c r="BN5" i="157" s="1"/>
  <c r="AC32" i="157"/>
  <c r="BB5" i="157" s="1"/>
  <c r="AB32" i="157"/>
  <c r="BA5" i="157" s="1"/>
  <c r="AA32" i="157"/>
  <c r="AZ5" i="157" s="1"/>
  <c r="Z32" i="157"/>
  <c r="Y32" i="157"/>
  <c r="AJ31" i="157"/>
  <c r="AI31" i="157"/>
  <c r="AH31" i="157"/>
  <c r="AG31" i="157"/>
  <c r="CE5" i="157" s="1"/>
  <c r="AF31" i="157"/>
  <c r="CD5" i="157" s="1"/>
  <c r="AE31" i="157"/>
  <c r="CC5" i="157" s="1"/>
  <c r="AD31" i="157"/>
  <c r="CB5" i="157" s="1"/>
  <c r="AC31" i="157"/>
  <c r="CA5" i="157" s="1"/>
  <c r="AQ30" i="157"/>
  <c r="AQ29" i="157"/>
  <c r="AQ28" i="157"/>
  <c r="AQ27" i="157"/>
  <c r="AQ26" i="157"/>
  <c r="AQ25" i="157"/>
  <c r="AQ24" i="157"/>
  <c r="AQ23" i="157"/>
  <c r="AQ22" i="157"/>
  <c r="AQ21" i="157"/>
  <c r="AQ20" i="157"/>
  <c r="AQ19" i="157"/>
  <c r="AQ18" i="157"/>
  <c r="AQ17" i="157"/>
  <c r="AQ16" i="157"/>
  <c r="AQ15" i="157"/>
  <c r="AQ14" i="157"/>
  <c r="AQ13" i="157"/>
  <c r="AQ12" i="157"/>
  <c r="AQ11" i="157"/>
  <c r="CH5" i="157"/>
  <c r="CG5" i="157"/>
  <c r="CF5" i="157"/>
  <c r="BV5" i="157"/>
  <c r="BU5" i="157"/>
  <c r="BT5" i="157"/>
  <c r="BS5" i="157"/>
  <c r="BI5" i="157"/>
  <c r="BF5" i="157"/>
  <c r="AW5" i="157"/>
  <c r="AV5" i="157"/>
  <c r="AG33" i="156"/>
  <c r="AJ32" i="156"/>
  <c r="AI32" i="156"/>
  <c r="AI35" i="156" s="1"/>
  <c r="BR5" i="156" s="1"/>
  <c r="AH32" i="156"/>
  <c r="AH35" i="156" s="1"/>
  <c r="BQ5" i="156" s="1"/>
  <c r="AG32" i="156"/>
  <c r="AG35" i="156" s="1"/>
  <c r="BP5" i="156" s="1"/>
  <c r="AF32" i="156"/>
  <c r="BE5" i="156" s="1"/>
  <c r="AE32" i="156"/>
  <c r="AD32" i="156"/>
  <c r="AD35" i="156" s="1"/>
  <c r="BN5" i="156" s="1"/>
  <c r="AC32" i="156"/>
  <c r="AB32" i="156"/>
  <c r="BA5" i="156" s="1"/>
  <c r="AA32" i="156"/>
  <c r="AZ5" i="156" s="1"/>
  <c r="Z32" i="156"/>
  <c r="AR35" i="156" s="1"/>
  <c r="Y32" i="156"/>
  <c r="Y35" i="156" s="1"/>
  <c r="BJ5" i="156" s="1"/>
  <c r="AJ31" i="156"/>
  <c r="CH5" i="156" s="1"/>
  <c r="AI31" i="156"/>
  <c r="CG5" i="156" s="1"/>
  <c r="AH31" i="156"/>
  <c r="AG31" i="156"/>
  <c r="AF31" i="156"/>
  <c r="CD5" i="156" s="1"/>
  <c r="AE31" i="156"/>
  <c r="AD31" i="156"/>
  <c r="AC31" i="156"/>
  <c r="AQ30" i="156"/>
  <c r="AQ29" i="156"/>
  <c r="AQ28" i="156"/>
  <c r="AQ27" i="156"/>
  <c r="AQ26" i="156"/>
  <c r="AQ25" i="156"/>
  <c r="AQ24" i="156"/>
  <c r="AQ23" i="156"/>
  <c r="AQ22" i="156"/>
  <c r="AQ21" i="156"/>
  <c r="AQ20" i="156"/>
  <c r="AQ19" i="156"/>
  <c r="AQ18" i="156"/>
  <c r="AQ17" i="156"/>
  <c r="AQ16" i="156"/>
  <c r="AQ15" i="156"/>
  <c r="AQ14" i="156"/>
  <c r="AQ13" i="156"/>
  <c r="AQ12" i="156"/>
  <c r="AQ11" i="156"/>
  <c r="CF5" i="156"/>
  <c r="CE5" i="156"/>
  <c r="CC5" i="156"/>
  <c r="CB5" i="156"/>
  <c r="CA5" i="156"/>
  <c r="BV5" i="156"/>
  <c r="BU5" i="156"/>
  <c r="BT5" i="156"/>
  <c r="BS5" i="156"/>
  <c r="BI5" i="156"/>
  <c r="BH5" i="156"/>
  <c r="BG5" i="156"/>
  <c r="BF5" i="156"/>
  <c r="BC5" i="156"/>
  <c r="BB5" i="156"/>
  <c r="AW5" i="156"/>
  <c r="AV5" i="156"/>
  <c r="AJ32" i="155"/>
  <c r="BI5" i="155" s="1"/>
  <c r="AI32" i="155"/>
  <c r="BH5" i="155" s="1"/>
  <c r="AH32" i="155"/>
  <c r="AH35" i="155" s="1"/>
  <c r="BQ5" i="155" s="1"/>
  <c r="AG32" i="155"/>
  <c r="AG35" i="155" s="1"/>
  <c r="BP5" i="155" s="1"/>
  <c r="AF32" i="155"/>
  <c r="BE5" i="155" s="1"/>
  <c r="AE32" i="155"/>
  <c r="AD32" i="155"/>
  <c r="AD35" i="155" s="1"/>
  <c r="BN5" i="155" s="1"/>
  <c r="AC32" i="155"/>
  <c r="BB5" i="155" s="1"/>
  <c r="AB32" i="155"/>
  <c r="BA5" i="155" s="1"/>
  <c r="AA32" i="155"/>
  <c r="Z32" i="155"/>
  <c r="Y32" i="155"/>
  <c r="AJ31" i="155"/>
  <c r="CH5" i="155" s="1"/>
  <c r="AI31" i="155"/>
  <c r="CG5" i="155" s="1"/>
  <c r="AH31" i="155"/>
  <c r="CF5" i="155" s="1"/>
  <c r="AG31" i="155"/>
  <c r="CE5" i="155" s="1"/>
  <c r="AF31" i="155"/>
  <c r="CD5" i="155" s="1"/>
  <c r="AE31" i="155"/>
  <c r="CC5" i="155" s="1"/>
  <c r="AD31" i="155"/>
  <c r="CB5" i="155" s="1"/>
  <c r="AC31" i="155"/>
  <c r="CA5" i="155" s="1"/>
  <c r="AQ30" i="155"/>
  <c r="AQ29" i="155"/>
  <c r="AQ28" i="155"/>
  <c r="AQ27" i="155"/>
  <c r="AQ26" i="155"/>
  <c r="AQ25" i="155"/>
  <c r="AQ24" i="155"/>
  <c r="AQ23" i="155"/>
  <c r="AQ22" i="155"/>
  <c r="AQ21" i="155"/>
  <c r="AQ20" i="155"/>
  <c r="AQ19" i="155"/>
  <c r="AQ18" i="155"/>
  <c r="AQ17" i="155"/>
  <c r="AQ16" i="155"/>
  <c r="AQ15" i="155"/>
  <c r="AQ14" i="155"/>
  <c r="AQ13" i="155"/>
  <c r="AQ12" i="155"/>
  <c r="AQ11" i="155"/>
  <c r="BV5" i="155"/>
  <c r="BU5" i="155"/>
  <c r="BT5" i="155"/>
  <c r="BS5" i="155"/>
  <c r="BF5" i="155"/>
  <c r="AW5" i="155"/>
  <c r="AV5" i="155"/>
  <c r="AJ32" i="154"/>
  <c r="BI5" i="154" s="1"/>
  <c r="AI32" i="154"/>
  <c r="AH32" i="154"/>
  <c r="AH35" i="154" s="1"/>
  <c r="BQ5" i="154" s="1"/>
  <c r="AG32" i="154"/>
  <c r="AG35" i="154" s="1"/>
  <c r="BP5" i="154" s="1"/>
  <c r="AF32" i="154"/>
  <c r="BE5" i="154" s="1"/>
  <c r="AE32" i="154"/>
  <c r="BD5" i="154" s="1"/>
  <c r="AD32" i="154"/>
  <c r="AD35" i="154" s="1"/>
  <c r="BN5" i="154" s="1"/>
  <c r="AC32" i="154"/>
  <c r="BB5" i="154" s="1"/>
  <c r="AB32" i="154"/>
  <c r="BA5" i="154" s="1"/>
  <c r="AA32" i="154"/>
  <c r="Z32" i="154"/>
  <c r="Y32" i="154"/>
  <c r="AJ31" i="154"/>
  <c r="CH5" i="154" s="1"/>
  <c r="AI31" i="154"/>
  <c r="CG5" i="154" s="1"/>
  <c r="AH31" i="154"/>
  <c r="AG31" i="154"/>
  <c r="AF31" i="154"/>
  <c r="CD5" i="154" s="1"/>
  <c r="AE31" i="154"/>
  <c r="CC5" i="154" s="1"/>
  <c r="AD31" i="154"/>
  <c r="AC31" i="154"/>
  <c r="CA5" i="154" s="1"/>
  <c r="AQ30" i="154"/>
  <c r="AQ29" i="154"/>
  <c r="AQ28" i="154"/>
  <c r="AQ27" i="154"/>
  <c r="AQ26" i="154"/>
  <c r="AQ25" i="154"/>
  <c r="AQ24" i="154"/>
  <c r="AQ23" i="154"/>
  <c r="AQ22" i="154"/>
  <c r="AQ21" i="154"/>
  <c r="AQ20" i="154"/>
  <c r="AQ19" i="154"/>
  <c r="AQ18" i="154"/>
  <c r="AQ17" i="154"/>
  <c r="AQ16" i="154"/>
  <c r="AQ15" i="154"/>
  <c r="AQ14" i="154"/>
  <c r="AQ13" i="154"/>
  <c r="AQ12" i="154"/>
  <c r="AQ11" i="154"/>
  <c r="CF5" i="154"/>
  <c r="CE5" i="154"/>
  <c r="CB5" i="154"/>
  <c r="BV5" i="154"/>
  <c r="BU5" i="154"/>
  <c r="BT5" i="154"/>
  <c r="BS5" i="154"/>
  <c r="BG5" i="154"/>
  <c r="AW5" i="154"/>
  <c r="AV5" i="154"/>
  <c r="AH35" i="153"/>
  <c r="AG33" i="153"/>
  <c r="AJ32" i="153"/>
  <c r="AI32" i="153"/>
  <c r="AI35" i="153" s="1"/>
  <c r="BR5" i="153" s="1"/>
  <c r="AH32" i="153"/>
  <c r="AG32" i="153"/>
  <c r="AG35" i="153" s="1"/>
  <c r="BP5" i="153" s="1"/>
  <c r="AF32" i="153"/>
  <c r="BE5" i="153" s="1"/>
  <c r="AE32" i="153"/>
  <c r="BD5" i="153" s="1"/>
  <c r="AD32" i="153"/>
  <c r="AD35" i="153" s="1"/>
  <c r="BN5" i="153" s="1"/>
  <c r="AC32" i="153"/>
  <c r="AB32" i="153"/>
  <c r="BA5" i="153" s="1"/>
  <c r="AA32" i="153"/>
  <c r="AZ5" i="153" s="1"/>
  <c r="Z32" i="153"/>
  <c r="AR35" i="153" s="1"/>
  <c r="Y32" i="153"/>
  <c r="Y35" i="153" s="1"/>
  <c r="BJ5" i="153" s="1"/>
  <c r="AJ31" i="153"/>
  <c r="CH5" i="153" s="1"/>
  <c r="AI31" i="153"/>
  <c r="CG5" i="153" s="1"/>
  <c r="AH31" i="153"/>
  <c r="AG31" i="153"/>
  <c r="AF31" i="153"/>
  <c r="CD5" i="153" s="1"/>
  <c r="AE31" i="153"/>
  <c r="CC5" i="153" s="1"/>
  <c r="AD31" i="153"/>
  <c r="AC31" i="153"/>
  <c r="CA5" i="153" s="1"/>
  <c r="AQ30" i="153"/>
  <c r="AQ29" i="153"/>
  <c r="AQ28" i="153"/>
  <c r="AQ27" i="153"/>
  <c r="AQ26" i="153"/>
  <c r="AQ25" i="153"/>
  <c r="AQ24" i="153"/>
  <c r="AQ23" i="153"/>
  <c r="AQ22" i="153"/>
  <c r="AQ21" i="153"/>
  <c r="AQ20" i="153"/>
  <c r="AQ19" i="153"/>
  <c r="AQ18" i="153"/>
  <c r="AQ17" i="153"/>
  <c r="AQ16" i="153"/>
  <c r="AQ15" i="153"/>
  <c r="AQ14" i="153"/>
  <c r="AQ13" i="153"/>
  <c r="AQ12" i="153"/>
  <c r="AQ11" i="153"/>
  <c r="CF5" i="153"/>
  <c r="CE5" i="153"/>
  <c r="CB5" i="153"/>
  <c r="BV5" i="153"/>
  <c r="BU5" i="153"/>
  <c r="BT5" i="153"/>
  <c r="BS5" i="153"/>
  <c r="BQ5" i="153"/>
  <c r="BI5" i="153"/>
  <c r="BH5" i="153"/>
  <c r="BG5" i="153"/>
  <c r="BB5" i="153"/>
  <c r="AW5" i="153"/>
  <c r="AV5" i="153"/>
  <c r="AG33" i="152"/>
  <c r="AJ32" i="152"/>
  <c r="AI32" i="152"/>
  <c r="AI35" i="152" s="1"/>
  <c r="BR5" i="152" s="1"/>
  <c r="AH32" i="152"/>
  <c r="AH35" i="152" s="1"/>
  <c r="BQ5" i="152" s="1"/>
  <c r="AG32" i="152"/>
  <c r="AG35" i="152" s="1"/>
  <c r="BP5" i="152" s="1"/>
  <c r="AF32" i="152"/>
  <c r="BE5" i="152" s="1"/>
  <c r="AE32" i="152"/>
  <c r="BD5" i="152" s="1"/>
  <c r="AD32" i="152"/>
  <c r="AD35" i="152" s="1"/>
  <c r="BN5" i="152" s="1"/>
  <c r="AC32" i="152"/>
  <c r="AB32" i="152"/>
  <c r="BA5" i="152" s="1"/>
  <c r="AA32" i="152"/>
  <c r="AZ5" i="152" s="1"/>
  <c r="Z32" i="152"/>
  <c r="AY5" i="152" s="1"/>
  <c r="Y32" i="152"/>
  <c r="Y33" i="152" s="1"/>
  <c r="AJ31" i="152"/>
  <c r="CH5" i="152" s="1"/>
  <c r="AI31" i="152"/>
  <c r="CG5" i="152" s="1"/>
  <c r="AH31" i="152"/>
  <c r="AG31" i="152"/>
  <c r="AF31" i="152"/>
  <c r="CD5" i="152" s="1"/>
  <c r="AE31" i="152"/>
  <c r="CC5" i="152" s="1"/>
  <c r="AD31" i="152"/>
  <c r="AC31" i="152"/>
  <c r="CA5" i="152" s="1"/>
  <c r="AQ30" i="152"/>
  <c r="AQ29" i="152"/>
  <c r="AQ28" i="152"/>
  <c r="AQ27" i="152"/>
  <c r="AQ26" i="152"/>
  <c r="AQ25" i="152"/>
  <c r="AQ24" i="152"/>
  <c r="AQ23" i="152"/>
  <c r="AQ22" i="152"/>
  <c r="AQ21" i="152"/>
  <c r="AQ20" i="152"/>
  <c r="AQ19" i="152"/>
  <c r="AQ18" i="152"/>
  <c r="AQ17" i="152"/>
  <c r="AQ16" i="152"/>
  <c r="AQ15" i="152"/>
  <c r="AQ14" i="152"/>
  <c r="AQ13" i="152"/>
  <c r="AQ12" i="152"/>
  <c r="AQ11" i="152"/>
  <c r="CF5" i="152"/>
  <c r="CE5" i="152"/>
  <c r="CB5" i="152"/>
  <c r="BV5" i="152"/>
  <c r="BU5" i="152"/>
  <c r="BT5" i="152"/>
  <c r="BS5" i="152"/>
  <c r="BI5" i="152"/>
  <c r="BH5" i="152"/>
  <c r="BG5" i="152"/>
  <c r="BF5" i="152"/>
  <c r="BC5" i="152"/>
  <c r="BB5" i="152"/>
  <c r="AW5" i="152"/>
  <c r="AV5" i="152"/>
  <c r="AJ32" i="151"/>
  <c r="BI5" i="151" s="1"/>
  <c r="AI32" i="151"/>
  <c r="BH5" i="151" s="1"/>
  <c r="AH32" i="151"/>
  <c r="AH35" i="151" s="1"/>
  <c r="BQ5" i="151" s="1"/>
  <c r="AG32" i="151"/>
  <c r="AG35" i="151" s="1"/>
  <c r="BP5" i="151" s="1"/>
  <c r="AF32" i="151"/>
  <c r="BE5" i="151" s="1"/>
  <c r="AE32" i="151"/>
  <c r="BD5" i="151" s="1"/>
  <c r="AD32" i="151"/>
  <c r="AD35" i="151" s="1"/>
  <c r="BN5" i="151" s="1"/>
  <c r="AC32" i="151"/>
  <c r="BB5" i="151" s="1"/>
  <c r="AB32" i="151"/>
  <c r="BA5" i="151" s="1"/>
  <c r="AA32" i="151"/>
  <c r="Z32" i="151"/>
  <c r="AY5" i="151" s="1"/>
  <c r="Y32" i="151"/>
  <c r="Y33" i="151" s="1"/>
  <c r="AJ31" i="151"/>
  <c r="CH5" i="151" s="1"/>
  <c r="AI31" i="151"/>
  <c r="CG5" i="151" s="1"/>
  <c r="AH31" i="151"/>
  <c r="AG31" i="151"/>
  <c r="CE5" i="151" s="1"/>
  <c r="AF31" i="151"/>
  <c r="CD5" i="151" s="1"/>
  <c r="AE31" i="151"/>
  <c r="CC5" i="151" s="1"/>
  <c r="AD31" i="151"/>
  <c r="AC31" i="151"/>
  <c r="AQ30" i="151"/>
  <c r="AQ29" i="151"/>
  <c r="AQ28" i="151"/>
  <c r="AQ27" i="151"/>
  <c r="AQ26" i="151"/>
  <c r="AQ25" i="151"/>
  <c r="AQ24" i="151"/>
  <c r="AQ23" i="151"/>
  <c r="AQ22" i="151"/>
  <c r="AQ21" i="151"/>
  <c r="AQ20" i="151"/>
  <c r="AQ19" i="151"/>
  <c r="AQ18" i="151"/>
  <c r="AQ17" i="151"/>
  <c r="AQ16" i="151"/>
  <c r="AQ15" i="151"/>
  <c r="AQ14" i="151"/>
  <c r="AQ13" i="151"/>
  <c r="AQ12" i="151"/>
  <c r="AQ11" i="151"/>
  <c r="CF5" i="151"/>
  <c r="CB5" i="151"/>
  <c r="CA5" i="151"/>
  <c r="BV5" i="151"/>
  <c r="BU5" i="151"/>
  <c r="BT5" i="151"/>
  <c r="BS5" i="151"/>
  <c r="BG5" i="151"/>
  <c r="AW5" i="151"/>
  <c r="AV5" i="151"/>
  <c r="AG35" i="150"/>
  <c r="AJ32" i="150"/>
  <c r="BI5" i="150" s="1"/>
  <c r="AI32" i="150"/>
  <c r="BH5" i="150" s="1"/>
  <c r="AH32" i="150"/>
  <c r="AH35" i="150" s="1"/>
  <c r="BQ5" i="150" s="1"/>
  <c r="AG32" i="150"/>
  <c r="AF32" i="150"/>
  <c r="BE5" i="150" s="1"/>
  <c r="AE32" i="150"/>
  <c r="AD32" i="150"/>
  <c r="AD35" i="150" s="1"/>
  <c r="BN5" i="150" s="1"/>
  <c r="AC32" i="150"/>
  <c r="AB32" i="150"/>
  <c r="BA5" i="150" s="1"/>
  <c r="AA32" i="150"/>
  <c r="AZ5" i="150" s="1"/>
  <c r="Z32" i="150"/>
  <c r="AY5" i="150" s="1"/>
  <c r="Y32" i="150"/>
  <c r="Y33" i="150" s="1"/>
  <c r="AJ31" i="150"/>
  <c r="CH5" i="150" s="1"/>
  <c r="AI31" i="150"/>
  <c r="CG5" i="150" s="1"/>
  <c r="AH31" i="150"/>
  <c r="AG31" i="150"/>
  <c r="AF31" i="150"/>
  <c r="CD5" i="150" s="1"/>
  <c r="AE31" i="150"/>
  <c r="AD31" i="150"/>
  <c r="AC31" i="150"/>
  <c r="AQ30" i="150"/>
  <c r="AQ29" i="150"/>
  <c r="AQ28" i="150"/>
  <c r="AQ27" i="150"/>
  <c r="AQ26" i="150"/>
  <c r="AQ25" i="150"/>
  <c r="AQ24" i="150"/>
  <c r="AQ23" i="150"/>
  <c r="AQ22" i="150"/>
  <c r="AQ21" i="150"/>
  <c r="AQ20" i="150"/>
  <c r="AQ19" i="150"/>
  <c r="AQ18" i="150"/>
  <c r="AQ17" i="150"/>
  <c r="AQ16" i="150"/>
  <c r="AQ15" i="150"/>
  <c r="AQ14" i="150"/>
  <c r="AQ13" i="150"/>
  <c r="AQ12" i="150"/>
  <c r="AQ11" i="150"/>
  <c r="CF5" i="150"/>
  <c r="CE5" i="150"/>
  <c r="CC5" i="150"/>
  <c r="CB5" i="150"/>
  <c r="CA5" i="150"/>
  <c r="BV5" i="150"/>
  <c r="BU5" i="150"/>
  <c r="BT5" i="150"/>
  <c r="BS5" i="150"/>
  <c r="BP5" i="150"/>
  <c r="BG5" i="150"/>
  <c r="BF5" i="150"/>
  <c r="BD5" i="150"/>
  <c r="BB5" i="150"/>
  <c r="AW5" i="150"/>
  <c r="AV5" i="150"/>
  <c r="AJ32" i="149"/>
  <c r="BI5" i="149" s="1"/>
  <c r="AI32" i="149"/>
  <c r="AH32" i="149"/>
  <c r="AH35" i="149" s="1"/>
  <c r="BQ5" i="149" s="1"/>
  <c r="AG32" i="149"/>
  <c r="AG35" i="149" s="1"/>
  <c r="BP5" i="149" s="1"/>
  <c r="AF32" i="149"/>
  <c r="BE5" i="149" s="1"/>
  <c r="AE32" i="149"/>
  <c r="AD32" i="149"/>
  <c r="AD35" i="149" s="1"/>
  <c r="BN5" i="149" s="1"/>
  <c r="AC32" i="149"/>
  <c r="AB32" i="149"/>
  <c r="BA5" i="149" s="1"/>
  <c r="AA32" i="149"/>
  <c r="AZ5" i="149" s="1"/>
  <c r="Z32" i="149"/>
  <c r="Z35" i="149" s="1"/>
  <c r="BK5" i="149" s="1"/>
  <c r="Y32" i="149"/>
  <c r="Y33" i="149" s="1"/>
  <c r="AJ31" i="149"/>
  <c r="CH5" i="149" s="1"/>
  <c r="AI31" i="149"/>
  <c r="CG5" i="149" s="1"/>
  <c r="AH31" i="149"/>
  <c r="AG31" i="149"/>
  <c r="AF31" i="149"/>
  <c r="CD5" i="149" s="1"/>
  <c r="AE31" i="149"/>
  <c r="AD31" i="149"/>
  <c r="AC31" i="149"/>
  <c r="CA5" i="149" s="1"/>
  <c r="AQ30" i="149"/>
  <c r="AQ29" i="149"/>
  <c r="AQ28" i="149"/>
  <c r="AQ27" i="149"/>
  <c r="AQ26" i="149"/>
  <c r="AQ25" i="149"/>
  <c r="AQ24" i="149"/>
  <c r="AQ23" i="149"/>
  <c r="AQ22" i="149"/>
  <c r="AQ21" i="149"/>
  <c r="AQ20" i="149"/>
  <c r="AQ19" i="149"/>
  <c r="AQ18" i="149"/>
  <c r="AQ17" i="149"/>
  <c r="AQ16" i="149"/>
  <c r="AQ15" i="149"/>
  <c r="AQ14" i="149"/>
  <c r="AQ13" i="149"/>
  <c r="AQ12" i="149"/>
  <c r="AQ11" i="149"/>
  <c r="CF5" i="149"/>
  <c r="CE5" i="149"/>
  <c r="CC5" i="149"/>
  <c r="CB5" i="149"/>
  <c r="BV5" i="149"/>
  <c r="BU5" i="149"/>
  <c r="BT5" i="149"/>
  <c r="BS5" i="149"/>
  <c r="BH5" i="149"/>
  <c r="BG5" i="149"/>
  <c r="BD5" i="149"/>
  <c r="BC5" i="149"/>
  <c r="BB5" i="149"/>
  <c r="AW5" i="149"/>
  <c r="AV5" i="149"/>
  <c r="AG33" i="148"/>
  <c r="AJ32" i="148"/>
  <c r="AI32" i="148"/>
  <c r="AI35" i="148" s="1"/>
  <c r="BR5" i="148" s="1"/>
  <c r="AH32" i="148"/>
  <c r="AH35" i="148" s="1"/>
  <c r="BQ5" i="148" s="1"/>
  <c r="AG32" i="148"/>
  <c r="AG35" i="148" s="1"/>
  <c r="BP5" i="148" s="1"/>
  <c r="AF32" i="148"/>
  <c r="BE5" i="148" s="1"/>
  <c r="AE32" i="148"/>
  <c r="AD32" i="148"/>
  <c r="AD35" i="148" s="1"/>
  <c r="BN5" i="148" s="1"/>
  <c r="AC32" i="148"/>
  <c r="AB32" i="148"/>
  <c r="BA5" i="148" s="1"/>
  <c r="AA32" i="148"/>
  <c r="AZ5" i="148" s="1"/>
  <c r="Z32" i="148"/>
  <c r="AR35" i="148" s="1"/>
  <c r="Y32" i="148"/>
  <c r="Y33" i="148" s="1"/>
  <c r="AJ31" i="148"/>
  <c r="CH5" i="148" s="1"/>
  <c r="AI31" i="148"/>
  <c r="AH31" i="148"/>
  <c r="AG31" i="148"/>
  <c r="AF31" i="148"/>
  <c r="CD5" i="148" s="1"/>
  <c r="AE31" i="148"/>
  <c r="CC5" i="148" s="1"/>
  <c r="AD31" i="148"/>
  <c r="CB5" i="148" s="1"/>
  <c r="AC31" i="148"/>
  <c r="CA5" i="148" s="1"/>
  <c r="AQ30" i="148"/>
  <c r="AQ29" i="148"/>
  <c r="AQ28" i="148"/>
  <c r="AQ27" i="148"/>
  <c r="AQ26" i="148"/>
  <c r="AQ25" i="148"/>
  <c r="AQ24" i="148"/>
  <c r="AQ23" i="148"/>
  <c r="AQ22" i="148"/>
  <c r="AQ21" i="148"/>
  <c r="AQ20" i="148"/>
  <c r="AQ19" i="148"/>
  <c r="AQ18" i="148"/>
  <c r="AQ17" i="148"/>
  <c r="AQ16" i="148"/>
  <c r="AQ15" i="148"/>
  <c r="AQ14" i="148"/>
  <c r="AQ13" i="148"/>
  <c r="AQ12" i="148"/>
  <c r="AQ11" i="148"/>
  <c r="CG5" i="148"/>
  <c r="CF5" i="148"/>
  <c r="CE5" i="148"/>
  <c r="BV5" i="148"/>
  <c r="BU5" i="148"/>
  <c r="BT5" i="148"/>
  <c r="BS5" i="148"/>
  <c r="BI5" i="148"/>
  <c r="BH5" i="148"/>
  <c r="BG5" i="148"/>
  <c r="BF5" i="148"/>
  <c r="BC5" i="148"/>
  <c r="BB5" i="148"/>
  <c r="AW5" i="148"/>
  <c r="AV5" i="148"/>
  <c r="AJ32" i="147"/>
  <c r="BI5" i="147" s="1"/>
  <c r="AI32" i="147"/>
  <c r="BH5" i="147" s="1"/>
  <c r="AH32" i="147"/>
  <c r="AH35" i="147" s="1"/>
  <c r="BQ5" i="147" s="1"/>
  <c r="AG32" i="147"/>
  <c r="AG35" i="147" s="1"/>
  <c r="BP5" i="147" s="1"/>
  <c r="AF32" i="147"/>
  <c r="BE5" i="147" s="1"/>
  <c r="AE32" i="147"/>
  <c r="AD32" i="147"/>
  <c r="AD35" i="147" s="1"/>
  <c r="BN5" i="147" s="1"/>
  <c r="AC32" i="147"/>
  <c r="AB32" i="147"/>
  <c r="BA5" i="147" s="1"/>
  <c r="AA32" i="147"/>
  <c r="AZ5" i="147" s="1"/>
  <c r="Z32" i="147"/>
  <c r="AR35" i="147" s="1"/>
  <c r="Y32" i="147"/>
  <c r="AJ31" i="147"/>
  <c r="CH5" i="147" s="1"/>
  <c r="AI31" i="147"/>
  <c r="CG5" i="147" s="1"/>
  <c r="AH31" i="147"/>
  <c r="CF5" i="147" s="1"/>
  <c r="AG31" i="147"/>
  <c r="AF31" i="147"/>
  <c r="CD5" i="147" s="1"/>
  <c r="AE31" i="147"/>
  <c r="AD31" i="147"/>
  <c r="AC31" i="147"/>
  <c r="CA5" i="147" s="1"/>
  <c r="AQ30" i="147"/>
  <c r="AQ29" i="147"/>
  <c r="AQ28" i="147"/>
  <c r="AQ27" i="147"/>
  <c r="AQ26" i="147"/>
  <c r="AQ25" i="147"/>
  <c r="AQ24" i="147"/>
  <c r="AQ23" i="147"/>
  <c r="AQ22" i="147"/>
  <c r="AQ21" i="147"/>
  <c r="AQ20" i="147"/>
  <c r="AQ19" i="147"/>
  <c r="AQ18" i="147"/>
  <c r="AQ17" i="147"/>
  <c r="AQ16" i="147"/>
  <c r="AQ15" i="147"/>
  <c r="AQ14" i="147"/>
  <c r="AQ13" i="147"/>
  <c r="AQ12" i="147"/>
  <c r="AQ11" i="147"/>
  <c r="CE5" i="147"/>
  <c r="CC5" i="147"/>
  <c r="CB5" i="147"/>
  <c r="BV5" i="147"/>
  <c r="BU5" i="147"/>
  <c r="BT5" i="147"/>
  <c r="BS5" i="147"/>
  <c r="BG5" i="147"/>
  <c r="BD5" i="147"/>
  <c r="BC5" i="147"/>
  <c r="BB5" i="147"/>
  <c r="AW5" i="147"/>
  <c r="AV5" i="147"/>
  <c r="AJ32" i="146"/>
  <c r="AI32" i="146"/>
  <c r="BH5" i="146" s="1"/>
  <c r="AH32" i="146"/>
  <c r="AH35" i="146" s="1"/>
  <c r="BQ5" i="146" s="1"/>
  <c r="AG32" i="146"/>
  <c r="AG35" i="146" s="1"/>
  <c r="BP5" i="146" s="1"/>
  <c r="AF32" i="146"/>
  <c r="BE5" i="146" s="1"/>
  <c r="AE32" i="146"/>
  <c r="BD5" i="146" s="1"/>
  <c r="AD32" i="146"/>
  <c r="AD35" i="146" s="1"/>
  <c r="BN5" i="146" s="1"/>
  <c r="AC32" i="146"/>
  <c r="BB5" i="146" s="1"/>
  <c r="AB32" i="146"/>
  <c r="BA5" i="146" s="1"/>
  <c r="AA32" i="146"/>
  <c r="AZ5" i="146" s="1"/>
  <c r="Z32" i="146"/>
  <c r="Y32" i="146"/>
  <c r="Y33" i="146" s="1"/>
  <c r="AJ31" i="146"/>
  <c r="CH5" i="146" s="1"/>
  <c r="AI31" i="146"/>
  <c r="CG5" i="146" s="1"/>
  <c r="AH31" i="146"/>
  <c r="CF5" i="146" s="1"/>
  <c r="AG31" i="146"/>
  <c r="CE5" i="146" s="1"/>
  <c r="AF31" i="146"/>
  <c r="CD5" i="146" s="1"/>
  <c r="AE31" i="146"/>
  <c r="AD31" i="146"/>
  <c r="CB5" i="146" s="1"/>
  <c r="AC31" i="146"/>
  <c r="CA5" i="146" s="1"/>
  <c r="AQ30" i="146"/>
  <c r="AQ29" i="146"/>
  <c r="AQ28" i="146"/>
  <c r="AQ27" i="146"/>
  <c r="AQ26" i="146"/>
  <c r="AQ25" i="146"/>
  <c r="AQ24" i="146"/>
  <c r="AQ23" i="146"/>
  <c r="AQ22" i="146"/>
  <c r="AQ21" i="146"/>
  <c r="AQ20" i="146"/>
  <c r="AQ19" i="146"/>
  <c r="AQ18" i="146"/>
  <c r="AQ17" i="146"/>
  <c r="AQ16" i="146"/>
  <c r="AQ15" i="146"/>
  <c r="AQ14" i="146"/>
  <c r="AQ13" i="146"/>
  <c r="AQ12" i="146"/>
  <c r="AQ11" i="146"/>
  <c r="CC5" i="146"/>
  <c r="BV5" i="146"/>
  <c r="BU5" i="146"/>
  <c r="BT5" i="146"/>
  <c r="BS5" i="146"/>
  <c r="BG5" i="146"/>
  <c r="BF5" i="146"/>
  <c r="AW5" i="146"/>
  <c r="AV5" i="146"/>
  <c r="AJ32" i="145"/>
  <c r="AI32" i="145"/>
  <c r="AI35" i="145" s="1"/>
  <c r="BR5" i="145" s="1"/>
  <c r="AH32" i="145"/>
  <c r="AH35" i="145" s="1"/>
  <c r="BQ5" i="145" s="1"/>
  <c r="AG32" i="145"/>
  <c r="AG35" i="145" s="1"/>
  <c r="BP5" i="145" s="1"/>
  <c r="AF32" i="145"/>
  <c r="BE5" i="145" s="1"/>
  <c r="AE32" i="145"/>
  <c r="BD5" i="145" s="1"/>
  <c r="AD32" i="145"/>
  <c r="AD35" i="145" s="1"/>
  <c r="BN5" i="145" s="1"/>
  <c r="AC32" i="145"/>
  <c r="AB32" i="145"/>
  <c r="BA5" i="145" s="1"/>
  <c r="AA32" i="145"/>
  <c r="Z32" i="145"/>
  <c r="Y32" i="145"/>
  <c r="AJ31" i="145"/>
  <c r="CH5" i="145" s="1"/>
  <c r="AI31" i="145"/>
  <c r="CG5" i="145" s="1"/>
  <c r="AH31" i="145"/>
  <c r="CF5" i="145" s="1"/>
  <c r="AG31" i="145"/>
  <c r="CE5" i="145" s="1"/>
  <c r="AF31" i="145"/>
  <c r="CD5" i="145" s="1"/>
  <c r="AE31" i="145"/>
  <c r="AD31" i="145"/>
  <c r="AC31" i="145"/>
  <c r="CA5" i="145" s="1"/>
  <c r="AQ30" i="145"/>
  <c r="AQ29" i="145"/>
  <c r="AQ28" i="145"/>
  <c r="AQ27" i="145"/>
  <c r="AQ26" i="145"/>
  <c r="AQ25" i="145"/>
  <c r="AQ24" i="145"/>
  <c r="AQ23" i="145"/>
  <c r="AQ22" i="145"/>
  <c r="AQ21" i="145"/>
  <c r="AQ20" i="145"/>
  <c r="AQ19" i="145"/>
  <c r="AQ18" i="145"/>
  <c r="AQ17" i="145"/>
  <c r="AQ16" i="145"/>
  <c r="AQ15" i="145"/>
  <c r="AQ14" i="145"/>
  <c r="AQ13" i="145"/>
  <c r="AQ12" i="145"/>
  <c r="AQ11" i="145"/>
  <c r="CC5" i="145"/>
  <c r="CB5" i="145"/>
  <c r="BV5" i="145"/>
  <c r="BU5" i="145"/>
  <c r="BT5" i="145"/>
  <c r="BS5" i="145"/>
  <c r="BI5" i="145"/>
  <c r="BG5" i="145"/>
  <c r="BB5" i="145"/>
  <c r="AW5" i="145"/>
  <c r="AV5" i="145"/>
  <c r="AG35" i="144"/>
  <c r="AC35" i="144"/>
  <c r="AG33" i="144"/>
  <c r="AJ32" i="144"/>
  <c r="AI32" i="144"/>
  <c r="AI35" i="144" s="1"/>
  <c r="BR5" i="144" s="1"/>
  <c r="AH32" i="144"/>
  <c r="AH35" i="144" s="1"/>
  <c r="BQ5" i="144" s="1"/>
  <c r="AG32" i="144"/>
  <c r="AF32" i="144"/>
  <c r="BE5" i="144" s="1"/>
  <c r="AE32" i="144"/>
  <c r="AD32" i="144"/>
  <c r="AD35" i="144" s="1"/>
  <c r="BN5" i="144" s="1"/>
  <c r="AC32" i="144"/>
  <c r="AC33" i="144" s="1"/>
  <c r="AB32" i="144"/>
  <c r="BA5" i="144" s="1"/>
  <c r="AA32" i="144"/>
  <c r="AS34" i="144" s="1"/>
  <c r="Z32" i="144"/>
  <c r="AR35" i="144" s="1"/>
  <c r="Y32" i="144"/>
  <c r="Y33" i="144" s="1"/>
  <c r="AJ31" i="144"/>
  <c r="CH5" i="144" s="1"/>
  <c r="AI31" i="144"/>
  <c r="CG5" i="144" s="1"/>
  <c r="AH31" i="144"/>
  <c r="AG31" i="144"/>
  <c r="AF31" i="144"/>
  <c r="CD5" i="144" s="1"/>
  <c r="AE31" i="144"/>
  <c r="AD31" i="144"/>
  <c r="AC31" i="144"/>
  <c r="AQ30" i="144"/>
  <c r="AQ29" i="144"/>
  <c r="AQ28" i="144"/>
  <c r="AQ27" i="144"/>
  <c r="AQ26" i="144"/>
  <c r="AQ25" i="144"/>
  <c r="AQ24" i="144"/>
  <c r="AQ23" i="144"/>
  <c r="AQ22" i="144"/>
  <c r="AQ21" i="144"/>
  <c r="AQ20" i="144"/>
  <c r="AQ19" i="144"/>
  <c r="AQ18" i="144"/>
  <c r="AQ17" i="144"/>
  <c r="AQ16" i="144"/>
  <c r="AQ15" i="144"/>
  <c r="AQ14" i="144"/>
  <c r="AQ13" i="144"/>
  <c r="AQ12" i="144"/>
  <c r="AQ11" i="144"/>
  <c r="CF5" i="144"/>
  <c r="CE5" i="144"/>
  <c r="CC5" i="144"/>
  <c r="CB5" i="144"/>
  <c r="CA5" i="144"/>
  <c r="BV5" i="144"/>
  <c r="BU5" i="144"/>
  <c r="BT5" i="144"/>
  <c r="BS5" i="144"/>
  <c r="BP5" i="144"/>
  <c r="BM5" i="144"/>
  <c r="BI5" i="144"/>
  <c r="BH5" i="144"/>
  <c r="BG5" i="144"/>
  <c r="BF5" i="144"/>
  <c r="BD5" i="144"/>
  <c r="BC5" i="144"/>
  <c r="BB5" i="144"/>
  <c r="AW5" i="144"/>
  <c r="AV5" i="144"/>
  <c r="AG33" i="143"/>
  <c r="AJ32" i="143"/>
  <c r="AI32" i="143"/>
  <c r="AI35" i="143" s="1"/>
  <c r="BR5" i="143" s="1"/>
  <c r="AH32" i="143"/>
  <c r="AH35" i="143" s="1"/>
  <c r="BQ5" i="143" s="1"/>
  <c r="AG32" i="143"/>
  <c r="AG35" i="143" s="1"/>
  <c r="BP5" i="143" s="1"/>
  <c r="AF32" i="143"/>
  <c r="AE32" i="143"/>
  <c r="AE35" i="143" s="1"/>
  <c r="BO5" i="143" s="1"/>
  <c r="AD32" i="143"/>
  <c r="AD35" i="143" s="1"/>
  <c r="BN5" i="143" s="1"/>
  <c r="AC32" i="143"/>
  <c r="AB32" i="143"/>
  <c r="BA5" i="143" s="1"/>
  <c r="AA32" i="143"/>
  <c r="AZ5" i="143" s="1"/>
  <c r="Z32" i="143"/>
  <c r="AR35" i="143" s="1"/>
  <c r="Y32" i="143"/>
  <c r="Y33" i="143" s="1"/>
  <c r="AJ31" i="143"/>
  <c r="CH5" i="143" s="1"/>
  <c r="AI31" i="143"/>
  <c r="CG5" i="143" s="1"/>
  <c r="AH31" i="143"/>
  <c r="AG31" i="143"/>
  <c r="AF31" i="143"/>
  <c r="AE31" i="143"/>
  <c r="AD31" i="143"/>
  <c r="AC31" i="143"/>
  <c r="AQ30" i="143"/>
  <c r="AQ29" i="143"/>
  <c r="AQ28" i="143"/>
  <c r="AQ27" i="143"/>
  <c r="AQ26" i="143"/>
  <c r="AQ25" i="143"/>
  <c r="AQ24" i="143"/>
  <c r="AQ23" i="143"/>
  <c r="AQ22" i="143"/>
  <c r="AQ21" i="143"/>
  <c r="AQ20" i="143"/>
  <c r="AQ19" i="143"/>
  <c r="AQ18" i="143"/>
  <c r="AQ17" i="143"/>
  <c r="AQ16" i="143"/>
  <c r="AQ15" i="143"/>
  <c r="AQ14" i="143"/>
  <c r="AQ13" i="143"/>
  <c r="AQ12" i="143"/>
  <c r="AQ11" i="143"/>
  <c r="CF5" i="143"/>
  <c r="CE5" i="143"/>
  <c r="CD5" i="143"/>
  <c r="CC5" i="143"/>
  <c r="CB5" i="143"/>
  <c r="CA5" i="143"/>
  <c r="BV5" i="143"/>
  <c r="BU5" i="143"/>
  <c r="BT5" i="143"/>
  <c r="BS5" i="143"/>
  <c r="BI5" i="143"/>
  <c r="BH5" i="143"/>
  <c r="BG5" i="143"/>
  <c r="BF5" i="143"/>
  <c r="BE5" i="143"/>
  <c r="BC5" i="143"/>
  <c r="AW5" i="143"/>
  <c r="AV5" i="143"/>
  <c r="E5" i="59"/>
  <c r="BY5" i="187" l="1"/>
  <c r="BC5" i="187"/>
  <c r="BF5" i="187"/>
  <c r="AX5" i="187"/>
  <c r="AZ5" i="187"/>
  <c r="AG33" i="187"/>
  <c r="AQ34" i="187"/>
  <c r="AA35" i="187" s="1"/>
  <c r="BL5" i="187" s="1"/>
  <c r="BF5" i="186"/>
  <c r="BG5" i="186"/>
  <c r="AI35" i="186"/>
  <c r="BR5" i="186" s="1"/>
  <c r="AG33" i="186"/>
  <c r="AR35" i="186"/>
  <c r="AX5" i="185"/>
  <c r="BC5" i="185"/>
  <c r="BF5" i="185"/>
  <c r="AI35" i="185"/>
  <c r="BR5" i="185" s="1"/>
  <c r="AA35" i="185"/>
  <c r="BL5" i="185" s="1"/>
  <c r="AZ5" i="185"/>
  <c r="BB5" i="185"/>
  <c r="AC33" i="185"/>
  <c r="BH5" i="185"/>
  <c r="Y33" i="185"/>
  <c r="AR35" i="185"/>
  <c r="AC33" i="184"/>
  <c r="AX5" i="184"/>
  <c r="BB5" i="184"/>
  <c r="AG33" i="184"/>
  <c r="BF5" i="183"/>
  <c r="AI35" i="183"/>
  <c r="BR5" i="183" s="1"/>
  <c r="BG5" i="183"/>
  <c r="AQ34" i="183"/>
  <c r="AR35" i="183"/>
  <c r="AX5" i="183"/>
  <c r="AY5" i="183"/>
  <c r="BC5" i="183"/>
  <c r="AG33" i="183"/>
  <c r="BF5" i="182"/>
  <c r="AI35" i="182"/>
  <c r="BR5" i="182" s="1"/>
  <c r="BG5" i="182"/>
  <c r="AR35" i="182"/>
  <c r="AY5" i="182"/>
  <c r="AQ34" i="182"/>
  <c r="AI35" i="181"/>
  <c r="BR5" i="181" s="1"/>
  <c r="Y33" i="181"/>
  <c r="AR35" i="181"/>
  <c r="AG33" i="178"/>
  <c r="AX5" i="178"/>
  <c r="BB5" i="178"/>
  <c r="AS34" i="178"/>
  <c r="AZ5" i="178"/>
  <c r="Y33" i="178"/>
  <c r="AC33" i="177"/>
  <c r="AI35" i="177"/>
  <c r="BR5" i="177" s="1"/>
  <c r="AZ5" i="177"/>
  <c r="BF5" i="177"/>
  <c r="BH5" i="177"/>
  <c r="AG33" i="177"/>
  <c r="AS34" i="174"/>
  <c r="BF5" i="174"/>
  <c r="AI35" i="174"/>
  <c r="BR5" i="174" s="1"/>
  <c r="AQ34" i="174"/>
  <c r="AA35" i="174" s="1"/>
  <c r="BL5" i="174" s="1"/>
  <c r="AX5" i="172"/>
  <c r="BB5" i="172"/>
  <c r="AZ5" i="172"/>
  <c r="Y33" i="172"/>
  <c r="AI35" i="168"/>
  <c r="BR5" i="168" s="1"/>
  <c r="BF5" i="168"/>
  <c r="AS34" i="168"/>
  <c r="BG5" i="168"/>
  <c r="BB5" i="168"/>
  <c r="Y33" i="168"/>
  <c r="AC33" i="168"/>
  <c r="AG33" i="168"/>
  <c r="AZ5" i="167"/>
  <c r="BB5" i="167"/>
  <c r="BF5" i="167"/>
  <c r="Y33" i="167"/>
  <c r="AC33" i="167"/>
  <c r="AS34" i="166"/>
  <c r="Y33" i="166"/>
  <c r="AE35" i="166"/>
  <c r="BO5" i="166" s="1"/>
  <c r="AG33" i="166"/>
  <c r="BF5" i="166"/>
  <c r="AZ5" i="166"/>
  <c r="BB5" i="166"/>
  <c r="BI5" i="166"/>
  <c r="AI35" i="166"/>
  <c r="BR5" i="166" s="1"/>
  <c r="BF5" i="164"/>
  <c r="BZ5" i="164"/>
  <c r="AE35" i="164"/>
  <c r="BO5" i="164" s="1"/>
  <c r="BB5" i="163"/>
  <c r="AY5" i="163"/>
  <c r="BF5" i="163"/>
  <c r="AG33" i="163"/>
  <c r="AH35" i="162"/>
  <c r="BQ5" i="162" s="1"/>
  <c r="Y33" i="162"/>
  <c r="AS34" i="162"/>
  <c r="AZ5" i="162"/>
  <c r="BC5" i="162"/>
  <c r="Y35" i="162"/>
  <c r="BJ5" i="162" s="1"/>
  <c r="BC5" i="161"/>
  <c r="BF5" i="161"/>
  <c r="BG5" i="161"/>
  <c r="AR35" i="161"/>
  <c r="AS34" i="161"/>
  <c r="AG33" i="161"/>
  <c r="AC33" i="161"/>
  <c r="BH5" i="161"/>
  <c r="Y33" i="157"/>
  <c r="AI35" i="157"/>
  <c r="BR5" i="157" s="1"/>
  <c r="AG33" i="157"/>
  <c r="AR35" i="157"/>
  <c r="BC5" i="157"/>
  <c r="BG5" i="157"/>
  <c r="BH5" i="157"/>
  <c r="AG33" i="155"/>
  <c r="Y33" i="155"/>
  <c r="AR35" i="155"/>
  <c r="AS34" i="155"/>
  <c r="BC5" i="155"/>
  <c r="BG5" i="155"/>
  <c r="AI35" i="155"/>
  <c r="BR5" i="155" s="1"/>
  <c r="AI35" i="154"/>
  <c r="BR5" i="154" s="1"/>
  <c r="Y33" i="154"/>
  <c r="AS34" i="154"/>
  <c r="BC5" i="154"/>
  <c r="AG33" i="154"/>
  <c r="BH5" i="154"/>
  <c r="AR35" i="154"/>
  <c r="BC5" i="151"/>
  <c r="AS34" i="151"/>
  <c r="BF5" i="151"/>
  <c r="AI35" i="151"/>
  <c r="BR5" i="151" s="1"/>
  <c r="AG33" i="151"/>
  <c r="BF5" i="147"/>
  <c r="AI35" i="147"/>
  <c r="BR5" i="147" s="1"/>
  <c r="AG33" i="147"/>
  <c r="Y33" i="147"/>
  <c r="AR35" i="146"/>
  <c r="BC5" i="146"/>
  <c r="BC5" i="145"/>
  <c r="BH5" i="145"/>
  <c r="Y33" i="145"/>
  <c r="AG33" i="145"/>
  <c r="AR35" i="145"/>
  <c r="AS34" i="145"/>
  <c r="AS34" i="182"/>
  <c r="AE35" i="182"/>
  <c r="BO5" i="182" s="1"/>
  <c r="AE35" i="181"/>
  <c r="BO5" i="181" s="1"/>
  <c r="AE35" i="163"/>
  <c r="BO5" i="163" s="1"/>
  <c r="AG33" i="160"/>
  <c r="AR35" i="187"/>
  <c r="AD35" i="179"/>
  <c r="BN5" i="179" s="1"/>
  <c r="AR35" i="178"/>
  <c r="BC5" i="178"/>
  <c r="AR35" i="166"/>
  <c r="AC33" i="188"/>
  <c r="AE35" i="188"/>
  <c r="BO5" i="188" s="1"/>
  <c r="AE35" i="187"/>
  <c r="BO5" i="187" s="1"/>
  <c r="AC33" i="187"/>
  <c r="BD5" i="187"/>
  <c r="AG33" i="188"/>
  <c r="Z35" i="188"/>
  <c r="BK5" i="188" s="1"/>
  <c r="Y35" i="188"/>
  <c r="BJ5" i="188" s="1"/>
  <c r="BB5" i="188"/>
  <c r="AC35" i="188"/>
  <c r="BM5" i="188" s="1"/>
  <c r="BD5" i="188"/>
  <c r="BW5" i="188"/>
  <c r="BH5" i="188"/>
  <c r="BX5" i="188"/>
  <c r="BZ5" i="188"/>
  <c r="Y33" i="188"/>
  <c r="AC33" i="186"/>
  <c r="AE35" i="186"/>
  <c r="BO5" i="186" s="1"/>
  <c r="AS34" i="186"/>
  <c r="Y33" i="186"/>
  <c r="Y35" i="187"/>
  <c r="BJ5" i="187" s="1"/>
  <c r="Z35" i="187"/>
  <c r="BK5" i="187" s="1"/>
  <c r="BB5" i="187"/>
  <c r="AC35" i="187"/>
  <c r="BM5" i="187" s="1"/>
  <c r="BG5" i="187"/>
  <c r="BW5" i="187"/>
  <c r="BH5" i="187"/>
  <c r="BX5" i="187"/>
  <c r="BZ5" i="187"/>
  <c r="Y33" i="187"/>
  <c r="BE5" i="185"/>
  <c r="AE35" i="185"/>
  <c r="BO5" i="185" s="1"/>
  <c r="AQ34" i="186"/>
  <c r="Y35" i="186"/>
  <c r="BJ5" i="186" s="1"/>
  <c r="Z35" i="186"/>
  <c r="BK5" i="186" s="1"/>
  <c r="BC5" i="186"/>
  <c r="AC35" i="186"/>
  <c r="BM5" i="186" s="1"/>
  <c r="BW5" i="186"/>
  <c r="BH5" i="186"/>
  <c r="BX5" i="186"/>
  <c r="BY5" i="186"/>
  <c r="BZ5" i="186"/>
  <c r="AE35" i="184"/>
  <c r="BO5" i="184" s="1"/>
  <c r="Y33" i="184"/>
  <c r="AZ5" i="184"/>
  <c r="AA35" i="184"/>
  <c r="BL5" i="184" s="1"/>
  <c r="BI5" i="184"/>
  <c r="AI35" i="184"/>
  <c r="BR5" i="184" s="1"/>
  <c r="AG33" i="185"/>
  <c r="Z35" i="185"/>
  <c r="BK5" i="185" s="1"/>
  <c r="Y35" i="185"/>
  <c r="BJ5" i="185" s="1"/>
  <c r="BD5" i="185"/>
  <c r="BG5" i="185"/>
  <c r="BW5" i="185"/>
  <c r="BX5" i="185"/>
  <c r="BY5" i="185"/>
  <c r="AQ35" i="185"/>
  <c r="BZ5" i="185"/>
  <c r="AC33" i="183"/>
  <c r="AE35" i="183"/>
  <c r="BO5" i="183" s="1"/>
  <c r="AR35" i="184"/>
  <c r="Y35" i="184"/>
  <c r="BJ5" i="184" s="1"/>
  <c r="Z35" i="184"/>
  <c r="BK5" i="184" s="1"/>
  <c r="BC5" i="184"/>
  <c r="BD5" i="184"/>
  <c r="AD35" i="184"/>
  <c r="BN5" i="184" s="1"/>
  <c r="BF5" i="184"/>
  <c r="BW5" i="184"/>
  <c r="BH5" i="184"/>
  <c r="BY5" i="184"/>
  <c r="AQ35" i="184"/>
  <c r="BZ5" i="184"/>
  <c r="AC33" i="182"/>
  <c r="Y33" i="182"/>
  <c r="AS34" i="183"/>
  <c r="Y35" i="183"/>
  <c r="BJ5" i="183" s="1"/>
  <c r="AC35" i="183"/>
  <c r="BM5" i="183" s="1"/>
  <c r="BD5" i="183"/>
  <c r="BW5" i="183"/>
  <c r="BH5" i="183"/>
  <c r="BX5" i="183"/>
  <c r="BY5" i="183"/>
  <c r="BZ5" i="183"/>
  <c r="AC33" i="181"/>
  <c r="AG33" i="182"/>
  <c r="Z35" i="182"/>
  <c r="BK5" i="182" s="1"/>
  <c r="Y35" i="182"/>
  <c r="BJ5" i="182" s="1"/>
  <c r="AC35" i="182"/>
  <c r="BM5" i="182" s="1"/>
  <c r="BD5" i="182"/>
  <c r="BW5" i="182"/>
  <c r="BH5" i="182"/>
  <c r="BX5" i="182"/>
  <c r="BY5" i="182"/>
  <c r="BZ5" i="182"/>
  <c r="AC33" i="180"/>
  <c r="AE35" i="180"/>
  <c r="BO5" i="180" s="1"/>
  <c r="AG33" i="181"/>
  <c r="AQ34" i="181"/>
  <c r="AY5" i="181"/>
  <c r="AS34" i="181"/>
  <c r="Z35" i="181"/>
  <c r="BK5" i="181" s="1"/>
  <c r="BC5" i="181"/>
  <c r="AC35" i="181"/>
  <c r="BM5" i="181" s="1"/>
  <c r="BW5" i="181"/>
  <c r="BX5" i="181"/>
  <c r="BY5" i="181"/>
  <c r="BZ5" i="181"/>
  <c r="AE35" i="179"/>
  <c r="BO5" i="179" s="1"/>
  <c r="AC33" i="179"/>
  <c r="BD5" i="179"/>
  <c r="Y33" i="180"/>
  <c r="AG33" i="180"/>
  <c r="AQ34" i="180"/>
  <c r="AA35" i="180" s="1"/>
  <c r="BL5" i="180" s="1"/>
  <c r="Z35" i="180"/>
  <c r="BK5" i="180" s="1"/>
  <c r="AC35" i="180"/>
  <c r="BM5" i="180" s="1"/>
  <c r="BD5" i="180"/>
  <c r="AX5" i="180"/>
  <c r="BW5" i="180"/>
  <c r="Y35" i="180"/>
  <c r="BJ5" i="180" s="1"/>
  <c r="BH5" i="180"/>
  <c r="BX5" i="180"/>
  <c r="BY5" i="180"/>
  <c r="AQ35" i="180"/>
  <c r="AC33" i="178"/>
  <c r="AI35" i="178"/>
  <c r="BR5" i="178" s="1"/>
  <c r="BI5" i="178"/>
  <c r="AE35" i="178"/>
  <c r="BO5" i="178" s="1"/>
  <c r="AQ34" i="179"/>
  <c r="AA35" i="179" s="1"/>
  <c r="BL5" i="179" s="1"/>
  <c r="AY5" i="179"/>
  <c r="Z35" i="179"/>
  <c r="BK5" i="179" s="1"/>
  <c r="BF5" i="179"/>
  <c r="BG5" i="179"/>
  <c r="BW5" i="179"/>
  <c r="BX5" i="179"/>
  <c r="BY5" i="179"/>
  <c r="AQ35" i="179"/>
  <c r="BZ5" i="179"/>
  <c r="AE35" i="177"/>
  <c r="BO5" i="177" s="1"/>
  <c r="BD5" i="177"/>
  <c r="AQ34" i="178"/>
  <c r="AY5" i="178"/>
  <c r="Z35" i="178"/>
  <c r="BK5" i="178" s="1"/>
  <c r="BD5" i="178"/>
  <c r="BE5" i="178"/>
  <c r="BG5" i="178"/>
  <c r="BW5" i="178"/>
  <c r="BX5" i="178"/>
  <c r="BY5" i="178"/>
  <c r="AQ35" i="178"/>
  <c r="BZ5" i="178"/>
  <c r="AC33" i="176"/>
  <c r="AR35" i="177"/>
  <c r="Y35" i="177"/>
  <c r="BJ5" i="177" s="1"/>
  <c r="Z35" i="177"/>
  <c r="BK5" i="177" s="1"/>
  <c r="BB5" i="177"/>
  <c r="AQ34" i="177"/>
  <c r="AA35" i="177" s="1"/>
  <c r="BL5" i="177" s="1"/>
  <c r="BC5" i="177"/>
  <c r="AC35" i="177"/>
  <c r="BM5" i="177" s="1"/>
  <c r="AX5" i="177"/>
  <c r="BW5" i="177"/>
  <c r="BX5" i="177"/>
  <c r="BY5" i="177"/>
  <c r="BZ5" i="177"/>
  <c r="Y35" i="176"/>
  <c r="BJ5" i="176" s="1"/>
  <c r="Z35" i="176"/>
  <c r="BK5" i="176" s="1"/>
  <c r="BD5" i="176"/>
  <c r="AE35" i="176"/>
  <c r="BO5" i="176" s="1"/>
  <c r="BW5" i="176"/>
  <c r="BH5" i="176"/>
  <c r="BX5" i="176"/>
  <c r="BY5" i="176"/>
  <c r="AQ35" i="176"/>
  <c r="BZ5" i="176"/>
  <c r="AE35" i="174"/>
  <c r="BO5" i="174" s="1"/>
  <c r="AC33" i="174"/>
  <c r="BD5" i="174"/>
  <c r="Y33" i="174"/>
  <c r="BA5" i="174"/>
  <c r="AR35" i="175"/>
  <c r="BN5" i="175"/>
  <c r="Y35" i="175"/>
  <c r="BJ5" i="175" s="1"/>
  <c r="BD5" i="175"/>
  <c r="AE35" i="175"/>
  <c r="BO5" i="175" s="1"/>
  <c r="BF5" i="175"/>
  <c r="BW5" i="175"/>
  <c r="BY5" i="175"/>
  <c r="AQ35" i="175"/>
  <c r="BZ5" i="175"/>
  <c r="AE35" i="173"/>
  <c r="AS35" i="173" s="1"/>
  <c r="AC33" i="173"/>
  <c r="AG33" i="174"/>
  <c r="Z35" i="174"/>
  <c r="BK5" i="174" s="1"/>
  <c r="BC5" i="174"/>
  <c r="BG5" i="174"/>
  <c r="BW5" i="174"/>
  <c r="BX5" i="174"/>
  <c r="BY5" i="174"/>
  <c r="AQ35" i="174"/>
  <c r="BZ5" i="174"/>
  <c r="AR35" i="174"/>
  <c r="Y35" i="174"/>
  <c r="BJ5" i="174" s="1"/>
  <c r="AS35" i="172"/>
  <c r="AC33" i="172"/>
  <c r="BD5" i="172"/>
  <c r="Y35" i="173"/>
  <c r="BJ5" i="173" s="1"/>
  <c r="Z35" i="173"/>
  <c r="BK5" i="173" s="1"/>
  <c r="BD5" i="173"/>
  <c r="BE5" i="173"/>
  <c r="BG5" i="173"/>
  <c r="BW5" i="173"/>
  <c r="BY5" i="173"/>
  <c r="AQ35" i="173"/>
  <c r="BZ5" i="173"/>
  <c r="AC33" i="171"/>
  <c r="AE35" i="171"/>
  <c r="BO5" i="171" s="1"/>
  <c r="AQ35" i="172"/>
  <c r="BM5" i="172"/>
  <c r="AQ34" i="172"/>
  <c r="AA35" i="172" s="1"/>
  <c r="BL5" i="172" s="1"/>
  <c r="AY5" i="172"/>
  <c r="Z35" i="172"/>
  <c r="BK5" i="172" s="1"/>
  <c r="BC5" i="172"/>
  <c r="AD35" i="172"/>
  <c r="BN5" i="172" s="1"/>
  <c r="BF5" i="172"/>
  <c r="BH5" i="172"/>
  <c r="BX5" i="172"/>
  <c r="BY5" i="172"/>
  <c r="BZ5" i="172"/>
  <c r="BD5" i="170"/>
  <c r="AC33" i="170"/>
  <c r="AS35" i="170"/>
  <c r="AR35" i="171"/>
  <c r="AX5" i="171"/>
  <c r="Y35" i="171"/>
  <c r="BJ5" i="171" s="1"/>
  <c r="Z35" i="171"/>
  <c r="BK5" i="171" s="1"/>
  <c r="BC5" i="171"/>
  <c r="AD35" i="171"/>
  <c r="BN5" i="171" s="1"/>
  <c r="BF5" i="171"/>
  <c r="BG5" i="171"/>
  <c r="BW5" i="171"/>
  <c r="BX5" i="171"/>
  <c r="BY5" i="171"/>
  <c r="AQ35" i="171"/>
  <c r="BZ5" i="171"/>
  <c r="AQ34" i="171"/>
  <c r="AA35" i="171" s="1"/>
  <c r="BL5" i="171" s="1"/>
  <c r="AE35" i="169"/>
  <c r="BO5" i="169" s="1"/>
  <c r="BD5" i="169"/>
  <c r="AC33" i="169"/>
  <c r="AS35" i="169"/>
  <c r="AQ34" i="170"/>
  <c r="AA35" i="170" s="1"/>
  <c r="BL5" i="170" s="1"/>
  <c r="Y35" i="170"/>
  <c r="BJ5" i="170" s="1"/>
  <c r="Z35" i="170"/>
  <c r="BK5" i="170" s="1"/>
  <c r="BF5" i="170"/>
  <c r="AX5" i="170"/>
  <c r="BG5" i="170"/>
  <c r="BW5" i="170"/>
  <c r="AQ35" i="170"/>
  <c r="BY5" i="170"/>
  <c r="BZ5" i="170"/>
  <c r="AR35" i="169"/>
  <c r="Y35" i="169"/>
  <c r="BJ5" i="169" s="1"/>
  <c r="Z35" i="169"/>
  <c r="BK5" i="169" s="1"/>
  <c r="AY5" i="169"/>
  <c r="BC5" i="169"/>
  <c r="AD35" i="169"/>
  <c r="BN5" i="169" s="1"/>
  <c r="BW5" i="169"/>
  <c r="BX5" i="169"/>
  <c r="BY5" i="169"/>
  <c r="AQ35" i="169"/>
  <c r="AQ34" i="169"/>
  <c r="AA35" i="169" s="1"/>
  <c r="BL5" i="169" s="1"/>
  <c r="BZ5" i="169"/>
  <c r="Y35" i="168"/>
  <c r="BJ5" i="168" s="1"/>
  <c r="Z35" i="168"/>
  <c r="BK5" i="168" s="1"/>
  <c r="AX5" i="168"/>
  <c r="BC5" i="168"/>
  <c r="AQ34" i="168"/>
  <c r="BD5" i="168"/>
  <c r="AE35" i="168"/>
  <c r="BO5" i="168" s="1"/>
  <c r="BW5" i="168"/>
  <c r="BX5" i="168"/>
  <c r="BY5" i="168"/>
  <c r="AQ35" i="168"/>
  <c r="BZ5" i="168"/>
  <c r="AR35" i="168"/>
  <c r="BD5" i="166"/>
  <c r="AC33" i="166"/>
  <c r="AR35" i="167"/>
  <c r="AG33" i="167"/>
  <c r="AQ34" i="167"/>
  <c r="AA35" i="167" s="1"/>
  <c r="BL5" i="167" s="1"/>
  <c r="Y35" i="167"/>
  <c r="BJ5" i="167" s="1"/>
  <c r="Z35" i="167"/>
  <c r="BK5" i="167" s="1"/>
  <c r="BC5" i="167"/>
  <c r="BD5" i="167"/>
  <c r="AE35" i="167"/>
  <c r="BO5" i="167" s="1"/>
  <c r="BG5" i="167"/>
  <c r="BW5" i="167"/>
  <c r="AX5" i="167"/>
  <c r="BX5" i="167"/>
  <c r="AI35" i="167"/>
  <c r="BR5" i="167" s="1"/>
  <c r="BY5" i="167"/>
  <c r="AQ35" i="167"/>
  <c r="BZ5" i="167"/>
  <c r="AC33" i="165"/>
  <c r="AE35" i="165"/>
  <c r="BO5" i="165" s="1"/>
  <c r="BI5" i="165"/>
  <c r="AI35" i="165"/>
  <c r="BR5" i="165" s="1"/>
  <c r="Z35" i="166"/>
  <c r="BK5" i="166" s="1"/>
  <c r="BC5" i="166"/>
  <c r="Y35" i="166"/>
  <c r="BJ5" i="166" s="1"/>
  <c r="BG5" i="166"/>
  <c r="BW5" i="166"/>
  <c r="BH5" i="166"/>
  <c r="BX5" i="166"/>
  <c r="AX5" i="166"/>
  <c r="AQ34" i="166"/>
  <c r="AA35" i="166" s="1"/>
  <c r="BL5" i="166" s="1"/>
  <c r="BY5" i="166"/>
  <c r="AQ35" i="166"/>
  <c r="BZ5" i="166"/>
  <c r="BD5" i="164"/>
  <c r="AC33" i="164"/>
  <c r="AS35" i="165"/>
  <c r="Y35" i="165"/>
  <c r="BJ5" i="165" s="1"/>
  <c r="Z35" i="165"/>
  <c r="BK5" i="165" s="1"/>
  <c r="AC35" i="165"/>
  <c r="BM5" i="165" s="1"/>
  <c r="BG5" i="165"/>
  <c r="BW5" i="165"/>
  <c r="BH5" i="165"/>
  <c r="BX5" i="165"/>
  <c r="BY5" i="165"/>
  <c r="AQ35" i="165"/>
  <c r="BZ5" i="165"/>
  <c r="AS34" i="163"/>
  <c r="Y33" i="163"/>
  <c r="AC33" i="163"/>
  <c r="BD5" i="163"/>
  <c r="Y33" i="164"/>
  <c r="AG33" i="164"/>
  <c r="Z35" i="164"/>
  <c r="BK5" i="164" s="1"/>
  <c r="AQ34" i="164"/>
  <c r="AY5" i="164"/>
  <c r="AX5" i="164"/>
  <c r="AS34" i="164"/>
  <c r="BG5" i="164"/>
  <c r="BW5" i="164"/>
  <c r="AI35" i="164"/>
  <c r="BR5" i="164" s="1"/>
  <c r="Y35" i="164"/>
  <c r="BJ5" i="164" s="1"/>
  <c r="BX5" i="164"/>
  <c r="BY5" i="164"/>
  <c r="AQ35" i="164"/>
  <c r="AC33" i="162"/>
  <c r="AE35" i="162"/>
  <c r="BO5" i="162" s="1"/>
  <c r="AI35" i="162"/>
  <c r="BR5" i="162" s="1"/>
  <c r="Y35" i="163"/>
  <c r="BJ5" i="163" s="1"/>
  <c r="Z35" i="163"/>
  <c r="BK5" i="163" s="1"/>
  <c r="AX5" i="163"/>
  <c r="BC5" i="163"/>
  <c r="BW5" i="163"/>
  <c r="BH5" i="163"/>
  <c r="AQ35" i="163"/>
  <c r="BZ5" i="163"/>
  <c r="AQ34" i="163"/>
  <c r="BY5" i="163"/>
  <c r="BE5" i="161"/>
  <c r="AE35" i="161"/>
  <c r="BO5" i="161" s="1"/>
  <c r="AG33" i="162"/>
  <c r="BX5" i="162"/>
  <c r="AX5" i="162"/>
  <c r="AQ34" i="162"/>
  <c r="AY5" i="162"/>
  <c r="Z35" i="162"/>
  <c r="BK5" i="162" s="1"/>
  <c r="AC35" i="162"/>
  <c r="BM5" i="162" s="1"/>
  <c r="BD5" i="162"/>
  <c r="BF5" i="162"/>
  <c r="BY5" i="162"/>
  <c r="AQ35" i="162"/>
  <c r="BZ5" i="162"/>
  <c r="AI35" i="160"/>
  <c r="BR5" i="160" s="1"/>
  <c r="Z35" i="161"/>
  <c r="BK5" i="161" s="1"/>
  <c r="AQ34" i="161"/>
  <c r="AA35" i="161" s="1"/>
  <c r="BL5" i="161" s="1"/>
  <c r="BD5" i="161"/>
  <c r="AY5" i="161"/>
  <c r="Y35" i="161"/>
  <c r="BJ5" i="161" s="1"/>
  <c r="BW5" i="161"/>
  <c r="BX5" i="161"/>
  <c r="BY5" i="161"/>
  <c r="AQ35" i="161"/>
  <c r="BZ5" i="161"/>
  <c r="Y33" i="161"/>
  <c r="AC33" i="159"/>
  <c r="AR35" i="160"/>
  <c r="AX5" i="160"/>
  <c r="Y35" i="160"/>
  <c r="BJ5" i="160" s="1"/>
  <c r="Z35" i="160"/>
  <c r="BK5" i="160" s="1"/>
  <c r="AS34" i="160"/>
  <c r="AS35" i="160" s="1"/>
  <c r="BC5" i="160"/>
  <c r="AD35" i="160"/>
  <c r="BN5" i="160" s="1"/>
  <c r="AQ34" i="160"/>
  <c r="AA35" i="160" s="1"/>
  <c r="BL5" i="160" s="1"/>
  <c r="BW5" i="160"/>
  <c r="BH5" i="160"/>
  <c r="BX5" i="160"/>
  <c r="AY5" i="160"/>
  <c r="AQ35" i="160"/>
  <c r="BY5" i="160"/>
  <c r="BZ5" i="160"/>
  <c r="AE35" i="157"/>
  <c r="BO5" i="157" s="1"/>
  <c r="AC33" i="157"/>
  <c r="AS35" i="159"/>
  <c r="Z35" i="159"/>
  <c r="BK5" i="159" s="1"/>
  <c r="AC35" i="159"/>
  <c r="BM5" i="159" s="1"/>
  <c r="BD5" i="159"/>
  <c r="AY5" i="159"/>
  <c r="BW5" i="159"/>
  <c r="AX5" i="159"/>
  <c r="BX5" i="159"/>
  <c r="Y35" i="159"/>
  <c r="BJ5" i="159" s="1"/>
  <c r="BY5" i="159"/>
  <c r="AQ35" i="159"/>
  <c r="AQ34" i="159"/>
  <c r="AA35" i="159" s="1"/>
  <c r="BL5" i="159" s="1"/>
  <c r="BZ5" i="159"/>
  <c r="AE35" i="156"/>
  <c r="BO5" i="156" s="1"/>
  <c r="AC33" i="156"/>
  <c r="BD5" i="156"/>
  <c r="AX5" i="157"/>
  <c r="AQ34" i="157"/>
  <c r="AS34" i="157"/>
  <c r="AC35" i="157"/>
  <c r="BM5" i="157" s="1"/>
  <c r="Z35" i="157"/>
  <c r="BK5" i="157" s="1"/>
  <c r="Y35" i="157"/>
  <c r="BJ5" i="157" s="1"/>
  <c r="BW5" i="157"/>
  <c r="BX5" i="157"/>
  <c r="BY5" i="157"/>
  <c r="AY5" i="157"/>
  <c r="BZ5" i="157"/>
  <c r="AE35" i="155"/>
  <c r="BO5" i="155" s="1"/>
  <c r="AC33" i="155"/>
  <c r="BD5" i="155"/>
  <c r="AS34" i="156"/>
  <c r="AS35" i="156" s="1"/>
  <c r="Z35" i="156"/>
  <c r="BK5" i="156" s="1"/>
  <c r="AQ34" i="156"/>
  <c r="AA35" i="156" s="1"/>
  <c r="BL5" i="156" s="1"/>
  <c r="AC35" i="156"/>
  <c r="BM5" i="156" s="1"/>
  <c r="AY5" i="156"/>
  <c r="BW5" i="156"/>
  <c r="BX5" i="156"/>
  <c r="BY5" i="156"/>
  <c r="AQ35" i="156"/>
  <c r="AQ36" i="156" s="1"/>
  <c r="BZ5" i="156"/>
  <c r="AX5" i="156"/>
  <c r="Y33" i="156"/>
  <c r="AC33" i="154"/>
  <c r="AE35" i="154"/>
  <c r="BO5" i="154" s="1"/>
  <c r="AQ34" i="155"/>
  <c r="AZ5" i="155"/>
  <c r="AC35" i="155"/>
  <c r="BM5" i="155" s="1"/>
  <c r="AX5" i="155"/>
  <c r="AY5" i="155"/>
  <c r="BW5" i="155"/>
  <c r="Z35" i="155"/>
  <c r="BK5" i="155" s="1"/>
  <c r="BX5" i="155"/>
  <c r="BY5" i="155"/>
  <c r="Y35" i="155"/>
  <c r="BJ5" i="155" s="1"/>
  <c r="BZ5" i="155"/>
  <c r="AC33" i="153"/>
  <c r="AE35" i="153"/>
  <c r="BO5" i="153" s="1"/>
  <c r="AQ34" i="154"/>
  <c r="AA35" i="154" s="1"/>
  <c r="BL5" i="154" s="1"/>
  <c r="Y35" i="154"/>
  <c r="BJ5" i="154" s="1"/>
  <c r="Z35" i="154"/>
  <c r="BK5" i="154" s="1"/>
  <c r="AY5" i="154"/>
  <c r="AC35" i="154"/>
  <c r="BM5" i="154" s="1"/>
  <c r="AX5" i="154"/>
  <c r="BF5" i="154"/>
  <c r="BW5" i="154"/>
  <c r="AZ5" i="154"/>
  <c r="BX5" i="154"/>
  <c r="BY5" i="154"/>
  <c r="BZ5" i="154"/>
  <c r="AC33" i="152"/>
  <c r="AE35" i="152"/>
  <c r="BO5" i="152" s="1"/>
  <c r="AS34" i="153"/>
  <c r="Z35" i="153"/>
  <c r="BK5" i="153" s="1"/>
  <c r="BC5" i="153"/>
  <c r="AC35" i="153"/>
  <c r="BM5" i="153" s="1"/>
  <c r="AX5" i="153"/>
  <c r="AY5" i="153"/>
  <c r="BF5" i="153"/>
  <c r="BW5" i="153"/>
  <c r="BX5" i="153"/>
  <c r="BY5" i="153"/>
  <c r="AQ35" i="153"/>
  <c r="AQ34" i="153"/>
  <c r="AA35" i="153" s="1"/>
  <c r="BL5" i="153" s="1"/>
  <c r="BZ5" i="153"/>
  <c r="Y33" i="153"/>
  <c r="AC33" i="151"/>
  <c r="AE35" i="151"/>
  <c r="BO5" i="151" s="1"/>
  <c r="AS34" i="152"/>
  <c r="Z35" i="152"/>
  <c r="BK5" i="152" s="1"/>
  <c r="AC35" i="152"/>
  <c r="BM5" i="152" s="1"/>
  <c r="Y35" i="152"/>
  <c r="BJ5" i="152" s="1"/>
  <c r="AQ34" i="152"/>
  <c r="AA35" i="152" s="1"/>
  <c r="BL5" i="152" s="1"/>
  <c r="BW5" i="152"/>
  <c r="AX5" i="152"/>
  <c r="BX5" i="152"/>
  <c r="BY5" i="152"/>
  <c r="AQ35" i="152"/>
  <c r="BZ5" i="152"/>
  <c r="AR35" i="152"/>
  <c r="AC33" i="150"/>
  <c r="AE35" i="150"/>
  <c r="BO5" i="150" s="1"/>
  <c r="AG33" i="150"/>
  <c r="AI35" i="150"/>
  <c r="BR5" i="150" s="1"/>
  <c r="Z35" i="151"/>
  <c r="BK5" i="151" s="1"/>
  <c r="AX5" i="151"/>
  <c r="AC35" i="151"/>
  <c r="BM5" i="151" s="1"/>
  <c r="AZ5" i="151"/>
  <c r="AQ34" i="151"/>
  <c r="AA35" i="151" s="1"/>
  <c r="BL5" i="151" s="1"/>
  <c r="BW5" i="151"/>
  <c r="Y35" i="151"/>
  <c r="BJ5" i="151" s="1"/>
  <c r="BX5" i="151"/>
  <c r="BY5" i="151"/>
  <c r="AQ35" i="151"/>
  <c r="BZ5" i="151"/>
  <c r="AR35" i="151"/>
  <c r="AC33" i="149"/>
  <c r="AE35" i="149"/>
  <c r="BO5" i="149" s="1"/>
  <c r="AG33" i="149"/>
  <c r="AI35" i="149"/>
  <c r="BR5" i="149" s="1"/>
  <c r="Y35" i="150"/>
  <c r="BJ5" i="150" s="1"/>
  <c r="Z35" i="150"/>
  <c r="BK5" i="150" s="1"/>
  <c r="AS34" i="150"/>
  <c r="BC5" i="150"/>
  <c r="AC35" i="150"/>
  <c r="BM5" i="150" s="1"/>
  <c r="BW5" i="150"/>
  <c r="AX5" i="150"/>
  <c r="BX5" i="150"/>
  <c r="AQ34" i="150"/>
  <c r="AA35" i="150" s="1"/>
  <c r="BL5" i="150" s="1"/>
  <c r="BY5" i="150"/>
  <c r="AQ35" i="150"/>
  <c r="BZ5" i="150"/>
  <c r="AR35" i="150"/>
  <c r="AE35" i="148"/>
  <c r="BO5" i="148" s="1"/>
  <c r="AC33" i="148"/>
  <c r="AS34" i="149"/>
  <c r="AC35" i="149"/>
  <c r="BM5" i="149" s="1"/>
  <c r="AQ34" i="149"/>
  <c r="AA35" i="149" s="1"/>
  <c r="BL5" i="149" s="1"/>
  <c r="AX5" i="149"/>
  <c r="BF5" i="149"/>
  <c r="BX5" i="149"/>
  <c r="Y35" i="149"/>
  <c r="BJ5" i="149" s="1"/>
  <c r="BY5" i="149"/>
  <c r="AQ35" i="149"/>
  <c r="AY5" i="149"/>
  <c r="BZ5" i="149"/>
  <c r="AR35" i="149"/>
  <c r="BW5" i="149"/>
  <c r="AC33" i="147"/>
  <c r="AE35" i="147"/>
  <c r="BO5" i="147" s="1"/>
  <c r="AY5" i="148"/>
  <c r="Z35" i="148"/>
  <c r="BK5" i="148" s="1"/>
  <c r="AC35" i="148"/>
  <c r="BM5" i="148" s="1"/>
  <c r="AQ34" i="148"/>
  <c r="BD5" i="148"/>
  <c r="AX5" i="148"/>
  <c r="BW5" i="148"/>
  <c r="BX5" i="148"/>
  <c r="AS34" i="148"/>
  <c r="BY5" i="148"/>
  <c r="AQ35" i="148"/>
  <c r="BZ5" i="148"/>
  <c r="Y35" i="148"/>
  <c r="BJ5" i="148" s="1"/>
  <c r="AE35" i="146"/>
  <c r="BO5" i="146" s="1"/>
  <c r="AC33" i="146"/>
  <c r="AG33" i="146"/>
  <c r="BI5" i="146"/>
  <c r="AI35" i="146"/>
  <c r="BR5" i="146" s="1"/>
  <c r="Z35" i="147"/>
  <c r="BK5" i="147" s="1"/>
  <c r="AC35" i="147"/>
  <c r="BM5" i="147" s="1"/>
  <c r="Y35" i="147"/>
  <c r="BJ5" i="147" s="1"/>
  <c r="AY5" i="147"/>
  <c r="BW5" i="147"/>
  <c r="AQ34" i="147"/>
  <c r="BX5" i="147"/>
  <c r="BY5" i="147"/>
  <c r="BZ5" i="147"/>
  <c r="AX5" i="147"/>
  <c r="AS34" i="147"/>
  <c r="AC33" i="145"/>
  <c r="AE35" i="145"/>
  <c r="BO5" i="145" s="1"/>
  <c r="AC35" i="146"/>
  <c r="BM5" i="146" s="1"/>
  <c r="Z35" i="146"/>
  <c r="BK5" i="146" s="1"/>
  <c r="AY5" i="146"/>
  <c r="AQ34" i="146"/>
  <c r="Y35" i="146"/>
  <c r="BJ5" i="146" s="1"/>
  <c r="BW5" i="146"/>
  <c r="AX5" i="146"/>
  <c r="AS34" i="146"/>
  <c r="BX5" i="146"/>
  <c r="BY5" i="146"/>
  <c r="BZ5" i="146"/>
  <c r="AE35" i="144"/>
  <c r="BO5" i="144" s="1"/>
  <c r="Z35" i="145"/>
  <c r="BK5" i="145" s="1"/>
  <c r="AX5" i="145"/>
  <c r="AQ34" i="145"/>
  <c r="AA35" i="145" s="1"/>
  <c r="BL5" i="145" s="1"/>
  <c r="AY5" i="145"/>
  <c r="AZ5" i="145"/>
  <c r="Y35" i="145"/>
  <c r="BJ5" i="145" s="1"/>
  <c r="BF5" i="145"/>
  <c r="BW5" i="145"/>
  <c r="BX5" i="145"/>
  <c r="AC35" i="145"/>
  <c r="BM5" i="145" s="1"/>
  <c r="BY5" i="145"/>
  <c r="BZ5" i="145"/>
  <c r="BD5" i="143"/>
  <c r="AC33" i="143"/>
  <c r="Y35" i="144"/>
  <c r="BJ5" i="144" s="1"/>
  <c r="AY5" i="144"/>
  <c r="AZ5" i="144"/>
  <c r="BW5" i="144"/>
  <c r="AX5" i="144"/>
  <c r="Z35" i="144"/>
  <c r="BK5" i="144" s="1"/>
  <c r="BX5" i="144"/>
  <c r="AQ34" i="144"/>
  <c r="AA35" i="144" s="1"/>
  <c r="BL5" i="144" s="1"/>
  <c r="BY5" i="144"/>
  <c r="AQ35" i="144"/>
  <c r="BZ5" i="144"/>
  <c r="AS34" i="143"/>
  <c r="AS35" i="143" s="1"/>
  <c r="Y35" i="143"/>
  <c r="BJ5" i="143" s="1"/>
  <c r="Z35" i="143"/>
  <c r="BK5" i="143" s="1"/>
  <c r="BB5" i="143"/>
  <c r="AY5" i="143"/>
  <c r="AC35" i="143"/>
  <c r="BM5" i="143" s="1"/>
  <c r="BW5" i="143"/>
  <c r="AQ34" i="143"/>
  <c r="AA35" i="143" s="1"/>
  <c r="BL5" i="143" s="1"/>
  <c r="BX5" i="143"/>
  <c r="BY5" i="143"/>
  <c r="AQ35" i="143"/>
  <c r="AX5" i="143"/>
  <c r="BZ5" i="143"/>
  <c r="AQ11" i="80"/>
  <c r="AQ13" i="80"/>
  <c r="AE8" i="57"/>
  <c r="AF8" i="57" s="1"/>
  <c r="AE7" i="57"/>
  <c r="AQ35" i="187" l="1"/>
  <c r="AQ35" i="186"/>
  <c r="AA35" i="186"/>
  <c r="BL5" i="186" s="1"/>
  <c r="AS35" i="186"/>
  <c r="AQ35" i="183"/>
  <c r="AA35" i="182"/>
  <c r="BL5" i="182" s="1"/>
  <c r="AQ35" i="182"/>
  <c r="AQ35" i="181"/>
  <c r="AA35" i="178"/>
  <c r="BL5" i="178" s="1"/>
  <c r="AQ35" i="177"/>
  <c r="AR35" i="172"/>
  <c r="AQ36" i="172" s="1"/>
  <c r="AA35" i="168"/>
  <c r="BL5" i="168" s="1"/>
  <c r="AS35" i="166"/>
  <c r="AS35" i="163"/>
  <c r="AQ36" i="163" s="1"/>
  <c r="AA35" i="162"/>
  <c r="BL5" i="162" s="1"/>
  <c r="AR35" i="162"/>
  <c r="AQ35" i="157"/>
  <c r="AQ35" i="155"/>
  <c r="AA35" i="155"/>
  <c r="BL5" i="155" s="1"/>
  <c r="AQ35" i="154"/>
  <c r="AQ35" i="147"/>
  <c r="AQ36" i="147" s="1"/>
  <c r="AQ35" i="146"/>
  <c r="AQ35" i="145"/>
  <c r="AS35" i="182"/>
  <c r="AQ36" i="182" s="1"/>
  <c r="AS35" i="181"/>
  <c r="AS35" i="180"/>
  <c r="AS35" i="161"/>
  <c r="AQ36" i="161" s="1"/>
  <c r="AQ36" i="153"/>
  <c r="AS35" i="153"/>
  <c r="AS35" i="152"/>
  <c r="AS35" i="147"/>
  <c r="AS35" i="146"/>
  <c r="AS35" i="179"/>
  <c r="AR35" i="179"/>
  <c r="AS35" i="188"/>
  <c r="AS35" i="187"/>
  <c r="AQ36" i="187" s="1"/>
  <c r="AQ35" i="188"/>
  <c r="AQ36" i="186"/>
  <c r="AS35" i="185"/>
  <c r="AQ36" i="185" s="1"/>
  <c r="AS35" i="184"/>
  <c r="AQ36" i="184" s="1"/>
  <c r="AS35" i="183"/>
  <c r="AQ36" i="183" s="1"/>
  <c r="AA35" i="183"/>
  <c r="BL5" i="183" s="1"/>
  <c r="AQ36" i="181"/>
  <c r="AQ36" i="180"/>
  <c r="AA35" i="181"/>
  <c r="BL5" i="181" s="1"/>
  <c r="AQ36" i="179"/>
  <c r="AS35" i="178"/>
  <c r="AQ36" i="178" s="1"/>
  <c r="AS35" i="177"/>
  <c r="AQ36" i="177" s="1"/>
  <c r="AS35" i="176"/>
  <c r="AS35" i="175"/>
  <c r="AQ36" i="175" s="1"/>
  <c r="AQ36" i="176"/>
  <c r="AS35" i="174"/>
  <c r="AQ36" i="174" s="1"/>
  <c r="BO5" i="173"/>
  <c r="AQ36" i="173"/>
  <c r="AS35" i="171"/>
  <c r="AQ36" i="171" s="1"/>
  <c r="AQ36" i="170"/>
  <c r="AQ36" i="169"/>
  <c r="AS35" i="168"/>
  <c r="AQ36" i="168" s="1"/>
  <c r="AQ36" i="166"/>
  <c r="AS35" i="167"/>
  <c r="AQ36" i="167" s="1"/>
  <c r="AQ36" i="165"/>
  <c r="AA35" i="163"/>
  <c r="BL5" i="163" s="1"/>
  <c r="AS35" i="164"/>
  <c r="AQ36" i="164" s="1"/>
  <c r="AA35" i="164"/>
  <c r="BL5" i="164" s="1"/>
  <c r="AS35" i="162"/>
  <c r="AQ36" i="162" s="1"/>
  <c r="AQ36" i="159"/>
  <c r="AQ36" i="160"/>
  <c r="AS35" i="157"/>
  <c r="AQ36" i="157" s="1"/>
  <c r="AA35" i="157"/>
  <c r="BL5" i="157" s="1"/>
  <c r="AS35" i="155"/>
  <c r="AS35" i="154"/>
  <c r="AS35" i="151"/>
  <c r="AQ36" i="151" s="1"/>
  <c r="AQ36" i="152"/>
  <c r="AS35" i="150"/>
  <c r="AS35" i="149"/>
  <c r="AQ36" i="150"/>
  <c r="AS35" i="148"/>
  <c r="AQ36" i="148" s="1"/>
  <c r="AQ36" i="149"/>
  <c r="AA35" i="148"/>
  <c r="BL5" i="148" s="1"/>
  <c r="AA35" i="147"/>
  <c r="BL5" i="147" s="1"/>
  <c r="AS35" i="145"/>
  <c r="AQ36" i="145" s="1"/>
  <c r="AA35" i="146"/>
  <c r="BL5" i="146" s="1"/>
  <c r="AS35" i="144"/>
  <c r="AQ36" i="144" s="1"/>
  <c r="AQ36" i="143"/>
  <c r="AF7" i="57"/>
  <c r="AG8" i="57"/>
  <c r="AH8" i="57" s="1"/>
  <c r="AI8" i="57" s="1"/>
  <c r="AQ12" i="80"/>
  <c r="AQ14" i="80"/>
  <c r="AQ15" i="80"/>
  <c r="AQ16" i="80"/>
  <c r="AQ17" i="80"/>
  <c r="AQ18" i="80"/>
  <c r="AQ19" i="80"/>
  <c r="AQ20" i="80"/>
  <c r="AQ21" i="80"/>
  <c r="AQ22" i="80"/>
  <c r="AQ23" i="80"/>
  <c r="AQ24" i="80"/>
  <c r="AQ25" i="80"/>
  <c r="AQ26" i="80"/>
  <c r="AQ27" i="80"/>
  <c r="AQ28" i="80"/>
  <c r="AQ29" i="80"/>
  <c r="AQ30" i="80"/>
  <c r="V8" i="58"/>
  <c r="O7" i="58"/>
  <c r="S7" i="58"/>
  <c r="U7" i="58"/>
  <c r="Y7" i="58"/>
  <c r="AB8" i="58"/>
  <c r="AA8" i="58"/>
  <c r="Z8" i="58"/>
  <c r="Y8" i="58"/>
  <c r="X8" i="58"/>
  <c r="R7" i="58"/>
  <c r="W8" i="58"/>
  <c r="U8" i="58"/>
  <c r="T8" i="58"/>
  <c r="S8" i="58"/>
  <c r="R8" i="58"/>
  <c r="Q8" i="58"/>
  <c r="P8" i="58"/>
  <c r="O8" i="58"/>
  <c r="AQ36" i="155" l="1"/>
  <c r="AQ36" i="154"/>
  <c r="AQ36" i="146"/>
  <c r="AQ36" i="188"/>
  <c r="AG7" i="57"/>
  <c r="AH7" i="57" s="1"/>
  <c r="AI7" i="57" l="1"/>
  <c r="Y32" i="80"/>
  <c r="Y35" i="80" s="1"/>
  <c r="BJ5" i="80" l="1"/>
  <c r="BW5" i="80" l="1"/>
  <c r="AX5" i="80"/>
  <c r="D56" i="56" s="1"/>
  <c r="AV5" i="80"/>
  <c r="AW5" i="80"/>
  <c r="AJ32" i="80"/>
  <c r="AI32" i="80"/>
  <c r="BH5" i="80" s="1"/>
  <c r="AH32" i="80"/>
  <c r="AG32" i="80"/>
  <c r="AF32" i="80"/>
  <c r="BE5" i="80" s="1"/>
  <c r="AE32" i="80"/>
  <c r="AD32" i="80"/>
  <c r="AC32" i="80"/>
  <c r="AC35" i="80" s="1"/>
  <c r="AB32" i="80"/>
  <c r="BA5" i="80" s="1"/>
  <c r="AA32" i="80"/>
  <c r="Z32" i="80"/>
  <c r="Z35" i="80" s="1"/>
  <c r="AJ31" i="80"/>
  <c r="CH5" i="80" s="1"/>
  <c r="AI31" i="80"/>
  <c r="CG5" i="80" s="1"/>
  <c r="AH31" i="80"/>
  <c r="CF5" i="80" s="1"/>
  <c r="AG31" i="80"/>
  <c r="CE5" i="80" s="1"/>
  <c r="AF31" i="80"/>
  <c r="CD5" i="80" s="1"/>
  <c r="AE31" i="80"/>
  <c r="CC5" i="80" s="1"/>
  <c r="AD31" i="80"/>
  <c r="CB5" i="80" s="1"/>
  <c r="AC31" i="80"/>
  <c r="CA5" i="80" s="1"/>
  <c r="AE35" i="80" l="1"/>
  <c r="BO5" i="80" s="1"/>
  <c r="BK5" i="80"/>
  <c r="BG5" i="80"/>
  <c r="AH35" i="80"/>
  <c r="BQ5" i="80" s="1"/>
  <c r="BI5" i="80"/>
  <c r="AI35" i="80"/>
  <c r="AY5" i="80"/>
  <c r="BX5" i="80"/>
  <c r="BC5" i="80"/>
  <c r="AD35" i="80"/>
  <c r="Y33" i="80"/>
  <c r="BB5" i="80"/>
  <c r="AC33" i="80"/>
  <c r="BF5" i="80"/>
  <c r="AG35" i="80"/>
  <c r="AG33" i="80"/>
  <c r="AS34" i="80"/>
  <c r="AZ5" i="80"/>
  <c r="BD5" i="80"/>
  <c r="BY5" i="80"/>
  <c r="AQ34" i="80"/>
  <c r="BZ5" i="80"/>
  <c r="AA35" i="80" l="1"/>
  <c r="BL5" i="80" s="1"/>
  <c r="BS5" i="80"/>
  <c r="BU5" i="80"/>
  <c r="BR5" i="80"/>
  <c r="AS35" i="80"/>
  <c r="AR35" i="80"/>
  <c r="BN5" i="80"/>
  <c r="AQ35" i="80"/>
  <c r="BP5" i="80"/>
  <c r="BT5" i="80"/>
  <c r="BM5" i="80"/>
  <c r="AT55" i="56"/>
  <c r="AT54" i="56"/>
  <c r="AT53" i="56"/>
  <c r="AT52" i="56"/>
  <c r="AT51" i="56"/>
  <c r="AT50" i="56"/>
  <c r="AT49" i="56"/>
  <c r="AT48" i="56"/>
  <c r="AT47" i="56"/>
  <c r="AT46" i="56"/>
  <c r="AT45" i="56"/>
  <c r="AT44" i="56"/>
  <c r="AT43" i="56"/>
  <c r="AT42" i="56"/>
  <c r="AT41" i="56"/>
  <c r="AT40" i="56"/>
  <c r="AT27" i="56"/>
  <c r="AT26" i="56"/>
  <c r="AT25" i="56"/>
  <c r="AT24" i="56"/>
  <c r="AT23" i="56"/>
  <c r="AT22" i="56"/>
  <c r="AT21" i="56"/>
  <c r="AT20" i="56"/>
  <c r="AT19" i="56"/>
  <c r="AT18" i="56"/>
  <c r="AT17" i="56"/>
  <c r="AT16" i="56"/>
  <c r="AT15" i="56"/>
  <c r="AT14" i="56"/>
  <c r="AT13" i="56"/>
  <c r="AT12" i="56"/>
  <c r="AT11" i="56"/>
  <c r="AQ36" i="80" l="1"/>
  <c r="BV5" i="80" s="1"/>
  <c r="AF56" i="56" l="1"/>
  <c r="AE56" i="56"/>
  <c r="AD56" i="56"/>
  <c r="AC56" i="56"/>
  <c r="J56" i="56"/>
  <c r="H56" i="56"/>
  <c r="O56" i="56"/>
  <c r="W56" i="56"/>
  <c r="K56" i="56"/>
  <c r="I56" i="56"/>
  <c r="G56" i="56"/>
  <c r="E56" i="56"/>
  <c r="AN56" i="56"/>
  <c r="AM56" i="56"/>
  <c r="AL56" i="56"/>
  <c r="AK56" i="56"/>
  <c r="AJ56" i="56"/>
  <c r="AI56" i="56"/>
  <c r="AH56" i="56"/>
  <c r="AG56" i="56"/>
  <c r="L56" i="56"/>
  <c r="W5" i="47"/>
  <c r="M5" i="59"/>
  <c r="AF4" i="59"/>
  <c r="W4" i="59"/>
  <c r="M4" i="59"/>
  <c r="E4" i="59"/>
  <c r="M5" i="58"/>
  <c r="E5" i="58"/>
  <c r="AI4" i="58"/>
  <c r="Y4" i="58"/>
  <c r="M4" i="58"/>
  <c r="E4" i="58"/>
  <c r="U56" i="56" l="1"/>
  <c r="S56" i="56"/>
  <c r="R56" i="56"/>
  <c r="F56" i="56"/>
  <c r="N56" i="56"/>
  <c r="V56" i="56"/>
  <c r="X56" i="56"/>
  <c r="M56" i="56"/>
  <c r="Q56" i="56" l="1"/>
  <c r="P56" i="56"/>
  <c r="AT10" i="56"/>
  <c r="AT56" i="56" s="1"/>
  <c r="AJ4" i="56" s="1"/>
  <c r="T56" i="56"/>
</calcChain>
</file>

<file path=xl/sharedStrings.xml><?xml version="1.0" encoding="utf-8"?>
<sst xmlns="http://schemas.openxmlformats.org/spreadsheetml/2006/main" count="22112" uniqueCount="1339">
  <si>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</si>
  <si>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</si>
  <si>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</si>
  <si>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</si>
  <si>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</si>
  <si>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</si>
  <si>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</si>
  <si>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</si>
  <si>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</si>
  <si>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</si>
  <si>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</si>
  <si>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</si>
  <si>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</si>
  <si>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</si>
  <si>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</si>
  <si>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</si>
  <si>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</si>
  <si>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</si>
  <si>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</si>
  <si>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</si>
  <si>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</si>
  <si>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</si>
  <si>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</si>
  <si>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</si>
  <si>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</si>
  <si>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</si>
  <si>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</si>
  <si>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</si>
  <si>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</si>
  <si>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</si>
  <si>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</si>
  <si>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</si>
  <si>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</si>
  <si>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</si>
  <si>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</si>
  <si>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</si>
  <si>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</si>
  <si>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</si>
  <si>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</si>
  <si>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</si>
  <si>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</si>
  <si>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</si>
  <si>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</si>
  <si>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</si>
  <si>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</si>
  <si>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</si>
  <si>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</si>
  <si>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</si>
  <si>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</si>
  <si>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</si>
  <si>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</si>
  <si>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</si>
  <si>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</si>
  <si>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</si>
  <si>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</si>
  <si>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</si>
  <si>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</si>
  <si>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</si>
  <si>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</si>
  <si>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</si>
  <si>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</si>
  <si>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</si>
  <si>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</si>
  <si>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</si>
  <si>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</si>
  <si>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</si>
  <si>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</si>
  <si>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</si>
  <si>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 xml:space="preserve">外力 </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</si>
  <si>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</si>
  <si>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</si>
  <si>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</si>
  <si>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</si>
  <si>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</si>
  <si>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</si>
  <si>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</si>
  <si>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</si>
  <si>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</si>
  <si>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</si>
  <si>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</si>
  <si>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</si>
  <si>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</si>
  <si>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</si>
  <si>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</si>
  <si>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</si>
  <si>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</si>
  <si>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</si>
  <si>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</si>
  <si>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</si>
  <si>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</si>
  <si>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</si>
  <si>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</si>
  <si>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</si>
  <si>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</si>
  <si>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</si>
  <si>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</si>
  <si>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</si>
  <si>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</si>
  <si>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</si>
  <si>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</si>
  <si>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</si>
  <si>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</si>
  <si>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</si>
  <si>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</si>
  <si>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</si>
  <si>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</si>
  <si>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</si>
  <si>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</si>
  <si>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</si>
  <si>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</si>
  <si>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</si>
  <si>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</si>
  <si>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</si>
  <si>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</si>
  <si>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</si>
  <si>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</si>
  <si>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</si>
  <si>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</si>
  <si>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</si>
  <si>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</si>
  <si>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</si>
  <si>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</si>
  <si>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</si>
  <si>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</si>
  <si>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</si>
  <si>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</si>
  <si>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</si>
  <si>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</si>
  <si>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</si>
  <si>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</si>
  <si>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</si>
  <si>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</si>
  <si>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</si>
  <si>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</si>
  <si>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</si>
  <si>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</si>
  <si>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</si>
  <si>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</si>
  <si>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</si>
  <si>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</si>
  <si>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</si>
  <si>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</si>
  <si>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</si>
  <si>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</si>
  <si>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</si>
  <si>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</si>
  <si>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</si>
  <si>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</si>
  <si>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</si>
  <si>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</si>
  <si>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</si>
  <si>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</si>
  <si>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</si>
  <si>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</si>
  <si>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</si>
  <si>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</si>
  <si>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</si>
  <si>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</si>
  <si>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</si>
  <si>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</si>
  <si>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</si>
  <si>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</si>
  <si>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</si>
  <si>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</si>
  <si>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</si>
  <si>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</si>
  <si>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</si>
  <si>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</si>
  <si>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</si>
  <si>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</si>
  <si>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</si>
  <si>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</si>
  <si>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</si>
  <si>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</si>
  <si>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</si>
  <si>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</si>
  <si>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</si>
  <si>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</si>
  <si>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</si>
  <si>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</si>
  <si>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</si>
  <si>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</si>
  <si>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</si>
  <si>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</si>
  <si>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</si>
  <si>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</si>
  <si>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</si>
  <si>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</si>
  <si>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</si>
  <si>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</si>
  <si>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</si>
  <si>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</si>
  <si>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</si>
  <si>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</si>
  <si>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</si>
  <si>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</si>
  <si>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</si>
  <si>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</si>
  <si>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</si>
  <si>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</si>
  <si>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</si>
  <si>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</si>
  <si>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</si>
  <si>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</si>
  <si>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</si>
  <si>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</si>
  <si>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</si>
  <si>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</si>
  <si>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</si>
  <si>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</si>
  <si>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</si>
  <si>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</si>
  <si>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</si>
  <si>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</si>
  <si>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</si>
  <si>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</si>
  <si>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</si>
  <si>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</si>
  <si>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</si>
  <si>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</si>
  <si>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</si>
  <si>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</si>
  <si>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</si>
  <si>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</si>
  <si>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</si>
  <si>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</si>
  <si>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</si>
  <si>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</si>
  <si>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</si>
  <si>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</si>
  <si>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</si>
  <si>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</si>
  <si>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</si>
  <si>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</si>
  <si>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</si>
  <si>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</si>
  <si>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</si>
  <si>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</si>
  <si>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</si>
  <si>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</si>
  <si>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</si>
  <si>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</si>
  <si>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</si>
  <si>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</si>
  <si>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</si>
  <si>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</si>
  <si>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</si>
  <si>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</si>
  <si>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</si>
  <si>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</si>
  <si>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</si>
  <si>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</si>
  <si>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</si>
  <si>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</si>
  <si>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</si>
  <si>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</si>
  <si>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</si>
  <si>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</si>
  <si>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</si>
  <si>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</si>
  <si>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</si>
  <si>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</si>
  <si>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</si>
  <si>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</si>
  <si>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</si>
  <si>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</si>
  <si>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</si>
  <si>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</si>
  <si>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</si>
  <si>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</si>
  <si>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</si>
  <si>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</si>
  <si>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</si>
  <si>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</si>
  <si>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</si>
  <si>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</si>
  <si>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</si>
  <si>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</si>
  <si>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</si>
  <si>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</si>
  <si>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</si>
  <si>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</si>
  <si>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</si>
  <si>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</si>
  <si>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</si>
  <si>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</si>
  <si>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</si>
  <si>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</si>
  <si>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</si>
  <si>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</si>
  <si>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</si>
  <si>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</si>
  <si>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</si>
  <si>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</si>
  <si>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</si>
  <si>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</si>
  <si>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</si>
  <si>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</si>
  <si>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</si>
  <si>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</si>
  <si>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</si>
  <si>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</si>
  <si>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</si>
  <si>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</si>
  <si>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</si>
  <si>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</si>
  <si>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</si>
  <si>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r>
      <t xml:space="preserve">外力 </t>
    </r>
    <r>
      <rPr>
        <vertAlign val="superscript"/>
        <sz val="9"/>
        <rFont val="HGSｺﾞｼｯｸM"/>
        <family val="3"/>
        <charset val="128"/>
      </rPr>
      <t>注2</t>
    </r>
    <rPh sb="0" eb="2">
      <t>ガイリョク</t>
    </rPh>
    <rPh sb="3" eb="4">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</si>
  <si>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</si>
  <si>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</si>
  <si>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</si>
  <si>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</si>
  <si>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</si>
  <si>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</si>
  <si>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</si>
  <si>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</si>
  <si>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</si>
  <si>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</si>
  <si>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</si>
  <si>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</si>
  <si>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</si>
  <si>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</si>
  <si>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</si>
  <si>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</si>
  <si>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</si>
  <si>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</si>
  <si>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</si>
  <si>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</si>
  <si>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</si>
  <si>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</si>
  <si>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</si>
  <si>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</si>
  <si>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</si>
  <si>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</si>
  <si>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</si>
  <si>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</si>
  <si>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</si>
  <si>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</si>
  <si>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</si>
  <si>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</si>
  <si>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</si>
  <si>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</si>
  <si>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</si>
  <si>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</si>
  <si>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</si>
  <si>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</si>
  <si>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</si>
  <si>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</si>
  <si>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</si>
  <si>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</si>
  <si>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</si>
  <si>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</si>
  <si>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</si>
  <si>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</si>
  <si>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</si>
  <si>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</si>
  <si>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</si>
  <si>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</si>
  <si>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</si>
  <si>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</si>
  <si>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</si>
  <si>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</si>
  <si>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</si>
  <si>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</si>
  <si>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</si>
  <si>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</si>
  <si>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</si>
  <si>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</si>
  <si>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</si>
  <si>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</si>
  <si>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</si>
  <si>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</si>
  <si>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</si>
  <si>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</si>
  <si>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</si>
  <si>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</si>
  <si>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</si>
  <si>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</si>
  <si>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</si>
  <si>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</si>
  <si>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</si>
  <si>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</si>
  <si>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</si>
  <si>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</si>
  <si>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</si>
  <si>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</si>
  <si>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</si>
  <si>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</si>
  <si>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</si>
  <si>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</si>
  <si>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</si>
  <si>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</si>
  <si>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</si>
  <si>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</si>
  <si>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</si>
  <si>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</si>
  <si>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</si>
  <si>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</si>
  <si>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</si>
  <si>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</si>
  <si>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</si>
  <si>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</si>
  <si>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</si>
  <si>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</si>
  <si>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</si>
  <si>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</si>
  <si>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</si>
  <si>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</si>
  <si>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</si>
  <si>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</si>
  <si>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</si>
  <si>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</si>
  <si>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</si>
  <si>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</si>
  <si>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</si>
  <si>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</si>
  <si>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</si>
  <si>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</si>
  <si>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</si>
  <si>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</si>
  <si>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</si>
  <si>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</si>
  <si>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</si>
  <si>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</si>
  <si>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</si>
  <si>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</si>
  <si>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</si>
  <si>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</si>
  <si>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</si>
  <si>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</si>
  <si>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</si>
  <si>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</si>
  <si>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</si>
  <si>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</si>
  <si>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</si>
  <si>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</si>
  <si>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</si>
  <si>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</si>
  <si>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</si>
  <si>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</si>
  <si>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</si>
  <si>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</si>
  <si>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</si>
  <si>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</si>
  <si>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</si>
  <si>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</si>
  <si>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</si>
  <si>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</si>
  <si>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</si>
  <si>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</si>
  <si>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</si>
  <si>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</si>
  <si>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</si>
  <si>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</si>
  <si>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</si>
  <si>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</si>
  <si>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</si>
  <si>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</si>
  <si>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</si>
  <si>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</si>
  <si>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</si>
  <si>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</si>
  <si>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</si>
  <si>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</si>
  <si>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</si>
  <si>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</si>
  <si>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</si>
  <si>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</si>
  <si>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</si>
  <si>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</si>
  <si>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</si>
  <si>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</si>
  <si>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</si>
  <si>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</si>
  <si>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</si>
  <si>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</si>
  <si>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</si>
  <si>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</si>
  <si>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</si>
  <si>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</si>
  <si>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</si>
  <si>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</si>
  <si>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</si>
  <si>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</si>
  <si>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</si>
  <si>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</si>
  <si>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</si>
  <si>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</si>
  <si>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</si>
  <si>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</si>
  <si>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</si>
  <si>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</si>
  <si>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</si>
  <si>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Ⅳ</t>
    <phoneticPr fontId="7"/>
  </si>
  <si>
    <t>Ⅲ</t>
    <phoneticPr fontId="7"/>
  </si>
  <si>
    <t>Ⅱ</t>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</si>
  <si>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</si>
  <si>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</si>
  <si>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</si>
  <si>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</si>
  <si>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</si>
  <si>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</si>
  <si>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</si>
  <si>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</si>
  <si>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</si>
  <si>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</si>
  <si>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</si>
  <si>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</si>
  <si>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</si>
  <si>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</si>
  <si>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</si>
  <si>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</si>
  <si>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</si>
  <si>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</si>
  <si>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</si>
  <si>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</si>
  <si>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</si>
  <si>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</si>
  <si>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</si>
  <si>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</si>
  <si>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</si>
  <si>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</si>
  <si>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</si>
  <si>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</si>
  <si>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</si>
  <si>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</si>
  <si>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</si>
  <si>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</si>
  <si>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</si>
  <si>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</si>
  <si>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</si>
  <si>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</si>
  <si>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</si>
  <si>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</si>
  <si>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</si>
  <si>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</si>
  <si>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</si>
  <si>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</si>
  <si>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</si>
  <si>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</si>
  <si>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</si>
  <si>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</si>
  <si>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</si>
  <si>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</si>
  <si>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</si>
  <si>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</si>
  <si>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</si>
  <si>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</si>
  <si>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</si>
  <si>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</si>
  <si>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</si>
  <si>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</si>
  <si>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</si>
  <si>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</si>
  <si>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</si>
  <si>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</si>
  <si>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</si>
  <si>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</si>
  <si>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</si>
  <si>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</si>
  <si>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</si>
  <si>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</si>
  <si>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</si>
  <si>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</si>
  <si>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</si>
  <si>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</si>
  <si>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</si>
  <si>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</si>
  <si>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</si>
  <si>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</si>
  <si>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</si>
  <si>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</si>
  <si>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</si>
  <si>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</si>
  <si>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</si>
  <si>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</si>
  <si>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</si>
  <si>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</si>
  <si>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一般国道316号</t>
    <phoneticPr fontId="8"/>
  </si>
  <si>
    <t>長門土木建築事務所</t>
    <phoneticPr fontId="8"/>
  </si>
  <si>
    <t>山口県長門市渋木</t>
    <phoneticPr fontId="8"/>
  </si>
  <si>
    <t>株式会社オリエンタルコンサルタンツ
妹尾　優大</t>
    <phoneticPr fontId="8"/>
  </si>
  <si>
    <t>無料</t>
    <phoneticPr fontId="8"/>
  </si>
  <si>
    <t>面壁型</t>
    <phoneticPr fontId="8"/>
  </si>
  <si>
    <t>コンクリート系</t>
    <phoneticPr fontId="8"/>
  </si>
  <si>
    <t>PS</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</si>
  <si>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</si>
  <si>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</si>
  <si>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</si>
  <si>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</si>
  <si>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</si>
  <si>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</si>
  <si>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</si>
  <si>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</si>
  <si>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</si>
  <si>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</si>
  <si>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</si>
  <si>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</si>
  <si>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</si>
  <si>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</si>
  <si>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</si>
  <si>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</si>
  <si>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</si>
  <si>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</si>
  <si>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</si>
  <si>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</si>
  <si>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</si>
  <si>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</si>
  <si>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</si>
  <si>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</si>
  <si>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</si>
  <si>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</si>
  <si>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</si>
  <si>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</si>
  <si>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</si>
  <si>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PE</t>
  </si>
  <si>
    <t>○</t>
  </si>
  <si>
    <t>オオガサコ</t>
    <phoneticPr fontId="8"/>
  </si>
  <si>
    <t>大ヶ迫トンネル</t>
    <rPh sb="0" eb="3">
      <t>オオガサコ</t>
    </rPh>
    <phoneticPr fontId="8"/>
  </si>
  <si>
    <t>パネル張工法</t>
    <rPh sb="3" eb="4">
      <t>ハリ</t>
    </rPh>
    <rPh sb="4" eb="6">
      <t>コウホウ</t>
    </rPh>
    <phoneticPr fontId="8"/>
  </si>
  <si>
    <t>S1</t>
    <phoneticPr fontId="8"/>
  </si>
  <si>
    <t>坑門(面壁型)</t>
    <phoneticPr fontId="8"/>
  </si>
  <si>
    <t>①</t>
    <phoneticPr fontId="7"/>
  </si>
  <si>
    <t>②</t>
    <phoneticPr fontId="7"/>
  </si>
  <si>
    <t>③</t>
    <phoneticPr fontId="7"/>
  </si>
  <si>
    <t>④</t>
    <phoneticPr fontId="7"/>
  </si>
  <si>
    <t>⑤</t>
    <phoneticPr fontId="7"/>
  </si>
  <si>
    <t>⑥</t>
    <phoneticPr fontId="7"/>
  </si>
  <si>
    <t>⑦</t>
    <phoneticPr fontId="7"/>
  </si>
  <si>
    <t>オオガサコ</t>
    <phoneticPr fontId="8"/>
  </si>
  <si>
    <t>大ヶ迫トンネル</t>
    <phoneticPr fontId="8"/>
  </si>
  <si>
    <t>一般国道316号</t>
    <phoneticPr fontId="8"/>
  </si>
  <si>
    <t>長門土木建築事務所</t>
    <phoneticPr fontId="8"/>
  </si>
  <si>
    <t>株式会社オリエンタルコンサルタンツ</t>
    <phoneticPr fontId="8"/>
  </si>
  <si>
    <t>妹尾　優大</t>
    <phoneticPr fontId="8"/>
  </si>
  <si>
    <t>PS</t>
    <phoneticPr fontId="8"/>
  </si>
  <si>
    <t>S001</t>
    <phoneticPr fontId="8"/>
  </si>
  <si>
    <t>S002</t>
    <phoneticPr fontId="8"/>
  </si>
  <si>
    <t>S003</t>
    <phoneticPr fontId="8"/>
  </si>
  <si>
    <t>S004</t>
    <phoneticPr fontId="8"/>
  </si>
  <si>
    <t>S005</t>
    <phoneticPr fontId="8"/>
  </si>
  <si>
    <t>S006</t>
    <phoneticPr fontId="8"/>
  </si>
  <si>
    <t>S007</t>
    <phoneticPr fontId="8"/>
  </si>
  <si>
    <t>S008</t>
    <phoneticPr fontId="8"/>
  </si>
  <si>
    <t>S009</t>
    <phoneticPr fontId="8"/>
  </si>
  <si>
    <t>S010</t>
    <phoneticPr fontId="8"/>
  </si>
  <si>
    <t>S011</t>
    <phoneticPr fontId="8"/>
  </si>
  <si>
    <t>S012</t>
    <phoneticPr fontId="8"/>
  </si>
  <si>
    <t>S013</t>
    <phoneticPr fontId="8"/>
  </si>
  <si>
    <t>S014</t>
    <phoneticPr fontId="8"/>
  </si>
  <si>
    <t>S015</t>
    <phoneticPr fontId="8"/>
  </si>
  <si>
    <t>S016</t>
    <phoneticPr fontId="8"/>
  </si>
  <si>
    <t>S017</t>
    <phoneticPr fontId="8"/>
  </si>
  <si>
    <t>S018</t>
    <phoneticPr fontId="8"/>
  </si>
  <si>
    <t>S019</t>
    <phoneticPr fontId="8"/>
  </si>
  <si>
    <t>S020</t>
    <phoneticPr fontId="8"/>
  </si>
  <si>
    <t>S021</t>
    <phoneticPr fontId="8"/>
  </si>
  <si>
    <t>S022</t>
    <phoneticPr fontId="8"/>
  </si>
  <si>
    <t>S023</t>
    <phoneticPr fontId="8"/>
  </si>
  <si>
    <t>S024</t>
    <phoneticPr fontId="8"/>
  </si>
  <si>
    <t>S025</t>
    <phoneticPr fontId="8"/>
  </si>
  <si>
    <t>S026</t>
    <phoneticPr fontId="8"/>
  </si>
  <si>
    <t>S027</t>
    <phoneticPr fontId="8"/>
  </si>
  <si>
    <t>S028</t>
    <phoneticPr fontId="8"/>
  </si>
  <si>
    <t>S029</t>
    <phoneticPr fontId="8"/>
  </si>
  <si>
    <t>S030</t>
    <phoneticPr fontId="8"/>
  </si>
  <si>
    <t>S031</t>
    <phoneticPr fontId="8"/>
  </si>
  <si>
    <t>S032</t>
    <phoneticPr fontId="8"/>
  </si>
  <si>
    <t>S033</t>
    <phoneticPr fontId="8"/>
  </si>
  <si>
    <t>S034</t>
    <phoneticPr fontId="8"/>
  </si>
  <si>
    <t>S035</t>
    <phoneticPr fontId="8"/>
  </si>
  <si>
    <t>S036</t>
    <phoneticPr fontId="8"/>
  </si>
  <si>
    <t>S037</t>
    <phoneticPr fontId="8"/>
  </si>
  <si>
    <t>S038</t>
    <phoneticPr fontId="8"/>
  </si>
  <si>
    <t>S039</t>
    <phoneticPr fontId="8"/>
  </si>
  <si>
    <t>S040</t>
    <phoneticPr fontId="8"/>
  </si>
  <si>
    <t>S041</t>
    <phoneticPr fontId="8"/>
  </si>
  <si>
    <t>S042</t>
    <phoneticPr fontId="8"/>
  </si>
  <si>
    <t>S043</t>
    <phoneticPr fontId="8"/>
  </si>
  <si>
    <t>S044</t>
    <phoneticPr fontId="8"/>
  </si>
  <si>
    <t>PE</t>
    <phoneticPr fontId="8"/>
  </si>
  <si>
    <t>Ⅰ</t>
  </si>
  <si>
    <t>－</t>
    <phoneticPr fontId="8"/>
  </si>
  <si>
    <t>目地からの漏水、にじみ</t>
    <rPh sb="0" eb="2">
      <t>メジ</t>
    </rPh>
    <rPh sb="5" eb="7">
      <t>ロウスイ</t>
    </rPh>
    <phoneticPr fontId="8"/>
  </si>
  <si>
    <t>なし</t>
    <phoneticPr fontId="8"/>
  </si>
  <si>
    <t>漏水跡</t>
    <rPh sb="0" eb="3">
      <t>ロウスイアト</t>
    </rPh>
    <phoneticPr fontId="8"/>
  </si>
  <si>
    <t>Ⅱb</t>
  </si>
  <si>
    <t>Ⅱ</t>
  </si>
  <si>
    <t>0.1m×0.15m</t>
    <phoneticPr fontId="8"/>
  </si>
  <si>
    <t>0.1m×0.15mのうき</t>
    <phoneticPr fontId="8"/>
  </si>
  <si>
    <t>うき</t>
    <phoneticPr fontId="8"/>
  </si>
  <si>
    <t>打継目からの漏水、にじみ</t>
    <rPh sb="0" eb="3">
      <t>ウチツギメ</t>
    </rPh>
    <rPh sb="6" eb="8">
      <t>ロウスイ</t>
    </rPh>
    <phoneticPr fontId="8"/>
  </si>
  <si>
    <t>Ⅱa</t>
  </si>
  <si>
    <t>0.3m×0.8m</t>
    <phoneticPr fontId="8"/>
  </si>
  <si>
    <t>0.3m×0.8mの豆板</t>
    <rPh sb="10" eb="12">
      <t>マメイタ</t>
    </rPh>
    <phoneticPr fontId="8"/>
  </si>
  <si>
    <t>豆板</t>
    <rPh sb="0" eb="2">
      <t>マメイタ</t>
    </rPh>
    <phoneticPr fontId="8"/>
  </si>
  <si>
    <t>0.9m×0.6m</t>
    <phoneticPr fontId="8"/>
  </si>
  <si>
    <t>0.9m×0.6mの豆板</t>
    <rPh sb="10" eb="12">
      <t>マメイタ</t>
    </rPh>
    <phoneticPr fontId="8"/>
  </si>
  <si>
    <t>なし</t>
    <phoneticPr fontId="8"/>
  </si>
  <si>
    <t>豆板</t>
    <rPh sb="0" eb="2">
      <t>マメイタ</t>
    </rPh>
    <phoneticPr fontId="8"/>
  </si>
  <si>
    <t>0.3m×0.6m</t>
    <phoneticPr fontId="8"/>
  </si>
  <si>
    <t>0.3m×0.6mのはく離</t>
    <rPh sb="12" eb="13">
      <t>リ</t>
    </rPh>
    <phoneticPr fontId="8"/>
  </si>
  <si>
    <t>側溝蓋のはく離</t>
    <rPh sb="0" eb="3">
      <t>ソッコウフタ</t>
    </rPh>
    <rPh sb="6" eb="7">
      <t>リ</t>
    </rPh>
    <phoneticPr fontId="8"/>
  </si>
  <si>
    <t>0.05m×0.4m</t>
    <phoneticPr fontId="8"/>
  </si>
  <si>
    <t>0.3m×0.1m</t>
    <phoneticPr fontId="8"/>
  </si>
  <si>
    <t>0.3m×0.1mのはく離</t>
    <rPh sb="12" eb="13">
      <t>リ</t>
    </rPh>
    <phoneticPr fontId="8"/>
  </si>
  <si>
    <t>0.3m×1.0m</t>
    <phoneticPr fontId="8"/>
  </si>
  <si>
    <t>なし</t>
    <phoneticPr fontId="8"/>
  </si>
  <si>
    <t>側溝蓋のうき</t>
    <rPh sb="0" eb="3">
      <t>ソッコウフタ</t>
    </rPh>
    <phoneticPr fontId="8"/>
  </si>
  <si>
    <t>0.05m×4.3m</t>
    <phoneticPr fontId="8"/>
  </si>
  <si>
    <t>0.3m×1.0mのうき</t>
    <phoneticPr fontId="8"/>
  </si>
  <si>
    <t>0.3m×8.6m</t>
    <phoneticPr fontId="8"/>
  </si>
  <si>
    <t>0.3m×8.6mの堆砂</t>
    <rPh sb="10" eb="12">
      <t>タイサ</t>
    </rPh>
    <phoneticPr fontId="8"/>
  </si>
  <si>
    <t>堆砂</t>
    <rPh sb="0" eb="2">
      <t>タイサ</t>
    </rPh>
    <phoneticPr fontId="8"/>
  </si>
  <si>
    <t>堆砂跡</t>
    <rPh sb="0" eb="3">
      <t>タイサアト</t>
    </rPh>
    <phoneticPr fontId="8"/>
  </si>
  <si>
    <t>0.05m×0.4mの欠損</t>
    <rPh sb="11" eb="13">
      <t>ケッソン</t>
    </rPh>
    <phoneticPr fontId="8"/>
  </si>
  <si>
    <t>欠損</t>
    <rPh sb="0" eb="2">
      <t>ケッソン</t>
    </rPh>
    <phoneticPr fontId="8"/>
  </si>
  <si>
    <t>欠損</t>
    <rPh sb="0" eb="2">
      <t>ケッソン</t>
    </rPh>
    <phoneticPr fontId="8"/>
  </si>
  <si>
    <t>0.2m×8.8m</t>
    <phoneticPr fontId="8"/>
  </si>
  <si>
    <t>0.2m×8.8mの欠損</t>
    <rPh sb="10" eb="12">
      <t>ケッソン</t>
    </rPh>
    <phoneticPr fontId="8"/>
  </si>
  <si>
    <t>-</t>
    <phoneticPr fontId="8"/>
  </si>
  <si>
    <t>-</t>
    <phoneticPr fontId="8"/>
  </si>
  <si>
    <t>目地からの漏水、にじみ</t>
    <phoneticPr fontId="8"/>
  </si>
  <si>
    <t>6.5m×0.1m</t>
    <phoneticPr fontId="8"/>
  </si>
  <si>
    <t>幅0.1mの導水工破損</t>
    <rPh sb="0" eb="1">
      <t>ハバ</t>
    </rPh>
    <rPh sb="6" eb="11">
      <t>ドウスイコウハソン</t>
    </rPh>
    <phoneticPr fontId="8"/>
  </si>
  <si>
    <t>導水工破損</t>
    <rPh sb="0" eb="5">
      <t>ドウスイコウハソン</t>
    </rPh>
    <phoneticPr fontId="8"/>
  </si>
  <si>
    <t>0.7m×0.15m</t>
    <phoneticPr fontId="8"/>
  </si>
  <si>
    <t>0.7m×0.15mのはく落</t>
    <rPh sb="13" eb="14">
      <t>ラク</t>
    </rPh>
    <phoneticPr fontId="8"/>
  </si>
  <si>
    <t>はく落</t>
    <rPh sb="2" eb="3">
      <t>ラク</t>
    </rPh>
    <phoneticPr fontId="8"/>
  </si>
  <si>
    <t>0.5m×0.1m</t>
    <phoneticPr fontId="8"/>
  </si>
  <si>
    <t>0.5m×0.1mのはく落</t>
    <rPh sb="12" eb="13">
      <t>ラク</t>
    </rPh>
    <phoneticPr fontId="8"/>
  </si>
  <si>
    <t>漏水、滴水</t>
    <rPh sb="0" eb="2">
      <t>ロウスイ</t>
    </rPh>
    <rPh sb="3" eb="5">
      <t>テキスイ</t>
    </rPh>
    <phoneticPr fontId="8"/>
  </si>
  <si>
    <t>導水工からの漏水、滴水</t>
    <rPh sb="0" eb="2">
      <t>ドウスイ</t>
    </rPh>
    <rPh sb="2" eb="3">
      <t>コウ</t>
    </rPh>
    <rPh sb="6" eb="8">
      <t>ロウスイ</t>
    </rPh>
    <rPh sb="9" eb="10">
      <t>テキ</t>
    </rPh>
    <rPh sb="10" eb="11">
      <t>スイ</t>
    </rPh>
    <phoneticPr fontId="8"/>
  </si>
  <si>
    <t>漏水、にじみ</t>
    <rPh sb="0" eb="2">
      <t>ロウスイ</t>
    </rPh>
    <phoneticPr fontId="8"/>
  </si>
  <si>
    <t>導水工からの漏水、にじみ</t>
    <rPh sb="0" eb="3">
      <t>ドウスイコウ</t>
    </rPh>
    <rPh sb="6" eb="8">
      <t>ロウスイ</t>
    </rPh>
    <phoneticPr fontId="8"/>
  </si>
  <si>
    <t>0.1m×0.3m</t>
    <phoneticPr fontId="8"/>
  </si>
  <si>
    <t>0.1m×0.3mのうき</t>
    <phoneticPr fontId="8"/>
  </si>
  <si>
    <t>0.3m×0.2m</t>
    <phoneticPr fontId="8"/>
  </si>
  <si>
    <t>0.3m×0.2mのはく離</t>
    <rPh sb="12" eb="13">
      <t>リ</t>
    </rPh>
    <phoneticPr fontId="8"/>
  </si>
  <si>
    <t>側溝蓋のはく離</t>
    <rPh sb="0" eb="3">
      <t>ソッコウフタ</t>
    </rPh>
    <rPh sb="6" eb="7">
      <t>リ</t>
    </rPh>
    <phoneticPr fontId="8"/>
  </si>
  <si>
    <t>0.2m×0.1mのはく落</t>
    <rPh sb="12" eb="13">
      <t>ラク</t>
    </rPh>
    <phoneticPr fontId="8"/>
  </si>
  <si>
    <t>叩き落とし実施</t>
    <rPh sb="0" eb="1">
      <t>タタ</t>
    </rPh>
    <rPh sb="2" eb="3">
      <t>オ</t>
    </rPh>
    <rPh sb="5" eb="7">
      <t>ジッシ</t>
    </rPh>
    <phoneticPr fontId="8"/>
  </si>
  <si>
    <t>0.05m×0.15m</t>
    <phoneticPr fontId="8"/>
  </si>
  <si>
    <t>0.05m×0.15mのうき</t>
    <phoneticPr fontId="8"/>
  </si>
  <si>
    <t>側溝蓋のうき</t>
    <rPh sb="0" eb="3">
      <t>ソッコウフタ</t>
    </rPh>
    <phoneticPr fontId="8"/>
  </si>
  <si>
    <t>0.3m×0.15mのはく離</t>
    <rPh sb="13" eb="14">
      <t>リ</t>
    </rPh>
    <phoneticPr fontId="8"/>
  </si>
  <si>
    <t>0.1m×0.5m</t>
    <phoneticPr fontId="8"/>
  </si>
  <si>
    <t>0.1m×0.5mの欠損</t>
    <rPh sb="10" eb="12">
      <t>ケッソン</t>
    </rPh>
    <phoneticPr fontId="8"/>
  </si>
  <si>
    <t>1.0m×0.05m</t>
    <phoneticPr fontId="8"/>
  </si>
  <si>
    <t>1.0m×0.05mのうき</t>
    <phoneticPr fontId="8"/>
  </si>
  <si>
    <t>目地付近のうき</t>
    <rPh sb="0" eb="4">
      <t>メジフキン</t>
    </rPh>
    <phoneticPr fontId="8"/>
  </si>
  <si>
    <t>0.9m×0.6mの豆板</t>
    <rPh sb="10" eb="12">
      <t>マメイタ</t>
    </rPh>
    <phoneticPr fontId="8"/>
  </si>
  <si>
    <t>豆板</t>
    <rPh sb="0" eb="2">
      <t>マメイタ</t>
    </rPh>
    <phoneticPr fontId="8"/>
  </si>
  <si>
    <t>0.1m×0.4m</t>
    <phoneticPr fontId="8"/>
  </si>
  <si>
    <t>0.1m×0.4mのうき</t>
    <phoneticPr fontId="8"/>
  </si>
  <si>
    <t>0.2m×0.8m</t>
    <phoneticPr fontId="8"/>
  </si>
  <si>
    <t>0.2m×0.5mのうき</t>
    <phoneticPr fontId="8"/>
  </si>
  <si>
    <t>舗装のうき</t>
    <rPh sb="0" eb="2">
      <t>ホソウ</t>
    </rPh>
    <phoneticPr fontId="8"/>
  </si>
  <si>
    <t>0.3m×0.9m</t>
    <phoneticPr fontId="8"/>
  </si>
  <si>
    <t>0.2m×0.4m、0.25m×0.4mの鉄筋露出</t>
    <rPh sb="21" eb="25">
      <t>テッキンロシュツ</t>
    </rPh>
    <phoneticPr fontId="8"/>
  </si>
  <si>
    <t>0.4m×0.4m</t>
    <phoneticPr fontId="8"/>
  </si>
  <si>
    <t>0.35m×0.3mのはく離</t>
    <rPh sb="13" eb="14">
      <t>リ</t>
    </rPh>
    <phoneticPr fontId="8"/>
  </si>
  <si>
    <t>0.4m×0.25m</t>
    <phoneticPr fontId="8"/>
  </si>
  <si>
    <t>0.4m×0.25mの鉄筋露出</t>
    <rPh sb="11" eb="15">
      <t>テッキンロシュツ</t>
    </rPh>
    <phoneticPr fontId="8"/>
  </si>
  <si>
    <t>0.2m×0.4m</t>
    <phoneticPr fontId="8"/>
  </si>
  <si>
    <t>0.2m×0.4mのはく離</t>
    <rPh sb="12" eb="13">
      <t>リ</t>
    </rPh>
    <phoneticPr fontId="8"/>
  </si>
  <si>
    <t>2.1m×0.2m</t>
    <phoneticPr fontId="8"/>
  </si>
  <si>
    <t>2.1m×0.2mの導水工破損</t>
    <rPh sb="10" eb="13">
      <t>ドウスイコウ</t>
    </rPh>
    <rPh sb="13" eb="15">
      <t>ハソン</t>
    </rPh>
    <phoneticPr fontId="8"/>
  </si>
  <si>
    <t>導水工破損</t>
    <rPh sb="0" eb="3">
      <t>ドウスイコウ</t>
    </rPh>
    <rPh sb="3" eb="5">
      <t>ハソン</t>
    </rPh>
    <phoneticPr fontId="8"/>
  </si>
  <si>
    <t>2.7m×0.15m</t>
    <phoneticPr fontId="8"/>
  </si>
  <si>
    <t>2.7m×0.15mの導水工破損</t>
    <rPh sb="11" eb="16">
      <t>ドウスイコウハソン</t>
    </rPh>
    <phoneticPr fontId="8"/>
  </si>
  <si>
    <t>0.9m×0.15m</t>
    <phoneticPr fontId="8"/>
  </si>
  <si>
    <t>0.9m×0.15mの導水工破損</t>
    <rPh sb="11" eb="16">
      <t>ドウスイコウハソン</t>
    </rPh>
    <phoneticPr fontId="8"/>
  </si>
  <si>
    <t>0.4m×0.2m</t>
    <phoneticPr fontId="8"/>
  </si>
  <si>
    <t>0.4m×0.2mのはく離</t>
    <rPh sb="12" eb="13">
      <t>リ</t>
    </rPh>
    <phoneticPr fontId="8"/>
  </si>
  <si>
    <t>0.15m×0.2m</t>
    <phoneticPr fontId="8"/>
  </si>
  <si>
    <t>0.15m×0.2mの欠損</t>
    <rPh sb="11" eb="13">
      <t>ケッソン</t>
    </rPh>
    <phoneticPr fontId="8"/>
  </si>
  <si>
    <t>0.1m×0.5mのうき</t>
    <phoneticPr fontId="8"/>
  </si>
  <si>
    <t>0.1m×0.15mのうき</t>
    <phoneticPr fontId="8"/>
  </si>
  <si>
    <t>0.05m×0.2m</t>
    <phoneticPr fontId="8"/>
  </si>
  <si>
    <t>0.05m×0.2mの欠損</t>
    <rPh sb="11" eb="13">
      <t>ケッソン</t>
    </rPh>
    <phoneticPr fontId="8"/>
  </si>
  <si>
    <t>0.4m×0.1m</t>
    <phoneticPr fontId="8"/>
  </si>
  <si>
    <t>0.4m×0.05mのうき</t>
    <phoneticPr fontId="8"/>
  </si>
  <si>
    <t>0.1m×0.35m</t>
    <phoneticPr fontId="8"/>
  </si>
  <si>
    <t>0.1m×0.35mのうき</t>
    <phoneticPr fontId="8"/>
  </si>
  <si>
    <t>0.1m×0.2m</t>
    <phoneticPr fontId="8"/>
  </si>
  <si>
    <t>0.05m×0.2mのうき</t>
    <phoneticPr fontId="8"/>
  </si>
  <si>
    <t>2.8m×0.3m</t>
    <phoneticPr fontId="8"/>
  </si>
  <si>
    <t>3.1m×0.15mのうき</t>
    <phoneticPr fontId="8"/>
  </si>
  <si>
    <t>0.2m×0.5m</t>
    <phoneticPr fontId="8"/>
  </si>
  <si>
    <t>0.15m×0.35mの鉄筋露出</t>
    <rPh sb="12" eb="16">
      <t>テッキンロシュツ</t>
    </rPh>
    <phoneticPr fontId="8"/>
  </si>
  <si>
    <t>0.2m×0.9m</t>
    <phoneticPr fontId="8"/>
  </si>
  <si>
    <t>0.2m×0.3m、0.15m×0.35mのはく離</t>
    <rPh sb="24" eb="25">
      <t>リ</t>
    </rPh>
    <phoneticPr fontId="8"/>
  </si>
  <si>
    <t>0.5m×0.25mのうき</t>
    <phoneticPr fontId="8"/>
  </si>
  <si>
    <t>0.6m×0.1m</t>
    <phoneticPr fontId="8"/>
  </si>
  <si>
    <t>0.1m×0.2mの欠損</t>
    <rPh sb="10" eb="12">
      <t>ケッソン</t>
    </rPh>
    <phoneticPr fontId="8"/>
  </si>
  <si>
    <t>0.2m×0.05m</t>
    <phoneticPr fontId="8"/>
  </si>
  <si>
    <t>0.2m×0.05mのはく落</t>
    <rPh sb="13" eb="14">
      <t>ラク</t>
    </rPh>
    <phoneticPr fontId="8"/>
  </si>
  <si>
    <t>漏水跡</t>
    <rPh sb="0" eb="3">
      <t>ロウスイアト</t>
    </rPh>
    <phoneticPr fontId="8"/>
  </si>
  <si>
    <t>0.3m×0.4m</t>
    <phoneticPr fontId="8"/>
  </si>
  <si>
    <t>0.2m×0.3mの鉄筋露出</t>
    <rPh sb="10" eb="14">
      <t>テッキンロシュツ</t>
    </rPh>
    <phoneticPr fontId="8"/>
  </si>
  <si>
    <t>0.2m×0.03mのうき</t>
    <phoneticPr fontId="8"/>
  </si>
  <si>
    <t>1.1m×1.7m</t>
    <phoneticPr fontId="8"/>
  </si>
  <si>
    <t>1.1m×1.7mのうき</t>
    <phoneticPr fontId="8"/>
  </si>
  <si>
    <t>0.2m×0.45m</t>
    <phoneticPr fontId="8"/>
  </si>
  <si>
    <t>0.2m×0.45mの豆板</t>
    <rPh sb="11" eb="13">
      <t>マメイタ</t>
    </rPh>
    <phoneticPr fontId="8"/>
  </si>
  <si>
    <t>0.1m×1.1m</t>
    <phoneticPr fontId="8"/>
  </si>
  <si>
    <t>0.1m×1.1mの欠損</t>
    <rPh sb="10" eb="12">
      <t>ケッソン</t>
    </rPh>
    <phoneticPr fontId="8"/>
  </si>
  <si>
    <t>0.2m×0.3m</t>
    <phoneticPr fontId="8"/>
  </si>
  <si>
    <t>0.2m×0.4mのうき</t>
    <phoneticPr fontId="8"/>
  </si>
  <si>
    <t>0.2m×0.35m、0.2m×0.25mの鉄筋露出</t>
    <rPh sb="22" eb="26">
      <t>テッキンロシュツ</t>
    </rPh>
    <phoneticPr fontId="8"/>
  </si>
  <si>
    <t>1.4m×0.5m</t>
    <phoneticPr fontId="8"/>
  </si>
  <si>
    <t>1.4m×0.5mのうき</t>
    <phoneticPr fontId="8"/>
  </si>
  <si>
    <t>0.6m×1.0m</t>
    <phoneticPr fontId="8"/>
  </si>
  <si>
    <t>0.2m×0.6m</t>
    <phoneticPr fontId="8"/>
  </si>
  <si>
    <t>0.2m×0.35mの鉄筋露出</t>
    <rPh sb="11" eb="15">
      <t>テッキンロシュツ</t>
    </rPh>
    <phoneticPr fontId="8"/>
  </si>
  <si>
    <t>側溝蓋のはく離</t>
    <rPh sb="0" eb="3">
      <t>ソッコウフタ</t>
    </rPh>
    <rPh sb="6" eb="7">
      <t>リ</t>
    </rPh>
    <phoneticPr fontId="8"/>
  </si>
  <si>
    <t>0.25m×0.05m</t>
    <phoneticPr fontId="8"/>
  </si>
  <si>
    <t>0.25m×0.05mのはく離</t>
    <rPh sb="14" eb="15">
      <t>リ</t>
    </rPh>
    <phoneticPr fontId="8"/>
  </si>
  <si>
    <t>0.25m×0.05mのはく落</t>
    <rPh sb="14" eb="15">
      <t>ラク</t>
    </rPh>
    <phoneticPr fontId="8"/>
  </si>
  <si>
    <t>なし</t>
    <phoneticPr fontId="8"/>
  </si>
  <si>
    <t>はく落</t>
    <rPh sb="2" eb="3">
      <t>ラク</t>
    </rPh>
    <phoneticPr fontId="8"/>
  </si>
  <si>
    <t>0.05m×0.15mの異物混入(木片)</t>
    <rPh sb="12" eb="16">
      <t>イブツコンニュウ</t>
    </rPh>
    <rPh sb="17" eb="19">
      <t>モクヘン</t>
    </rPh>
    <phoneticPr fontId="8"/>
  </si>
  <si>
    <t>異物混入(木片)</t>
    <phoneticPr fontId="8"/>
  </si>
  <si>
    <t>0.2m×0.2m</t>
    <phoneticPr fontId="8"/>
  </si>
  <si>
    <t>0.2m×0.2mのはく離</t>
    <rPh sb="12" eb="13">
      <t>リ</t>
    </rPh>
    <phoneticPr fontId="8"/>
  </si>
  <si>
    <t>0.4m×0.7m</t>
    <phoneticPr fontId="8"/>
  </si>
  <si>
    <t>0.3m×0.2mのはく離</t>
    <rPh sb="12" eb="13">
      <t>リ</t>
    </rPh>
    <phoneticPr fontId="8"/>
  </si>
  <si>
    <t>2.2m×0.2m</t>
    <phoneticPr fontId="8"/>
  </si>
  <si>
    <t>0.6m×0.1m、0.6m×0.1m、0.4m×0.1mのうき・はく離</t>
    <rPh sb="35" eb="36">
      <t>リ</t>
    </rPh>
    <phoneticPr fontId="8"/>
  </si>
  <si>
    <t>舗装のうき</t>
    <rPh sb="0" eb="2">
      <t>ホソウ</t>
    </rPh>
    <phoneticPr fontId="8"/>
  </si>
  <si>
    <t>0.15m×0.2mのはく離</t>
    <rPh sb="13" eb="14">
      <t>リ</t>
    </rPh>
    <phoneticPr fontId="8"/>
  </si>
  <si>
    <t>0.3m×0.3m</t>
    <phoneticPr fontId="8"/>
  </si>
  <si>
    <t>0.25m×0.25mの鉄筋露出</t>
    <rPh sb="12" eb="16">
      <t>テッキンロシュツ</t>
    </rPh>
    <phoneticPr fontId="8"/>
  </si>
  <si>
    <t>0.4m×5.3m</t>
    <phoneticPr fontId="8"/>
  </si>
  <si>
    <t>0.4m×5.3mの滞水</t>
    <rPh sb="10" eb="12">
      <t>タイスイ</t>
    </rPh>
    <phoneticPr fontId="8"/>
  </si>
  <si>
    <t>漏水、にじみ</t>
    <rPh sb="0" eb="2">
      <t>ロウスイ</t>
    </rPh>
    <phoneticPr fontId="8"/>
  </si>
  <si>
    <t>漏水跡</t>
    <rPh sb="0" eb="3">
      <t>ロウスイアト</t>
    </rPh>
    <phoneticPr fontId="8"/>
  </si>
  <si>
    <t>0.2m×0.2mの異物混入(木片)</t>
    <rPh sb="10" eb="14">
      <t>イブツコンニュウ</t>
    </rPh>
    <rPh sb="15" eb="17">
      <t>モクヘン</t>
    </rPh>
    <phoneticPr fontId="8"/>
  </si>
  <si>
    <t>異物混入(木片)</t>
    <rPh sb="0" eb="4">
      <t>イブツコンニュウ</t>
    </rPh>
    <phoneticPr fontId="8"/>
  </si>
  <si>
    <t>0.4m×0.5m</t>
    <phoneticPr fontId="8"/>
  </si>
  <si>
    <t>0.35m×0.4mの鉄筋露出</t>
    <rPh sb="11" eb="15">
      <t>テッキンロシュツ</t>
    </rPh>
    <phoneticPr fontId="8"/>
  </si>
  <si>
    <t>0.4m×0.05m</t>
    <phoneticPr fontId="8"/>
  </si>
  <si>
    <t>0.4m×0.05mのうき</t>
    <phoneticPr fontId="8"/>
  </si>
  <si>
    <t>0.25m×0.2m</t>
    <phoneticPr fontId="8"/>
  </si>
  <si>
    <t>0.25m×0.2mのはく落</t>
    <rPh sb="13" eb="14">
      <t>ラク</t>
    </rPh>
    <phoneticPr fontId="8"/>
  </si>
  <si>
    <t>0.15m×0.05m</t>
    <phoneticPr fontId="8"/>
  </si>
  <si>
    <t>0.15m×0.05mのはく落</t>
    <rPh sb="14" eb="15">
      <t>ラク</t>
    </rPh>
    <phoneticPr fontId="8"/>
  </si>
  <si>
    <t>-</t>
    <phoneticPr fontId="8"/>
  </si>
  <si>
    <t>導水工からの漏水、にじみ</t>
    <rPh sb="0" eb="3">
      <t>ドウスイコウ</t>
    </rPh>
    <rPh sb="6" eb="8">
      <t>ロウスイ</t>
    </rPh>
    <phoneticPr fontId="8"/>
  </si>
  <si>
    <t>2.3m×0.2m</t>
    <phoneticPr fontId="8"/>
  </si>
  <si>
    <t>2.3m×0.2mの導水工破損</t>
    <rPh sb="10" eb="15">
      <t>ドウスイコウハソン</t>
    </rPh>
    <phoneticPr fontId="8"/>
  </si>
  <si>
    <t>導水工破損</t>
    <rPh sb="0" eb="5">
      <t>ドウスイコウハソン</t>
    </rPh>
    <phoneticPr fontId="8"/>
  </si>
  <si>
    <t>0.4m×1.0m</t>
    <phoneticPr fontId="8"/>
  </si>
  <si>
    <t>0.3m×0.45mのはく離</t>
    <rPh sb="13" eb="14">
      <t>リ</t>
    </rPh>
    <phoneticPr fontId="8"/>
  </si>
  <si>
    <t>0.05m×0.3m</t>
    <phoneticPr fontId="8"/>
  </si>
  <si>
    <t>0.03m×0.15mのうき</t>
    <phoneticPr fontId="8"/>
  </si>
  <si>
    <t>舗装のはく離</t>
    <rPh sb="0" eb="2">
      <t>ホソウ</t>
    </rPh>
    <rPh sb="5" eb="6">
      <t>リ</t>
    </rPh>
    <phoneticPr fontId="8"/>
  </si>
  <si>
    <t>4.0m×0.5m</t>
    <phoneticPr fontId="8"/>
  </si>
  <si>
    <t>6.5m×0.5m</t>
    <phoneticPr fontId="8"/>
  </si>
  <si>
    <t>7.5m×0.5m</t>
    <phoneticPr fontId="8"/>
  </si>
  <si>
    <t>7.2m×0.5m</t>
    <phoneticPr fontId="8"/>
  </si>
  <si>
    <t>7.0m×0.5m</t>
    <phoneticPr fontId="8"/>
  </si>
  <si>
    <t>6.0m×0.5m</t>
    <phoneticPr fontId="8"/>
  </si>
  <si>
    <t>0.1m×0.5mのうき</t>
    <phoneticPr fontId="8"/>
  </si>
  <si>
    <t>側溝蓋のうき</t>
    <rPh sb="0" eb="3">
      <t>ソッコウフタ</t>
    </rPh>
    <phoneticPr fontId="8"/>
  </si>
  <si>
    <t>滞水</t>
    <rPh sb="0" eb="2">
      <t>タイスイ</t>
    </rPh>
    <phoneticPr fontId="8"/>
  </si>
  <si>
    <t>滞水跡</t>
    <rPh sb="0" eb="3">
      <t>タイスイアト</t>
    </rPh>
    <phoneticPr fontId="8"/>
  </si>
  <si>
    <t>堆砂</t>
    <rPh sb="0" eb="2">
      <t>タイサ</t>
    </rPh>
    <phoneticPr fontId="8"/>
  </si>
  <si>
    <t>堆砂跡</t>
    <rPh sb="0" eb="3">
      <t>タイサアト</t>
    </rPh>
    <phoneticPr fontId="8"/>
  </si>
  <si>
    <t>0.5m×1.1m</t>
    <phoneticPr fontId="8"/>
  </si>
  <si>
    <t>0.5m×1.1mの豆板</t>
    <rPh sb="10" eb="12">
      <t>マメイタ</t>
    </rPh>
    <phoneticPr fontId="8"/>
  </si>
  <si>
    <t>豆板</t>
    <rPh sb="0" eb="2">
      <t>マメイタ</t>
    </rPh>
    <phoneticPr fontId="8"/>
  </si>
  <si>
    <t>0.9m×0.1m</t>
    <phoneticPr fontId="8"/>
  </si>
  <si>
    <t>0.9m×0.1mのうき</t>
    <phoneticPr fontId="8"/>
  </si>
  <si>
    <t>うき</t>
    <phoneticPr fontId="8"/>
  </si>
  <si>
    <t>0.1m×0.2mの異物混入(木片)</t>
    <rPh sb="10" eb="14">
      <t>イブツコンニュウ</t>
    </rPh>
    <rPh sb="15" eb="17">
      <t>モクヘン</t>
    </rPh>
    <phoneticPr fontId="8"/>
  </si>
  <si>
    <t>0.15m×0.5m</t>
    <phoneticPr fontId="8"/>
  </si>
  <si>
    <t>0.15m×0.5mのうき</t>
    <phoneticPr fontId="8"/>
  </si>
  <si>
    <t>側溝蓋のうき・はく離</t>
    <rPh sb="0" eb="3">
      <t>ソッコウフタ</t>
    </rPh>
    <rPh sb="9" eb="10">
      <t>リ</t>
    </rPh>
    <phoneticPr fontId="8"/>
  </si>
  <si>
    <t>0.05m×10.5m</t>
    <phoneticPr fontId="8"/>
  </si>
  <si>
    <t>0.05m×10.5mの欠損</t>
    <rPh sb="12" eb="14">
      <t>ケッソン</t>
    </rPh>
    <phoneticPr fontId="8"/>
  </si>
  <si>
    <t>欠損</t>
    <rPh sb="0" eb="2">
      <t>ケッソン</t>
    </rPh>
    <phoneticPr fontId="8"/>
  </si>
  <si>
    <t>0.15m×0.6mのうき</t>
    <phoneticPr fontId="8"/>
  </si>
  <si>
    <t>20mm</t>
    <phoneticPr fontId="8"/>
  </si>
  <si>
    <t>5mmの傾き</t>
    <rPh sb="4" eb="5">
      <t>カタム</t>
    </rPh>
    <phoneticPr fontId="8"/>
  </si>
  <si>
    <t>20mmの傾き</t>
    <rPh sb="5" eb="6">
      <t>カタム</t>
    </rPh>
    <phoneticPr fontId="8"/>
  </si>
  <si>
    <t>0.4m×0.05mのはく落</t>
    <rPh sb="13" eb="14">
      <t>ラク</t>
    </rPh>
    <phoneticPr fontId="8"/>
  </si>
  <si>
    <t>1.3m×0.3m</t>
    <phoneticPr fontId="8"/>
  </si>
  <si>
    <t>0.4m×0.05mのはく離</t>
    <rPh sb="13" eb="14">
      <t>リ</t>
    </rPh>
    <phoneticPr fontId="8"/>
  </si>
  <si>
    <t>0.3m×0.1mのはく落</t>
    <rPh sb="12" eb="13">
      <t>ラク</t>
    </rPh>
    <phoneticPr fontId="8"/>
  </si>
  <si>
    <t>0.45m×0.2mのはく離</t>
    <rPh sb="13" eb="14">
      <t>リ</t>
    </rPh>
    <phoneticPr fontId="8"/>
  </si>
  <si>
    <t>0.3m×0.7m</t>
    <phoneticPr fontId="8"/>
  </si>
  <si>
    <t>0.2m×0.85mのうき</t>
    <phoneticPr fontId="8"/>
  </si>
  <si>
    <t>6.6m×0.5m</t>
    <phoneticPr fontId="8"/>
  </si>
  <si>
    <t>ひび割れからの漏水、にじみ</t>
    <rPh sb="2" eb="3">
      <t>ワ</t>
    </rPh>
    <rPh sb="7" eb="9">
      <t>ロウスイ</t>
    </rPh>
    <phoneticPr fontId="8"/>
  </si>
  <si>
    <t>0.3m×0.3mの鉄筋露出</t>
    <rPh sb="10" eb="14">
      <t>テッキンロシュツ</t>
    </rPh>
    <phoneticPr fontId="8"/>
  </si>
  <si>
    <t>0.3m×0.1mのうき</t>
    <phoneticPr fontId="8"/>
  </si>
  <si>
    <t>目地付近のうき</t>
    <rPh sb="0" eb="4">
      <t>メジフキン</t>
    </rPh>
    <phoneticPr fontId="8"/>
  </si>
  <si>
    <t>0.1m×0.1m</t>
    <phoneticPr fontId="8"/>
  </si>
  <si>
    <t>0.1m×0.1mのはく落</t>
    <rPh sb="12" eb="13">
      <t>ラク</t>
    </rPh>
    <phoneticPr fontId="8"/>
  </si>
  <si>
    <t>1.1m×0.1m</t>
    <phoneticPr fontId="8"/>
  </si>
  <si>
    <t>1.1m×0.1mのうき</t>
    <phoneticPr fontId="8"/>
  </si>
  <si>
    <t>0.7m×0.1m</t>
    <phoneticPr fontId="8"/>
  </si>
  <si>
    <t>0.7m×0.1mのうき</t>
    <phoneticPr fontId="8"/>
  </si>
  <si>
    <t>0.15m×0.15m</t>
    <phoneticPr fontId="8"/>
  </si>
  <si>
    <t>0.15m×0.15mのはく落</t>
    <rPh sb="14" eb="15">
      <t>ラク</t>
    </rPh>
    <phoneticPr fontId="8"/>
  </si>
  <si>
    <t>0.3m×0.3mのうき</t>
    <phoneticPr fontId="8"/>
  </si>
  <si>
    <t>2.5m×0.3m</t>
    <phoneticPr fontId="8"/>
  </si>
  <si>
    <t>2.15m×0.1mの欠損</t>
    <rPh sb="11" eb="13">
      <t>ケッソン</t>
    </rPh>
    <phoneticPr fontId="8"/>
  </si>
  <si>
    <t>0.4m×0.9m</t>
    <phoneticPr fontId="8"/>
  </si>
  <si>
    <t>0.3m×0.9mのうき</t>
    <phoneticPr fontId="8"/>
  </si>
  <si>
    <t>0.35m×0.1m</t>
    <phoneticPr fontId="8"/>
  </si>
  <si>
    <t>0.35m×0.1mのうき</t>
    <phoneticPr fontId="8"/>
  </si>
  <si>
    <t>0.15m×0.1m</t>
    <phoneticPr fontId="8"/>
  </si>
  <si>
    <t>0.15m×0.1mのはく落</t>
    <rPh sb="13" eb="14">
      <t>ラク</t>
    </rPh>
    <phoneticPr fontId="8"/>
  </si>
  <si>
    <t>0.1m×0.6m</t>
    <phoneticPr fontId="8"/>
  </si>
  <si>
    <t>0.2m×0.45mのはく離</t>
    <rPh sb="13" eb="14">
      <t>リ</t>
    </rPh>
    <phoneticPr fontId="8"/>
  </si>
  <si>
    <t>0.1m×0.2mの欠損</t>
    <rPh sb="10" eb="12">
      <t>ケッソン</t>
    </rPh>
    <phoneticPr fontId="8"/>
  </si>
  <si>
    <t>0.5m×0.05m</t>
    <phoneticPr fontId="8"/>
  </si>
  <si>
    <t>0.5m×0.05mｎのはく落</t>
    <rPh sb="14" eb="15">
      <t>ラク</t>
    </rPh>
    <phoneticPr fontId="8"/>
  </si>
  <si>
    <t>0.15m×0.15mの異物混入(木片)</t>
    <rPh sb="12" eb="16">
      <t>イブツコンニュウ</t>
    </rPh>
    <rPh sb="17" eb="19">
      <t>モクヘン</t>
    </rPh>
    <phoneticPr fontId="8"/>
  </si>
  <si>
    <t>0.1m×0.3mのはく落</t>
    <rPh sb="12" eb="13">
      <t>ラク</t>
    </rPh>
    <phoneticPr fontId="8"/>
  </si>
  <si>
    <t>0.4m×0.15m</t>
    <phoneticPr fontId="8"/>
  </si>
  <si>
    <t>0.4m×0.15mのはく落(背面ゴムあり)</t>
    <rPh sb="13" eb="14">
      <t>ラク</t>
    </rPh>
    <rPh sb="15" eb="17">
      <t>ハイメン</t>
    </rPh>
    <phoneticPr fontId="8"/>
  </si>
  <si>
    <t>はく落(背面ゴムあり)</t>
    <phoneticPr fontId="8"/>
  </si>
  <si>
    <t>0.25m×0.1mのはく離</t>
    <rPh sb="13" eb="14">
      <t>リ</t>
    </rPh>
    <phoneticPr fontId="8"/>
  </si>
  <si>
    <t>0.45m×0.05m</t>
    <phoneticPr fontId="8"/>
  </si>
  <si>
    <t>0.45m×0.05mのうき</t>
    <phoneticPr fontId="8"/>
  </si>
  <si>
    <t>0.4m×0.1mのうき</t>
    <phoneticPr fontId="8"/>
  </si>
  <si>
    <t>0.2m×0.1m</t>
    <phoneticPr fontId="8"/>
  </si>
  <si>
    <t>0.2m×1.0m</t>
    <phoneticPr fontId="8"/>
  </si>
  <si>
    <t>0.25m×0.3m、0.2m×0.15mの鉄筋露出</t>
    <rPh sb="22" eb="26">
      <t>テッキンロシュツ</t>
    </rPh>
    <phoneticPr fontId="8"/>
  </si>
  <si>
    <t>2.2m×0.2mのうき</t>
    <phoneticPr fontId="8"/>
  </si>
  <si>
    <t>0.15m×0.4mの豆板</t>
    <rPh sb="11" eb="13">
      <t>マメイタ</t>
    </rPh>
    <phoneticPr fontId="8"/>
  </si>
  <si>
    <t>鉄筋露出</t>
    <rPh sb="0" eb="4">
      <t>テッキンロシュツ</t>
    </rPh>
    <phoneticPr fontId="8"/>
  </si>
  <si>
    <t>0.3m×0.5m</t>
    <phoneticPr fontId="8"/>
  </si>
  <si>
    <t>0.25m×0.45mの鉄筋露出</t>
    <rPh sb="12" eb="16">
      <t>テッキンロシュツ</t>
    </rPh>
    <phoneticPr fontId="8"/>
  </si>
  <si>
    <t>0.3m×0.2mのはく落</t>
    <rPh sb="12" eb="13">
      <t>ラク</t>
    </rPh>
    <phoneticPr fontId="8"/>
  </si>
  <si>
    <t>1.1m×0.05m</t>
    <phoneticPr fontId="8"/>
  </si>
  <si>
    <t>1.1m×0.05mのうき</t>
    <phoneticPr fontId="8"/>
  </si>
  <si>
    <t>0.6m×0.35m</t>
    <phoneticPr fontId="8"/>
  </si>
  <si>
    <t>0.6m×0.35mの閉合ひびわれ(打音異常なし)</t>
    <rPh sb="11" eb="13">
      <t>ヘイゴウ</t>
    </rPh>
    <rPh sb="18" eb="22">
      <t>ダオンイジョウ</t>
    </rPh>
    <phoneticPr fontId="8"/>
  </si>
  <si>
    <t>閉合ひびわれ(打音異常なし)</t>
    <phoneticPr fontId="8"/>
  </si>
  <si>
    <t>0.1m×0.35mの欠損</t>
    <rPh sb="11" eb="13">
      <t>ケッソン</t>
    </rPh>
    <phoneticPr fontId="8"/>
  </si>
  <si>
    <t>0.15m×0.25mの鉄筋露出</t>
    <rPh sb="12" eb="16">
      <t>テッキンロシュツ</t>
    </rPh>
    <phoneticPr fontId="8"/>
  </si>
  <si>
    <t>0.4m×0.5mのひび割れ密集(幅0.1～0.5mm)</t>
    <rPh sb="12" eb="13">
      <t>ワ</t>
    </rPh>
    <rPh sb="14" eb="16">
      <t>ミッシュウ</t>
    </rPh>
    <rPh sb="17" eb="18">
      <t>ハバ</t>
    </rPh>
    <phoneticPr fontId="8"/>
  </si>
  <si>
    <t>ひび割れ密集(幅0.1～0.5mm)</t>
    <phoneticPr fontId="8"/>
  </si>
  <si>
    <t>0.2m×0.3mのうき</t>
    <phoneticPr fontId="8"/>
  </si>
  <si>
    <t>0.3m×0.05mのはく離</t>
    <rPh sb="13" eb="14">
      <t>リ</t>
    </rPh>
    <phoneticPr fontId="8"/>
  </si>
  <si>
    <t>0.2m×0.45mの鉄筋露出</t>
    <rPh sb="11" eb="15">
      <t>テッキンロシュツ</t>
    </rPh>
    <phoneticPr fontId="8"/>
  </si>
  <si>
    <t>0.2m×1.3m</t>
    <phoneticPr fontId="8"/>
  </si>
  <si>
    <t>0.2m×1.3mの豆板</t>
    <rPh sb="10" eb="12">
      <t>マメイタ</t>
    </rPh>
    <phoneticPr fontId="8"/>
  </si>
  <si>
    <t>0.4m×0.3mの鉄筋露出</t>
    <rPh sb="10" eb="14">
      <t>テッキンロシュツ</t>
    </rPh>
    <phoneticPr fontId="8"/>
  </si>
  <si>
    <t>0.15m×0.2mの欠損</t>
    <rPh sb="11" eb="13">
      <t>ケッソン</t>
    </rPh>
    <phoneticPr fontId="8"/>
  </si>
  <si>
    <t>0.2m×0.05mのはく落</t>
    <rPh sb="13" eb="14">
      <t>ラク</t>
    </rPh>
    <phoneticPr fontId="8"/>
  </si>
  <si>
    <t>0.1m×0.3mのはく離</t>
    <rPh sb="12" eb="13">
      <t>リ</t>
    </rPh>
    <phoneticPr fontId="8"/>
  </si>
  <si>
    <t>0.4m×0.45mの鉄筋露出</t>
    <rPh sb="11" eb="15">
      <t>テッキンロシュツ</t>
    </rPh>
    <phoneticPr fontId="8"/>
  </si>
  <si>
    <t>0.3m×0.35m、0.3m×0.2mのうき、鉄筋露出</t>
    <rPh sb="24" eb="28">
      <t>テッキンロシュツ</t>
    </rPh>
    <phoneticPr fontId="8"/>
  </si>
  <si>
    <t>0.1m×0.1mの異物混入(木片)</t>
    <rPh sb="10" eb="14">
      <t>イブツコンニュウ</t>
    </rPh>
    <rPh sb="15" eb="17">
      <t>モクヘン</t>
    </rPh>
    <phoneticPr fontId="8"/>
  </si>
  <si>
    <t>0.3m×0.15m</t>
    <phoneticPr fontId="8"/>
  </si>
  <si>
    <t>0.3m×0.15mのはく落</t>
    <rPh sb="13" eb="14">
      <t>ラク</t>
    </rPh>
    <phoneticPr fontId="8"/>
  </si>
  <si>
    <t>0.2m×0.1mのうき</t>
    <phoneticPr fontId="8"/>
  </si>
  <si>
    <t>5.5m×0.5m</t>
    <phoneticPr fontId="8"/>
  </si>
  <si>
    <t>漏水、にじみ</t>
    <rPh sb="0" eb="2">
      <t>ロウスイ</t>
    </rPh>
    <phoneticPr fontId="8"/>
  </si>
  <si>
    <t>なし</t>
    <phoneticPr fontId="8"/>
  </si>
  <si>
    <t>導水工からの漏水、にじみ</t>
    <rPh sb="0" eb="3">
      <t>ドウスイコウ</t>
    </rPh>
    <rPh sb="6" eb="8">
      <t>ロウスイ</t>
    </rPh>
    <phoneticPr fontId="8"/>
  </si>
  <si>
    <t>はく落</t>
    <rPh sb="2" eb="3">
      <t>ラク</t>
    </rPh>
    <phoneticPr fontId="8"/>
  </si>
  <si>
    <t>0.1m×2.3m</t>
    <phoneticPr fontId="8"/>
  </si>
  <si>
    <t>0.1m×2.3mのはく落</t>
    <rPh sb="12" eb="13">
      <t>ラク</t>
    </rPh>
    <phoneticPr fontId="8"/>
  </si>
  <si>
    <t>0.1m×1.9m</t>
    <phoneticPr fontId="8"/>
  </si>
  <si>
    <t>0.1m×1.9mのうき</t>
    <phoneticPr fontId="8"/>
  </si>
  <si>
    <t>補修跡のうき</t>
    <rPh sb="0" eb="3">
      <t>ホシュウアト</t>
    </rPh>
    <phoneticPr fontId="8"/>
  </si>
  <si>
    <t>漏水跡</t>
    <rPh sb="0" eb="3">
      <t>ロウスイアト</t>
    </rPh>
    <phoneticPr fontId="8"/>
  </si>
  <si>
    <t>0.2m×0.35mのはく離</t>
    <rPh sb="13" eb="14">
      <t>リ</t>
    </rPh>
    <phoneticPr fontId="8"/>
  </si>
  <si>
    <t>側溝蓋のはく離</t>
    <rPh sb="0" eb="3">
      <t>ソッコウフタ</t>
    </rPh>
    <rPh sb="6" eb="7">
      <t>リ</t>
    </rPh>
    <phoneticPr fontId="8"/>
  </si>
  <si>
    <t>0.5m×0.05mのうき</t>
    <phoneticPr fontId="8"/>
  </si>
  <si>
    <t>舗装のうき</t>
    <rPh sb="0" eb="2">
      <t>ホソウ</t>
    </rPh>
    <phoneticPr fontId="8"/>
  </si>
  <si>
    <t>0.3m×0.1mのうき</t>
    <phoneticPr fontId="8"/>
  </si>
  <si>
    <t>目地付近のうき</t>
    <rPh sb="0" eb="4">
      <t>メジフキン</t>
    </rPh>
    <phoneticPr fontId="8"/>
  </si>
  <si>
    <t>0.1m×0.25m</t>
    <phoneticPr fontId="8"/>
  </si>
  <si>
    <t>0.1m×0.25mの鉄筋露出</t>
    <rPh sb="11" eb="15">
      <t>テッキンロシュツ</t>
    </rPh>
    <phoneticPr fontId="8"/>
  </si>
  <si>
    <t>鉄筋露出</t>
    <rPh sb="0" eb="4">
      <t>テッキンロシュツ</t>
    </rPh>
    <phoneticPr fontId="8"/>
  </si>
  <si>
    <t>0.15m×0.05mのうき</t>
    <phoneticPr fontId="8"/>
  </si>
  <si>
    <t>0.7m×0.1mのうき</t>
    <phoneticPr fontId="8"/>
  </si>
  <si>
    <t>1.8m×1.5m</t>
    <phoneticPr fontId="8"/>
  </si>
  <si>
    <t>1.8m×1.5mの豆板</t>
    <rPh sb="10" eb="12">
      <t>マメイタ</t>
    </rPh>
    <phoneticPr fontId="8"/>
  </si>
  <si>
    <t>豆板</t>
    <rPh sb="0" eb="2">
      <t>マメイタ</t>
    </rPh>
    <phoneticPr fontId="8"/>
  </si>
  <si>
    <t>0.25m×0.2m、0.2m×0.3mのはく離</t>
    <rPh sb="23" eb="24">
      <t>リ</t>
    </rPh>
    <phoneticPr fontId="8"/>
  </si>
  <si>
    <t>0.25m×0.35mのうき</t>
    <phoneticPr fontId="8"/>
  </si>
  <si>
    <t>舗装のはく離</t>
    <rPh sb="0" eb="2">
      <t>ホソウ</t>
    </rPh>
    <rPh sb="5" eb="6">
      <t>リ</t>
    </rPh>
    <phoneticPr fontId="8"/>
  </si>
  <si>
    <t>0.6m×0.2m</t>
    <phoneticPr fontId="8"/>
  </si>
  <si>
    <t>0.65m×0.15mのうき</t>
    <phoneticPr fontId="8"/>
  </si>
  <si>
    <t>0.4m×0.4mの鉄筋露出</t>
    <rPh sb="10" eb="14">
      <t>テッキンロシュツ</t>
    </rPh>
    <phoneticPr fontId="8"/>
  </si>
  <si>
    <t>0.3m×0.2mのはく離</t>
    <rPh sb="12" eb="13">
      <t>リ</t>
    </rPh>
    <phoneticPr fontId="8"/>
  </si>
  <si>
    <t>0.4m×1.1m</t>
    <phoneticPr fontId="8"/>
  </si>
  <si>
    <t>0.3m×0.4mのはく離</t>
    <rPh sb="12" eb="13">
      <t>リ</t>
    </rPh>
    <phoneticPr fontId="8"/>
  </si>
  <si>
    <t>-</t>
    <phoneticPr fontId="8"/>
  </si>
  <si>
    <t>0.25m×0.3mの鉄筋露出</t>
    <rPh sb="11" eb="15">
      <t>テッキンロシュツ</t>
    </rPh>
    <phoneticPr fontId="8"/>
  </si>
  <si>
    <t>0.15m×0.05mのはく落</t>
    <rPh sb="14" eb="15">
      <t>ラク</t>
    </rPh>
    <phoneticPr fontId="8"/>
  </si>
  <si>
    <t>0.35m×0.35m</t>
    <phoneticPr fontId="8"/>
  </si>
  <si>
    <t>0.35m×0.35mのひび割れ密集(幅0.3～1.0mm)</t>
    <rPh sb="14" eb="15">
      <t>ワ</t>
    </rPh>
    <rPh sb="16" eb="18">
      <t>ミッシュウ</t>
    </rPh>
    <rPh sb="19" eb="20">
      <t>ハバ</t>
    </rPh>
    <phoneticPr fontId="8"/>
  </si>
  <si>
    <t>ひび割れ密集(幅0.3～1.0mm)</t>
    <phoneticPr fontId="8"/>
  </si>
  <si>
    <t>0.2m×0.4mの鉄筋露出</t>
    <rPh sb="10" eb="14">
      <t>テッキンロシュツ</t>
    </rPh>
    <phoneticPr fontId="8"/>
  </si>
  <si>
    <t>0.3m×0.45mの鉄筋露出</t>
    <rPh sb="11" eb="15">
      <t>テッキンロシュツ</t>
    </rPh>
    <phoneticPr fontId="8"/>
  </si>
  <si>
    <t>1.4m×0.1m</t>
    <phoneticPr fontId="8"/>
  </si>
  <si>
    <t>1.4m×0.1mのはく落</t>
    <rPh sb="12" eb="13">
      <t>ラク</t>
    </rPh>
    <phoneticPr fontId="8"/>
  </si>
  <si>
    <t>7.9m×0.5m</t>
    <phoneticPr fontId="8"/>
  </si>
  <si>
    <t>0.3m×0.1mの鉄筋露出</t>
    <rPh sb="10" eb="14">
      <t>テッキンロシュツ</t>
    </rPh>
    <phoneticPr fontId="8"/>
  </si>
  <si>
    <t>0.15m×0.2mのはく離</t>
    <rPh sb="13" eb="14">
      <t>リ</t>
    </rPh>
    <phoneticPr fontId="8"/>
  </si>
  <si>
    <t>5.2m×0.5m</t>
    <phoneticPr fontId="8"/>
  </si>
  <si>
    <t>0.15m×0.15mの異物混入(木片)</t>
    <rPh sb="12" eb="16">
      <t>イブツコンニュウ</t>
    </rPh>
    <rPh sb="17" eb="19">
      <t>モクヘン</t>
    </rPh>
    <phoneticPr fontId="8"/>
  </si>
  <si>
    <t>異物混入(木片)</t>
    <phoneticPr fontId="8"/>
  </si>
  <si>
    <t>0.2m×0.1mのはく落</t>
    <rPh sb="12" eb="13">
      <t>ラク</t>
    </rPh>
    <phoneticPr fontId="8"/>
  </si>
  <si>
    <t>0.1m×0.3mのはく落</t>
    <rPh sb="12" eb="13">
      <t>ラク</t>
    </rPh>
    <phoneticPr fontId="8"/>
  </si>
  <si>
    <t>0.4m×0.15mのはく離</t>
    <rPh sb="13" eb="14">
      <t>リ</t>
    </rPh>
    <phoneticPr fontId="8"/>
  </si>
  <si>
    <t>30mm</t>
    <phoneticPr fontId="8"/>
  </si>
  <si>
    <t>30mmのひび割れ</t>
    <rPh sb="7" eb="8">
      <t>ワ</t>
    </rPh>
    <phoneticPr fontId="8"/>
  </si>
  <si>
    <t>幅30mmのひび割れ</t>
    <rPh sb="0" eb="1">
      <t>ハバ</t>
    </rPh>
    <rPh sb="8" eb="9">
      <t>ワ</t>
    </rPh>
    <phoneticPr fontId="8"/>
  </si>
  <si>
    <t>幅30mmのひび割れ</t>
    <phoneticPr fontId="8"/>
  </si>
  <si>
    <t>幅30mmのひび割れ(段差3mm)</t>
    <rPh sb="11" eb="13">
      <t>ダンサ</t>
    </rPh>
    <phoneticPr fontId="8"/>
  </si>
  <si>
    <t>0.4m×1.2m</t>
    <phoneticPr fontId="8"/>
  </si>
  <si>
    <t>0.2m×0.3m、0.25m×0.35m、0.2m×0.3mのうき・はく離</t>
    <rPh sb="37" eb="38">
      <t>リ</t>
    </rPh>
    <phoneticPr fontId="8"/>
  </si>
  <si>
    <t>0.25m×0.4m、0.1m×0.35mのはく離</t>
    <rPh sb="24" eb="25">
      <t>リ</t>
    </rPh>
    <phoneticPr fontId="8"/>
  </si>
  <si>
    <t>0.4m×0.1mのはく落</t>
    <rPh sb="12" eb="13">
      <t>ラク</t>
    </rPh>
    <phoneticPr fontId="8"/>
  </si>
  <si>
    <t>0.6m×0.15m</t>
    <phoneticPr fontId="8"/>
  </si>
  <si>
    <t>0.6m×0.15mのはく落</t>
    <rPh sb="13" eb="14">
      <t>ラク</t>
    </rPh>
    <phoneticPr fontId="8"/>
  </si>
  <si>
    <t>はく落防止対策工アンカーのゆるみ</t>
    <rPh sb="2" eb="3">
      <t>ラク</t>
    </rPh>
    <rPh sb="3" eb="7">
      <t>ボウシタイサク</t>
    </rPh>
    <rPh sb="7" eb="8">
      <t>コウ</t>
    </rPh>
    <phoneticPr fontId="8"/>
  </si>
  <si>
    <t>0.3m×0.2mのはく落</t>
    <rPh sb="12" eb="13">
      <t>ラク</t>
    </rPh>
    <phoneticPr fontId="8"/>
  </si>
  <si>
    <t>0.4m×0.3m</t>
    <phoneticPr fontId="8"/>
  </si>
  <si>
    <t>0.4m×0.25mのはく離</t>
    <rPh sb="13" eb="14">
      <t>リ</t>
    </rPh>
    <phoneticPr fontId="8"/>
  </si>
  <si>
    <t>0.1m×0.45m</t>
    <phoneticPr fontId="8"/>
  </si>
  <si>
    <t>0.1m×0.45mの欠損</t>
    <rPh sb="11" eb="13">
      <t>ケッソン</t>
    </rPh>
    <phoneticPr fontId="8"/>
  </si>
  <si>
    <t>欠損</t>
    <rPh sb="0" eb="2">
      <t>ケッソン</t>
    </rPh>
    <phoneticPr fontId="8"/>
  </si>
  <si>
    <t>0.1m×0.6mのはく落</t>
    <rPh sb="12" eb="13">
      <t>ラク</t>
    </rPh>
    <phoneticPr fontId="8"/>
  </si>
  <si>
    <t>3mmの段差を伴う6mmのひび割れ</t>
    <rPh sb="4" eb="6">
      <t>ダンサ</t>
    </rPh>
    <rPh sb="7" eb="8">
      <t>トモナ</t>
    </rPh>
    <rPh sb="15" eb="16">
      <t>ワ</t>
    </rPh>
    <phoneticPr fontId="8"/>
  </si>
  <si>
    <t>6mm</t>
    <phoneticPr fontId="8"/>
  </si>
  <si>
    <t>3mmの段差を伴う6mmのひび割れ</t>
    <phoneticPr fontId="8"/>
  </si>
  <si>
    <t>5.7m×0.5m</t>
    <phoneticPr fontId="8"/>
  </si>
  <si>
    <t>0.3m×0.25mのうき</t>
    <phoneticPr fontId="8"/>
  </si>
  <si>
    <t>0.3m×0.05m</t>
    <phoneticPr fontId="8"/>
  </si>
  <si>
    <t>目地付近の補修跡のうき</t>
    <rPh sb="0" eb="4">
      <t>メジフキン</t>
    </rPh>
    <rPh sb="5" eb="8">
      <t>ホシュウアト</t>
    </rPh>
    <phoneticPr fontId="8"/>
  </si>
  <si>
    <t>0.65m×0.15m</t>
    <phoneticPr fontId="8"/>
  </si>
  <si>
    <t>0.3m×0.05mのうき</t>
    <phoneticPr fontId="8"/>
  </si>
  <si>
    <t>0.15m×0.15mの鉄筋露出</t>
    <rPh sb="12" eb="16">
      <t>テッキンロシュツ</t>
    </rPh>
    <phoneticPr fontId="8"/>
  </si>
  <si>
    <t>0.1m×1.0m</t>
    <phoneticPr fontId="8"/>
  </si>
  <si>
    <t>0.1m×1.0mの鉄筋露出</t>
    <rPh sb="10" eb="14">
      <t>テッキンロシュツ</t>
    </rPh>
    <phoneticPr fontId="8"/>
  </si>
  <si>
    <t>0.35m×0.1mのうき</t>
    <phoneticPr fontId="8"/>
  </si>
  <si>
    <t>側溝蓋のうき</t>
    <rPh sb="0" eb="3">
      <t>ソッコウフタ</t>
    </rPh>
    <phoneticPr fontId="8"/>
  </si>
  <si>
    <t>0.4m×0.2mのはく離</t>
    <rPh sb="12" eb="13">
      <t>リ</t>
    </rPh>
    <phoneticPr fontId="8"/>
  </si>
  <si>
    <t>015m×0.2m</t>
    <phoneticPr fontId="8"/>
  </si>
  <si>
    <t>015m×0.2mの鉄筋露出</t>
    <rPh sb="10" eb="14">
      <t>テッキンロシュツ</t>
    </rPh>
    <phoneticPr fontId="8"/>
  </si>
  <si>
    <t>0.5m×0.9m</t>
    <phoneticPr fontId="8"/>
  </si>
  <si>
    <t>0.5m×0.9mの閉合ひびわれ(打音異常なし)</t>
    <rPh sb="10" eb="12">
      <t>ヘイゴウ</t>
    </rPh>
    <rPh sb="17" eb="19">
      <t>ダオン</t>
    </rPh>
    <rPh sb="19" eb="21">
      <t>イジョウ</t>
    </rPh>
    <phoneticPr fontId="8"/>
  </si>
  <si>
    <t>閉合ひびわれ(打音異常なし)</t>
    <phoneticPr fontId="8"/>
  </si>
  <si>
    <t>0.4m×0.25mの閉合ひびわれ(打音異常なし)</t>
    <phoneticPr fontId="8"/>
  </si>
  <si>
    <t>0.5m×0.25m</t>
    <phoneticPr fontId="8"/>
  </si>
  <si>
    <t>0.5m×0.25mの閉合ひびわれ(打音異常なし)</t>
    <phoneticPr fontId="8"/>
  </si>
  <si>
    <t>0.15m×0.25mのはく離</t>
    <rPh sb="14" eb="15">
      <t>リ</t>
    </rPh>
    <phoneticPr fontId="8"/>
  </si>
  <si>
    <t>1.0m×0.6m</t>
    <phoneticPr fontId="8"/>
  </si>
  <si>
    <t>0.6m×0.5m</t>
    <phoneticPr fontId="8"/>
  </si>
  <si>
    <t>×</t>
  </si>
  <si>
    <t>デリネーター欠損</t>
    <rPh sb="6" eb="8">
      <t>ケッソン</t>
    </rPh>
    <phoneticPr fontId="8"/>
  </si>
  <si>
    <t>照明蓋の欠損</t>
    <rPh sb="0" eb="2">
      <t>ショウメイ</t>
    </rPh>
    <rPh sb="2" eb="3">
      <t>フタ</t>
    </rPh>
    <rPh sb="4" eb="6">
      <t>ケッソン</t>
    </rPh>
    <phoneticPr fontId="8"/>
  </si>
  <si>
    <t>オオガサコ</t>
    <phoneticPr fontId="8"/>
  </si>
  <si>
    <t>大ヶ迫トンネル</t>
    <phoneticPr fontId="8"/>
  </si>
  <si>
    <t>一般国道316号</t>
    <phoneticPr fontId="8"/>
  </si>
  <si>
    <t>長門土木建築事務所</t>
    <phoneticPr fontId="8"/>
  </si>
  <si>
    <t>株式会社オリエンタルコンサルタンツ</t>
    <phoneticPr fontId="8"/>
  </si>
  <si>
    <t>妹尾　優大</t>
    <phoneticPr fontId="8"/>
  </si>
  <si>
    <t/>
  </si>
  <si>
    <t>S001</t>
  </si>
  <si>
    <t>S002</t>
  </si>
  <si>
    <t>はく離</t>
    <rPh sb="2" eb="3">
      <t>リ</t>
    </rPh>
    <phoneticPr fontId="8"/>
  </si>
  <si>
    <t>0.05m×4.3mの欠損</t>
    <rPh sb="11" eb="13">
      <t>ケッソン</t>
    </rPh>
    <phoneticPr fontId="8"/>
  </si>
  <si>
    <t>S003</t>
  </si>
  <si>
    <t>S004</t>
  </si>
  <si>
    <t>にじみ</t>
    <phoneticPr fontId="8"/>
  </si>
  <si>
    <t>8.5m×0.5m</t>
    <phoneticPr fontId="8"/>
  </si>
  <si>
    <t>S005</t>
  </si>
  <si>
    <t>S006</t>
  </si>
  <si>
    <t>S007</t>
  </si>
  <si>
    <t>S008</t>
  </si>
  <si>
    <t>S009</t>
  </si>
  <si>
    <t>S010</t>
  </si>
  <si>
    <t>S011</t>
  </si>
  <si>
    <t>S012</t>
  </si>
  <si>
    <t>S013</t>
  </si>
  <si>
    <t>S014</t>
  </si>
  <si>
    <t>0.2m×0.3m、0.2m×0.03mのはく離</t>
    <rPh sb="23" eb="24">
      <t>リ</t>
    </rPh>
    <phoneticPr fontId="8"/>
  </si>
  <si>
    <t>S015</t>
  </si>
  <si>
    <t>異物混入(木片)</t>
    <rPh sb="0" eb="4">
      <t>イブツコンニュウ</t>
    </rPh>
    <rPh sb="5" eb="7">
      <t>モクヘン</t>
    </rPh>
    <phoneticPr fontId="8"/>
  </si>
  <si>
    <t>S016</t>
  </si>
  <si>
    <t>　Ⅰ</t>
  </si>
  <si>
    <t>　Ⅰ</t>
    <phoneticPr fontId="8"/>
  </si>
  <si>
    <t>S017</t>
  </si>
  <si>
    <t>S018</t>
  </si>
  <si>
    <t>S019</t>
  </si>
  <si>
    <t>S020</t>
  </si>
  <si>
    <t>〇</t>
    <phoneticPr fontId="8"/>
  </si>
  <si>
    <t>S021</t>
  </si>
  <si>
    <t>S022</t>
  </si>
  <si>
    <t>S023</t>
  </si>
  <si>
    <t>S024</t>
  </si>
  <si>
    <t>S025</t>
  </si>
  <si>
    <t>S026</t>
  </si>
  <si>
    <t>S027</t>
  </si>
  <si>
    <t>S028</t>
  </si>
  <si>
    <t>S029</t>
  </si>
  <si>
    <t>S030</t>
  </si>
  <si>
    <t>閉合ひびわれ(打音異常なし)</t>
    <rPh sb="0" eb="2">
      <t>ヘイゴウ</t>
    </rPh>
    <rPh sb="7" eb="11">
      <t>ダオンイジョウ</t>
    </rPh>
    <phoneticPr fontId="8"/>
  </si>
  <si>
    <t>S031</t>
  </si>
  <si>
    <t>ひび割れ密集(0.1～0.5mm)</t>
    <rPh sb="2" eb="3">
      <t>ワ</t>
    </rPh>
    <rPh sb="4" eb="6">
      <t>ミッシュウ</t>
    </rPh>
    <phoneticPr fontId="8"/>
  </si>
  <si>
    <t>S032</t>
  </si>
  <si>
    <t>S033</t>
  </si>
  <si>
    <t>S034</t>
  </si>
  <si>
    <t>S035</t>
  </si>
  <si>
    <t>S036</t>
  </si>
  <si>
    <t>S037</t>
  </si>
  <si>
    <t>S038</t>
  </si>
  <si>
    <t>S039</t>
  </si>
  <si>
    <t>ひび割れ密集(0.3～1.0mm)</t>
    <rPh sb="2" eb="3">
      <t>ワ</t>
    </rPh>
    <rPh sb="4" eb="6">
      <t>ミッシュウ</t>
    </rPh>
    <phoneticPr fontId="8"/>
  </si>
  <si>
    <t>S040</t>
  </si>
  <si>
    <t>S041</t>
  </si>
  <si>
    <t>－</t>
  </si>
  <si>
    <t>S042</t>
  </si>
  <si>
    <t>S043</t>
  </si>
  <si>
    <t>幅6mm(段差3mm)</t>
    <rPh sb="0" eb="1">
      <t>ハバ</t>
    </rPh>
    <rPh sb="5" eb="7">
      <t>ダンサ</t>
    </rPh>
    <phoneticPr fontId="8"/>
  </si>
  <si>
    <t>S044</t>
  </si>
  <si>
    <t>オオガサコ</t>
    <phoneticPr fontId="8"/>
  </si>
  <si>
    <t>オオガサコ</t>
    <phoneticPr fontId="3"/>
  </si>
  <si>
    <t>大ヶ迫トンネル</t>
    <phoneticPr fontId="8"/>
  </si>
  <si>
    <t>大ヶ迫トンネル</t>
    <phoneticPr fontId="3"/>
  </si>
  <si>
    <t>一般国道316号</t>
    <phoneticPr fontId="8"/>
  </si>
  <si>
    <t>一般国道316号</t>
    <phoneticPr fontId="3"/>
  </si>
  <si>
    <t>長門土木建築事務所</t>
    <phoneticPr fontId="8"/>
  </si>
  <si>
    <t>長門土木建築事務所</t>
    <phoneticPr fontId="3"/>
  </si>
  <si>
    <t>株式会社オリエンタルコンサルタンツ</t>
    <phoneticPr fontId="8"/>
  </si>
  <si>
    <t>株式会社オリエンタルコンサルタンツ</t>
    <phoneticPr fontId="3"/>
  </si>
  <si>
    <t>妹尾　優大</t>
    <phoneticPr fontId="8"/>
  </si>
  <si>
    <t>妹尾　優大</t>
    <phoneticPr fontId="3"/>
  </si>
  <si>
    <t>山口県長門市渋木</t>
    <phoneticPr fontId="8"/>
  </si>
  <si>
    <t>PS</t>
    <phoneticPr fontId="8"/>
  </si>
  <si>
    <t>0.1m×0.15m</t>
    <phoneticPr fontId="8"/>
  </si>
  <si>
    <t>進行が認められない</t>
    <rPh sb="0" eb="2">
      <t>シンコウ</t>
    </rPh>
    <rPh sb="3" eb="4">
      <t>ミト</t>
    </rPh>
    <phoneticPr fontId="8"/>
  </si>
  <si>
    <t>Ⅱb</t>
    <phoneticPr fontId="8"/>
  </si>
  <si>
    <t>監視(日常巡視)</t>
    <rPh sb="0" eb="2">
      <t>カンシ</t>
    </rPh>
    <rPh sb="3" eb="7">
      <t>ニチジョウジュンシ</t>
    </rPh>
    <phoneticPr fontId="8"/>
  </si>
  <si>
    <t>うき</t>
    <phoneticPr fontId="8"/>
  </si>
  <si>
    <t>S001</t>
    <phoneticPr fontId="8"/>
  </si>
  <si>
    <t>0.3m×0.8m</t>
    <phoneticPr fontId="8"/>
  </si>
  <si>
    <t>Ⅱa</t>
    <phoneticPr fontId="8"/>
  </si>
  <si>
    <t>豆板</t>
    <rPh sb="0" eb="2">
      <t>マメイタ</t>
    </rPh>
    <phoneticPr fontId="8"/>
  </si>
  <si>
    <t>S002</t>
    <phoneticPr fontId="8"/>
  </si>
  <si>
    <t>0.9m×0.6m</t>
    <phoneticPr fontId="8"/>
  </si>
  <si>
    <t>0.3m×0.6m</t>
    <phoneticPr fontId="8"/>
  </si>
  <si>
    <t>0.05m×0.4m</t>
    <phoneticPr fontId="8"/>
  </si>
  <si>
    <t>0.3m×0.1m</t>
    <phoneticPr fontId="8"/>
  </si>
  <si>
    <t>0.3m×1.0m</t>
    <phoneticPr fontId="8"/>
  </si>
  <si>
    <t>0.05m×4.3m</t>
    <phoneticPr fontId="8"/>
  </si>
  <si>
    <t>はく離</t>
    <rPh sb="2" eb="3">
      <t>リ</t>
    </rPh>
    <phoneticPr fontId="8"/>
  </si>
  <si>
    <t>欠損</t>
    <rPh sb="0" eb="2">
      <t>ケッソン</t>
    </rPh>
    <phoneticPr fontId="8"/>
  </si>
  <si>
    <t>S003</t>
    <phoneticPr fontId="8"/>
  </si>
  <si>
    <t>0.2m×8.8m</t>
    <phoneticPr fontId="8"/>
  </si>
  <si>
    <t>S004</t>
    <phoneticPr fontId="8"/>
  </si>
  <si>
    <t>4.0m×0.5m</t>
    <phoneticPr fontId="8"/>
  </si>
  <si>
    <t>6.5m×0.1m</t>
    <phoneticPr fontId="8"/>
  </si>
  <si>
    <t>8.5m×0.5m</t>
    <phoneticPr fontId="8"/>
  </si>
  <si>
    <t>7.0m×0.5m</t>
    <phoneticPr fontId="8"/>
  </si>
  <si>
    <t>0.1m×0.3m</t>
    <phoneticPr fontId="8"/>
  </si>
  <si>
    <t>0.3m×0.2m</t>
    <phoneticPr fontId="8"/>
  </si>
  <si>
    <t>にじみ</t>
    <phoneticPr fontId="8"/>
  </si>
  <si>
    <t>導水工破損</t>
    <rPh sb="0" eb="5">
      <t>ドウスイコウハソン</t>
    </rPh>
    <phoneticPr fontId="8"/>
  </si>
  <si>
    <t>滴水</t>
    <rPh sb="0" eb="2">
      <t>テキスイ</t>
    </rPh>
    <phoneticPr fontId="8"/>
  </si>
  <si>
    <t>S005</t>
    <phoneticPr fontId="8"/>
  </si>
  <si>
    <t>0.05m×0.15m</t>
    <phoneticPr fontId="8"/>
  </si>
  <si>
    <t>0.1m×0.5m</t>
    <phoneticPr fontId="8"/>
  </si>
  <si>
    <t>S006</t>
    <phoneticPr fontId="8"/>
  </si>
  <si>
    <t>1.0m×0.05m</t>
    <phoneticPr fontId="8"/>
  </si>
  <si>
    <t>0.1m×0.4m</t>
    <phoneticPr fontId="8"/>
  </si>
  <si>
    <t>0.2m×0.8m</t>
    <phoneticPr fontId="8"/>
  </si>
  <si>
    <t>S007</t>
    <phoneticPr fontId="8"/>
  </si>
  <si>
    <t>6.5m×0.5m</t>
    <phoneticPr fontId="8"/>
  </si>
  <si>
    <t>0.3m×0.9m</t>
    <phoneticPr fontId="8"/>
  </si>
  <si>
    <t>0.4m×0.4m</t>
    <phoneticPr fontId="8"/>
  </si>
  <si>
    <t>進行が認められる</t>
    <rPh sb="0" eb="2">
      <t>シンコウ</t>
    </rPh>
    <rPh sb="3" eb="4">
      <t>ミト</t>
    </rPh>
    <phoneticPr fontId="8"/>
  </si>
  <si>
    <t>0.4m×0.25m</t>
    <phoneticPr fontId="8"/>
  </si>
  <si>
    <t>0.2m×0.4m</t>
    <phoneticPr fontId="8"/>
  </si>
  <si>
    <t>S008</t>
    <phoneticPr fontId="8"/>
  </si>
  <si>
    <t>2.1m×0.2m</t>
    <phoneticPr fontId="8"/>
  </si>
  <si>
    <t>7.5m×0.5m</t>
    <phoneticPr fontId="8"/>
  </si>
  <si>
    <t>7.2m×0.5m</t>
    <phoneticPr fontId="8"/>
  </si>
  <si>
    <t>2.7m×0.15m</t>
    <phoneticPr fontId="8"/>
  </si>
  <si>
    <t>0.9m×0.15m</t>
    <phoneticPr fontId="8"/>
  </si>
  <si>
    <t>0.4m×0.2m</t>
    <phoneticPr fontId="8"/>
  </si>
  <si>
    <t>0.15m×0.2m</t>
    <phoneticPr fontId="8"/>
  </si>
  <si>
    <t>S009</t>
    <phoneticPr fontId="8"/>
  </si>
  <si>
    <t>0.05m×0.2m</t>
    <phoneticPr fontId="8"/>
  </si>
  <si>
    <t>0.4m×0.1m</t>
    <phoneticPr fontId="8"/>
  </si>
  <si>
    <t>S010</t>
    <phoneticPr fontId="8"/>
  </si>
  <si>
    <t>0.1m×0.35m</t>
    <phoneticPr fontId="8"/>
  </si>
  <si>
    <t>2.8m×0.3m</t>
    <phoneticPr fontId="8"/>
  </si>
  <si>
    <t>0.2m×0.5m</t>
    <phoneticPr fontId="8"/>
  </si>
  <si>
    <t>S011</t>
    <phoneticPr fontId="8"/>
  </si>
  <si>
    <t>0.2m×0.9m</t>
    <phoneticPr fontId="8"/>
  </si>
  <si>
    <t>0.5m×0.1m</t>
    <phoneticPr fontId="8"/>
  </si>
  <si>
    <t>0.6m×0.1m</t>
    <phoneticPr fontId="8"/>
  </si>
  <si>
    <t>0.1m×0.2m</t>
    <phoneticPr fontId="8"/>
  </si>
  <si>
    <t>S012</t>
    <phoneticPr fontId="8"/>
  </si>
  <si>
    <t>0.3m×0.4m</t>
    <phoneticPr fontId="8"/>
  </si>
  <si>
    <t>S013</t>
    <phoneticPr fontId="8"/>
  </si>
  <si>
    <t>1.1m×1.7m</t>
    <phoneticPr fontId="8"/>
  </si>
  <si>
    <t>0.2m×0.45m</t>
    <phoneticPr fontId="8"/>
  </si>
  <si>
    <t>0.1m×1.1m</t>
    <phoneticPr fontId="8"/>
  </si>
  <si>
    <t>0.2m×0.3m</t>
    <phoneticPr fontId="8"/>
  </si>
  <si>
    <t>S014</t>
    <phoneticPr fontId="8"/>
  </si>
  <si>
    <t>1.4m×0.5m</t>
    <phoneticPr fontId="8"/>
  </si>
  <si>
    <t>0.6m×1.0m</t>
    <phoneticPr fontId="8"/>
  </si>
  <si>
    <t>0.2m×0.6m</t>
    <phoneticPr fontId="8"/>
  </si>
  <si>
    <t>S015</t>
    <phoneticPr fontId="8"/>
  </si>
  <si>
    <t>異物混入(木片)</t>
    <rPh sb="0" eb="4">
      <t>イブツコンニュウ</t>
    </rPh>
    <rPh sb="5" eb="7">
      <t>モクヘン</t>
    </rPh>
    <phoneticPr fontId="8"/>
  </si>
  <si>
    <t>0.2m×0.2m</t>
    <phoneticPr fontId="8"/>
  </si>
  <si>
    <t>0.4m×0.7m</t>
    <phoneticPr fontId="8"/>
  </si>
  <si>
    <t>S016</t>
    <phoneticPr fontId="8"/>
  </si>
  <si>
    <t>2.2m×0.2m</t>
    <phoneticPr fontId="8"/>
  </si>
  <si>
    <t>0.3m×0.3m</t>
    <phoneticPr fontId="8"/>
  </si>
  <si>
    <t>S017</t>
    <phoneticPr fontId="8"/>
  </si>
  <si>
    <t>0.4m×5.3m</t>
    <phoneticPr fontId="8"/>
  </si>
  <si>
    <t>S018</t>
    <phoneticPr fontId="8"/>
  </si>
  <si>
    <t>0.4m×0.5m</t>
    <phoneticPr fontId="8"/>
  </si>
  <si>
    <t>S019</t>
    <phoneticPr fontId="8"/>
  </si>
  <si>
    <t>0.4m×0.05m</t>
    <phoneticPr fontId="8"/>
  </si>
  <si>
    <t>6.0m×0.5m</t>
    <phoneticPr fontId="8"/>
  </si>
  <si>
    <t>2.3m×0.2m</t>
    <phoneticPr fontId="8"/>
  </si>
  <si>
    <t>0.4m×1.0m</t>
    <phoneticPr fontId="8"/>
  </si>
  <si>
    <t>0.05m×0.3m</t>
    <phoneticPr fontId="8"/>
  </si>
  <si>
    <t>S020</t>
    <phoneticPr fontId="8"/>
  </si>
  <si>
    <t>0.5m×1.1m</t>
    <phoneticPr fontId="8"/>
  </si>
  <si>
    <t>0.9m×0.1m</t>
    <phoneticPr fontId="8"/>
  </si>
  <si>
    <t>0.15m×0.5m</t>
    <phoneticPr fontId="8"/>
  </si>
  <si>
    <t>0.05m×10.5m</t>
    <phoneticPr fontId="8"/>
  </si>
  <si>
    <t>20mm</t>
    <phoneticPr fontId="8"/>
  </si>
  <si>
    <t>傾き</t>
    <rPh sb="0" eb="1">
      <t>カタム</t>
    </rPh>
    <phoneticPr fontId="8"/>
  </si>
  <si>
    <t>S021</t>
    <phoneticPr fontId="8"/>
  </si>
  <si>
    <t>1.3m×0.3m</t>
    <phoneticPr fontId="8"/>
  </si>
  <si>
    <t>0.3m×0.7m</t>
    <phoneticPr fontId="8"/>
  </si>
  <si>
    <t>S022</t>
    <phoneticPr fontId="8"/>
  </si>
  <si>
    <t>6.6m×0.5m</t>
    <phoneticPr fontId="8"/>
  </si>
  <si>
    <t>S023</t>
    <phoneticPr fontId="8"/>
  </si>
  <si>
    <t>Ⅲ</t>
    <phoneticPr fontId="8"/>
  </si>
  <si>
    <t>1.1m×0.1m</t>
    <phoneticPr fontId="8"/>
  </si>
  <si>
    <t>0.7m×0.1m</t>
    <phoneticPr fontId="8"/>
  </si>
  <si>
    <t>2.5m×0.3m</t>
    <phoneticPr fontId="8"/>
  </si>
  <si>
    <t>0.4m×0.9m</t>
    <phoneticPr fontId="8"/>
  </si>
  <si>
    <t>S024</t>
    <phoneticPr fontId="8"/>
  </si>
  <si>
    <t>0.35m×0.1m</t>
    <phoneticPr fontId="8"/>
  </si>
  <si>
    <t>0.1m×0.6m</t>
    <phoneticPr fontId="8"/>
  </si>
  <si>
    <t>S025</t>
    <phoneticPr fontId="8"/>
  </si>
  <si>
    <t>0.15m×0.15m</t>
    <phoneticPr fontId="8"/>
  </si>
  <si>
    <t>S026</t>
    <phoneticPr fontId="8"/>
  </si>
  <si>
    <t>0.45m×0.05m</t>
    <phoneticPr fontId="8"/>
  </si>
  <si>
    <t>0.2m×0.1m</t>
    <phoneticPr fontId="8"/>
  </si>
  <si>
    <t>0.2m×1.0m</t>
    <phoneticPr fontId="8"/>
  </si>
  <si>
    <t>S027</t>
    <phoneticPr fontId="8"/>
  </si>
  <si>
    <t>S028</t>
    <phoneticPr fontId="8"/>
  </si>
  <si>
    <t>鉄筋露出</t>
    <rPh sb="0" eb="4">
      <t>テッキンロシュツ</t>
    </rPh>
    <phoneticPr fontId="8"/>
  </si>
  <si>
    <t>0.3m×0.5m</t>
    <phoneticPr fontId="8"/>
  </si>
  <si>
    <t>S029</t>
    <phoneticPr fontId="8"/>
  </si>
  <si>
    <t>S030</t>
    <phoneticPr fontId="8"/>
  </si>
  <si>
    <t>1.1m×0.05m</t>
    <phoneticPr fontId="8"/>
  </si>
  <si>
    <t>0.6m×0.35m</t>
    <phoneticPr fontId="8"/>
  </si>
  <si>
    <t>閉合ひびわれ(打音異常なし)</t>
    <rPh sb="0" eb="2">
      <t>ヘイゴウ</t>
    </rPh>
    <rPh sb="7" eb="11">
      <t>ダオンイジョウ</t>
    </rPh>
    <phoneticPr fontId="8"/>
  </si>
  <si>
    <t>新規確認</t>
    <rPh sb="0" eb="4">
      <t>シンキカクニン</t>
    </rPh>
    <phoneticPr fontId="8"/>
  </si>
  <si>
    <t>S031</t>
    <phoneticPr fontId="8"/>
  </si>
  <si>
    <t>ひび割れ密集(0.1～0.5mm)</t>
    <rPh sb="2" eb="3">
      <t>ワ</t>
    </rPh>
    <rPh sb="4" eb="6">
      <t>ミッシュウ</t>
    </rPh>
    <phoneticPr fontId="8"/>
  </si>
  <si>
    <t>S032</t>
    <phoneticPr fontId="8"/>
  </si>
  <si>
    <t>0.2m×1.3m</t>
    <phoneticPr fontId="8"/>
  </si>
  <si>
    <t>S033</t>
    <phoneticPr fontId="8"/>
  </si>
  <si>
    <t>S035</t>
    <phoneticPr fontId="8"/>
  </si>
  <si>
    <t>監視(重点)</t>
    <rPh sb="0" eb="2">
      <t>カンシ</t>
    </rPh>
    <rPh sb="3" eb="5">
      <t>ジュウテン</t>
    </rPh>
    <phoneticPr fontId="8"/>
  </si>
  <si>
    <t>S036</t>
    <phoneticPr fontId="8"/>
  </si>
  <si>
    <t>S037</t>
    <phoneticPr fontId="8"/>
  </si>
  <si>
    <t>S038</t>
    <phoneticPr fontId="8"/>
  </si>
  <si>
    <t>S039</t>
    <phoneticPr fontId="8"/>
  </si>
  <si>
    <t>S040</t>
    <phoneticPr fontId="8"/>
  </si>
  <si>
    <t>定期点検結果</t>
    <phoneticPr fontId="8"/>
  </si>
  <si>
    <t>S041</t>
    <phoneticPr fontId="8"/>
  </si>
  <si>
    <t>新規確認</t>
    <rPh sb="0" eb="4">
      <t>シンキカクニン</t>
    </rPh>
    <phoneticPr fontId="8"/>
  </si>
  <si>
    <t>30mm</t>
    <phoneticPr fontId="8"/>
  </si>
  <si>
    <t>段差3mm</t>
    <rPh sb="0" eb="2">
      <t>ダンサ</t>
    </rPh>
    <phoneticPr fontId="8"/>
  </si>
  <si>
    <t>S042</t>
    <phoneticPr fontId="8"/>
  </si>
  <si>
    <t>アンカーゆるみ</t>
    <phoneticPr fontId="8"/>
  </si>
  <si>
    <t>－</t>
    <phoneticPr fontId="8"/>
  </si>
  <si>
    <t>S043</t>
    <phoneticPr fontId="8"/>
  </si>
  <si>
    <t>6mm</t>
    <phoneticPr fontId="8"/>
  </si>
  <si>
    <t>S044</t>
    <phoneticPr fontId="8"/>
  </si>
  <si>
    <t>PE</t>
    <phoneticPr fontId="8"/>
  </si>
  <si>
    <t>S020</t>
    <phoneticPr fontId="3"/>
  </si>
  <si>
    <t>1箇所</t>
    <rPh sb="1" eb="3">
      <t>カショ</t>
    </rPh>
    <phoneticPr fontId="3"/>
  </si>
  <si>
    <t>デリネーター欠損</t>
    <rPh sb="6" eb="8">
      <t>ケッソン</t>
    </rPh>
    <phoneticPr fontId="3"/>
  </si>
  <si>
    <t>S025</t>
    <phoneticPr fontId="3"/>
  </si>
  <si>
    <t>S029</t>
    <phoneticPr fontId="3"/>
  </si>
  <si>
    <t>S034</t>
    <phoneticPr fontId="3"/>
  </si>
  <si>
    <t>照明蓋の欠損</t>
    <rPh sb="0" eb="3">
      <t>ショウメイフタ</t>
    </rPh>
    <rPh sb="4" eb="6">
      <t>ケッソン</t>
    </rPh>
    <phoneticPr fontId="3"/>
  </si>
  <si>
    <t>S042</t>
    <phoneticPr fontId="3"/>
  </si>
  <si>
    <t>34.29228,131.19650</t>
    <phoneticPr fontId="8"/>
  </si>
  <si>
    <t>-</t>
    <phoneticPr fontId="3"/>
  </si>
  <si>
    <t>堆砂跡</t>
    <rPh sb="0" eb="2">
      <t>タイサ</t>
    </rPh>
    <rPh sb="2" eb="3">
      <t>アト</t>
    </rPh>
    <phoneticPr fontId="8"/>
  </si>
  <si>
    <t>はく離</t>
  </si>
  <si>
    <t>うき・はく離</t>
  </si>
  <si>
    <t>材質劣化</t>
  </si>
  <si>
    <t>側溝</t>
  </si>
  <si>
    <t>路面</t>
  </si>
  <si>
    <t>うき</t>
  </si>
  <si>
    <t>監査歩路</t>
  </si>
  <si>
    <t>にじみ</t>
  </si>
  <si>
    <t>漏水</t>
  </si>
  <si>
    <t>横断目地（右側）</t>
  </si>
  <si>
    <t>覆工・坑門</t>
  </si>
  <si>
    <t>横断目地（天端）</t>
  </si>
  <si>
    <t>滴水</t>
  </si>
  <si>
    <t>アーチ（左側）</t>
  </si>
  <si>
    <t>欠損</t>
  </si>
  <si>
    <t>車道</t>
  </si>
  <si>
    <t>異物混入(木片)</t>
  </si>
  <si>
    <t>その他</t>
  </si>
  <si>
    <t>アーチ（右側）</t>
  </si>
  <si>
    <t>導水工破損</t>
  </si>
  <si>
    <t>補強・補修材の破損</t>
  </si>
  <si>
    <t>横断目地（左側）</t>
  </si>
  <si>
    <t>ひび割れ密集(0.3～1.0mm)</t>
  </si>
  <si>
    <t>ひび割れ</t>
  </si>
  <si>
    <t>アーチ（天端）</t>
  </si>
  <si>
    <t>幅30mm(段差3mm)</t>
  </si>
  <si>
    <t>外力</t>
  </si>
  <si>
    <t>幅30mm</t>
  </si>
  <si>
    <t>はく落防止対策工アンカーゆるみ</t>
  </si>
  <si>
    <t>はく落</t>
    <phoneticPr fontId="8"/>
  </si>
  <si>
    <t>鉄筋露出</t>
  </si>
  <si>
    <t>鋼材腐食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</si>
</sst>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quot; ㎡&quot;"/>
    <numFmt numFmtId="196" formatCode="0.00_);[Red]\(0.00\)"/>
    <numFmt numFmtId="197" formatCode="0.00000"/>
    <numFmt numFmtId="198" formatCode="##&quot;°&quot;##&quot;′&quot;##.00&quot;″&quot;"/>
    <numFmt numFmtId="199" formatCode="0.00&quot;m&quot;"/>
    <numFmt numFmtId="200" formatCode="0.000"/>
  </numFmts>
  <fonts count="56"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8"/>
      <name val="ＭＳ Ｐ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rgb="FFFFFF00"/>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980">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4" xfId="2" applyFont="1" applyBorder="1" applyProtection="1">
      <protection locked="0"/>
    </xf>
    <xf numFmtId="0" fontId="4" fillId="0" borderId="0" xfId="2" applyFont="1" applyAlignment="1" applyProtection="1">
      <alignment vertical="center" textRotation="255"/>
      <protection locked="0"/>
    </xf>
    <xf numFmtId="0" fontId="5" fillId="0" borderId="0" xfId="2" applyFont="1" applyAlignment="1" applyProtection="1">
      <alignment vertical="center" wrapText="1"/>
      <protection locked="0"/>
    </xf>
    <xf numFmtId="0" fontId="5" fillId="0" borderId="0" xfId="2" applyFont="1" applyAlignment="1" applyProtection="1">
      <alignment vertical="center"/>
      <protection locked="0"/>
    </xf>
    <xf numFmtId="0" fontId="4" fillId="0" borderId="4" xfId="2" applyFont="1" applyBorder="1" applyAlignment="1" applyProtection="1">
      <alignment vertical="center"/>
      <protection locked="0"/>
    </xf>
    <xf numFmtId="0" fontId="16" fillId="0" borderId="0" xfId="2" applyFont="1" applyAlignment="1" applyProtection="1">
      <alignment vertical="center" textRotation="255"/>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22" fillId="0" borderId="0" xfId="4" applyFont="1" applyAlignment="1">
      <alignment horizontal="center" vertical="center"/>
    </xf>
    <xf numFmtId="0" fontId="22" fillId="0" borderId="0" xfId="4" applyFont="1" applyAlignment="1">
      <alignment horizontal="left" vertical="center"/>
    </xf>
    <xf numFmtId="0" fontId="24" fillId="0" borderId="0" xfId="5" applyFont="1">
      <alignment vertical="center"/>
    </xf>
    <xf numFmtId="0" fontId="24" fillId="0" borderId="0" xfId="5" applyFont="1" applyAlignment="1">
      <alignment horizontal="center" vertical="center"/>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186" fontId="15" fillId="0" borderId="1" xfId="7" applyNumberFormat="1" applyBorder="1" applyAlignment="1">
      <alignment horizontal="right" vertical="center" shrinkToFit="1"/>
    </xf>
    <xf numFmtId="0" fontId="15" fillId="0" borderId="1" xfId="7" applyBorder="1" applyAlignment="1">
      <alignment horizontal="center" vertical="center"/>
    </xf>
    <xf numFmtId="187" fontId="15" fillId="0" borderId="1" xfId="7" applyNumberForma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38"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9" fillId="0" borderId="1" xfId="4" applyFont="1" applyBorder="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8" fillId="2" borderId="25"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20" xfId="5" applyFont="1" applyBorder="1" applyAlignment="1">
      <alignment horizontal="center" vertical="center" shrinkToFit="1"/>
    </xf>
    <xf numFmtId="0" fontId="18" fillId="0" borderId="25"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2" fontId="18" fillId="0" borderId="1" xfId="5" applyNumberFormat="1" applyFont="1" applyBorder="1" applyAlignment="1">
      <alignment vertical="center" shrinkToFit="1"/>
    </xf>
    <xf numFmtId="2" fontId="18" fillId="0" borderId="20" xfId="5" applyNumberFormat="1" applyFont="1" applyBorder="1" applyAlignment="1">
      <alignment vertical="center" shrinkToFit="1"/>
    </xf>
    <xf numFmtId="180" fontId="18" fillId="0" borderId="25" xfId="5" applyNumberFormat="1" applyFont="1" applyBorder="1" applyAlignment="1">
      <alignment vertical="center" shrinkToFit="1"/>
    </xf>
    <xf numFmtId="180" fontId="18" fillId="0" borderId="1" xfId="5" applyNumberFormat="1" applyFont="1" applyBorder="1" applyAlignment="1">
      <alignment vertical="center" shrinkToFit="1"/>
    </xf>
    <xf numFmtId="0" fontId="18" fillId="0" borderId="18" xfId="5" applyFont="1" applyBorder="1" applyAlignment="1">
      <alignment horizontal="center" vertical="center" shrinkToFit="1"/>
    </xf>
    <xf numFmtId="0" fontId="18" fillId="0" borderId="52"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0" fontId="9" fillId="0" borderId="17" xfId="5" applyFont="1" applyBorder="1" applyAlignment="1">
      <alignment vertical="center" shrinkToFit="1"/>
    </xf>
    <xf numFmtId="0" fontId="9" fillId="0" borderId="54" xfId="5" applyFont="1" applyBorder="1" applyAlignment="1">
      <alignment vertical="center" shrinkToFit="1"/>
    </xf>
    <xf numFmtId="0" fontId="9" fillId="0" borderId="53" xfId="5" applyFont="1" applyBorder="1" applyAlignment="1">
      <alignment vertical="center" shrinkToFit="1"/>
    </xf>
    <xf numFmtId="0" fontId="9" fillId="0" borderId="51" xfId="5" applyFont="1" applyBorder="1" applyAlignment="1">
      <alignment vertical="center" shrinkToFit="1"/>
    </xf>
    <xf numFmtId="0" fontId="9" fillId="0" borderId="16" xfId="5" applyFont="1" applyBorder="1" applyAlignment="1">
      <alignment vertical="center" shrinkToFit="1"/>
    </xf>
    <xf numFmtId="0" fontId="9" fillId="2" borderId="51" xfId="5" applyFont="1" applyFill="1" applyBorder="1" applyAlignment="1">
      <alignment horizontal="center" vertical="center" shrinkToFit="1"/>
    </xf>
    <xf numFmtId="0" fontId="9" fillId="2" borderId="54"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4" xfId="5" applyNumberFormat="1" applyFont="1" applyBorder="1" applyAlignment="1">
      <alignment vertical="center" shrinkToFit="1"/>
    </xf>
    <xf numFmtId="180" fontId="9" fillId="0" borderId="53" xfId="5" applyNumberFormat="1" applyFont="1" applyBorder="1" applyAlignment="1">
      <alignment vertical="center" shrinkToFit="1"/>
    </xf>
    <xf numFmtId="2" fontId="9" fillId="0" borderId="55" xfId="5" applyNumberFormat="1" applyFont="1" applyBorder="1" applyAlignment="1">
      <alignment vertical="center" shrinkToFit="1"/>
    </xf>
    <xf numFmtId="2" fontId="9" fillId="0" borderId="54"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2" borderId="58" xfId="2" applyFont="1" applyFill="1" applyBorder="1" applyAlignment="1">
      <alignment horizontal="center" vertical="center"/>
    </xf>
    <xf numFmtId="0" fontId="9" fillId="2" borderId="59" xfId="2" applyFont="1" applyFill="1" applyBorder="1" applyAlignment="1">
      <alignment horizontal="center" vertical="center"/>
    </xf>
    <xf numFmtId="0" fontId="9" fillId="2" borderId="60" xfId="2" applyFont="1" applyFill="1" applyBorder="1" applyAlignment="1">
      <alignment horizontal="center" vertical="center"/>
    </xf>
    <xf numFmtId="0" fontId="9" fillId="0" borderId="61" xfId="2" applyFont="1" applyBorder="1" applyAlignment="1">
      <alignment vertical="center"/>
    </xf>
    <xf numFmtId="0" fontId="15" fillId="0" borderId="0" xfId="2" applyAlignment="1">
      <alignment vertical="center"/>
    </xf>
    <xf numFmtId="192" fontId="15" fillId="0" borderId="1" xfId="2" applyNumberFormat="1" applyBorder="1" applyAlignment="1">
      <alignment vertical="center"/>
    </xf>
    <xf numFmtId="191" fontId="15" fillId="0" borderId="1" xfId="2" applyNumberFormat="1" applyBorder="1" applyAlignment="1">
      <alignment vertical="center"/>
    </xf>
    <xf numFmtId="186" fontId="15" fillId="0" borderId="1" xfId="2" applyNumberFormat="1" applyBorder="1" applyAlignment="1">
      <alignment horizontal="center" vertical="center" shrinkToFit="1"/>
    </xf>
    <xf numFmtId="186" fontId="15" fillId="0" borderId="1" xfId="2" applyNumberFormat="1" applyBorder="1" applyAlignment="1">
      <alignment vertical="center" shrinkToFit="1"/>
    </xf>
    <xf numFmtId="190"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179" fontId="15" fillId="0" borderId="1" xfId="7" applyNumberFormat="1" applyBorder="1" applyAlignment="1">
      <alignment horizontal="center" vertical="center"/>
    </xf>
    <xf numFmtId="179" fontId="18" fillId="0" borderId="21" xfId="5" applyNumberFormat="1" applyFont="1" applyBorder="1" applyAlignment="1">
      <alignment horizontal="center" vertical="center" shrinkToFit="1"/>
    </xf>
    <xf numFmtId="179" fontId="18" fillId="0" borderId="19" xfId="5" applyNumberFormat="1" applyFont="1" applyBorder="1" applyAlignment="1">
      <alignment horizontal="center" vertical="center" shrinkToFit="1"/>
    </xf>
    <xf numFmtId="0" fontId="0" fillId="0" borderId="63" xfId="0" applyBorder="1">
      <alignment vertical="center"/>
    </xf>
    <xf numFmtId="0" fontId="0" fillId="0" borderId="64" xfId="0" applyBorder="1">
      <alignment vertical="center"/>
    </xf>
    <xf numFmtId="0" fontId="9" fillId="3" borderId="1" xfId="4" applyFont="1" applyFill="1" applyBorder="1" applyAlignment="1">
      <alignment horizontal="center" vertical="center"/>
    </xf>
    <xf numFmtId="0" fontId="0" fillId="0" borderId="65"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15" fillId="0" borderId="1" xfId="2" applyBorder="1" applyAlignment="1">
      <alignment horizontal="center" vertical="center"/>
    </xf>
    <xf numFmtId="0" fontId="31" fillId="2" borderId="1" xfId="2" applyFont="1" applyFill="1" applyBorder="1" applyAlignment="1">
      <alignment horizontal="center" vertical="center" wrapText="1"/>
    </xf>
    <xf numFmtId="189" fontId="15" fillId="0" borderId="1" xfId="2" applyNumberFormat="1" applyBorder="1" applyAlignment="1">
      <alignment vertical="center"/>
    </xf>
    <xf numFmtId="0" fontId="9" fillId="0" borderId="0" xfId="2" applyFont="1" applyAlignment="1" applyProtection="1">
      <alignment horizontal="center"/>
      <protection locked="0"/>
    </xf>
    <xf numFmtId="0" fontId="31" fillId="2" borderId="8" xfId="2" applyFont="1" applyFill="1" applyBorder="1" applyAlignment="1">
      <alignment horizontal="center" vertical="center" wrapText="1"/>
    </xf>
    <xf numFmtId="0" fontId="18" fillId="0" borderId="1" xfId="2" applyFont="1" applyBorder="1" applyAlignment="1" applyProtection="1">
      <alignment vertical="center" wrapText="1"/>
      <protection locked="0"/>
    </xf>
    <xf numFmtId="0" fontId="52" fillId="0" borderId="1"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67"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195" fontId="4" fillId="0" borderId="66" xfId="2" applyNumberFormat="1" applyFont="1" applyBorder="1" applyAlignment="1" applyProtection="1">
      <alignment horizontal="center" vertical="center"/>
      <protection locked="0"/>
    </xf>
    <xf numFmtId="0" fontId="9" fillId="0" borderId="1" xfId="4" applyFont="1" applyBorder="1" applyAlignment="1">
      <alignment vertical="center" shrinkToFit="1"/>
    </xf>
    <xf numFmtId="0" fontId="50"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196" fontId="52" fillId="0" borderId="1" xfId="2" applyNumberFormat="1" applyFont="1" applyBorder="1" applyAlignment="1" applyProtection="1">
      <alignment horizontal="center" vertical="center" wrapText="1"/>
      <protection locked="0"/>
    </xf>
    <xf numFmtId="190" fontId="52" fillId="0" borderId="1" xfId="2" applyNumberFormat="1" applyFont="1" applyBorder="1" applyAlignment="1" applyProtection="1">
      <alignment horizontal="right" vertical="center" wrapText="1"/>
      <protection locked="0"/>
    </xf>
    <xf numFmtId="0" fontId="9" fillId="0" borderId="2" xfId="2" applyFont="1" applyBorder="1" applyAlignment="1">
      <alignment horizontal="center" vertical="center" shrinkToFit="1"/>
    </xf>
    <xf numFmtId="2" fontId="9" fillId="0" borderId="0" xfId="2" applyNumberFormat="1" applyFont="1" applyProtection="1">
      <protection locked="0"/>
    </xf>
    <xf numFmtId="197"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4"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20" fillId="0" borderId="0" xfId="4" applyFont="1" applyAlignment="1">
      <alignment horizontal="center" vertical="center"/>
    </xf>
    <xf numFmtId="0" fontId="51" fillId="0" borderId="0" xfId="2" applyFont="1" applyAlignment="1" applyProtection="1">
      <alignment vertical="center"/>
      <protection locked="0"/>
    </xf>
    <xf numFmtId="190" fontId="15" fillId="0" borderId="1" xfId="7" applyNumberFormat="1" applyBorder="1" applyAlignment="1">
      <alignment horizontal="right" vertical="center" shrinkToFit="1"/>
    </xf>
    <xf numFmtId="195" fontId="4" fillId="0" borderId="66" xfId="2" applyNumberFormat="1" applyFont="1" applyBorder="1" applyAlignment="1" applyProtection="1">
      <alignment vertical="center"/>
      <protection locked="0"/>
    </xf>
    <xf numFmtId="0" fontId="9" fillId="0" borderId="1" xfId="4" applyFont="1" applyBorder="1" applyAlignment="1">
      <alignment horizontal="center" vertical="center" shrinkToFit="1"/>
    </xf>
    <xf numFmtId="200" fontId="18" fillId="0" borderId="1" xfId="5" applyNumberFormat="1" applyFont="1" applyBorder="1" applyAlignment="1">
      <alignment vertical="center" shrinkToFit="1"/>
    </xf>
    <xf numFmtId="2" fontId="18" fillId="0" borderId="2" xfId="5" applyNumberFormat="1" applyFont="1" applyBorder="1" applyAlignment="1">
      <alignment vertical="center" shrinkToFit="1"/>
    </xf>
    <xf numFmtId="186" fontId="52" fillId="0" borderId="1" xfId="2" applyNumberFormat="1" applyFont="1" applyBorder="1" applyAlignment="1" applyProtection="1">
      <alignment horizontal="right" vertical="center" wrapText="1"/>
      <protection locked="0"/>
    </xf>
    <xf numFmtId="40" fontId="18" fillId="0" borderId="20" xfId="6" applyNumberFormat="1" applyFont="1" applyFill="1" applyBorder="1" applyAlignment="1">
      <alignment horizontal="center"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2" fontId="18" fillId="0" borderId="18" xfId="5" applyNumberFormat="1" applyFont="1" applyBorder="1" applyAlignment="1">
      <alignment vertical="center" shrinkToFit="1"/>
    </xf>
    <xf numFmtId="2" fontId="9" fillId="0" borderId="8" xfId="2" applyNumberFormat="1" applyFont="1" applyBorder="1" applyAlignment="1" applyProtection="1">
      <alignment horizontal="center" vertical="center"/>
      <protection locked="0"/>
    </xf>
    <xf numFmtId="0" fontId="9" fillId="8" borderId="0" xfId="2" applyFont="1" applyFill="1" applyAlignment="1" applyProtection="1">
      <alignment vertical="center"/>
      <protection locked="0"/>
    </xf>
    <xf numFmtId="0" fontId="22" fillId="0" borderId="1" xfId="4" applyFont="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2"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3"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180" fontId="9" fillId="0" borderId="2" xfId="2" applyNumberFormat="1" applyFont="1" applyBorder="1" applyAlignment="1" applyProtection="1">
      <alignment horizontal="center" vertical="center"/>
      <protection locked="0"/>
    </xf>
    <xf numFmtId="180" fontId="9" fillId="0" borderId="3" xfId="2" applyNumberFormat="1" applyFont="1" applyBorder="1" applyAlignment="1" applyProtection="1">
      <alignment horizontal="center" vertical="center"/>
      <protection locked="0"/>
    </xf>
    <xf numFmtId="0" fontId="9" fillId="2" borderId="7" xfId="2" applyFont="1" applyFill="1" applyBorder="1" applyAlignment="1">
      <alignment horizontal="center" vertical="center"/>
    </xf>
    <xf numFmtId="184" fontId="9" fillId="0" borderId="2" xfId="2" applyNumberFormat="1" applyFont="1" applyBorder="1" applyAlignment="1" applyProtection="1">
      <alignment horizontal="center" vertical="center"/>
      <protection locked="0"/>
    </xf>
    <xf numFmtId="184" fontId="9" fillId="0" borderId="3" xfId="2"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3" xfId="2" applyFont="1" applyBorder="1" applyAlignment="1" applyProtection="1">
      <alignment horizontal="center" vertical="center"/>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8" fontId="12" fillId="0" borderId="9" xfId="1" applyNumberFormat="1" applyBorder="1" applyAlignment="1" applyProtection="1">
      <alignment horizontal="center" vertical="center" shrinkToFit="1"/>
      <protection locked="0"/>
    </xf>
    <xf numFmtId="198" fontId="12" fillId="0" borderId="10" xfId="1" applyNumberFormat="1" applyBorder="1" applyAlignment="1" applyProtection="1">
      <alignment horizontal="center" vertical="center" shrinkToFit="1"/>
      <protection locked="0"/>
    </xf>
    <xf numFmtId="198" fontId="12" fillId="0" borderId="11" xfId="1" applyNumberForma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5" fontId="9" fillId="0" borderId="15" xfId="2" applyNumberFormat="1" applyFont="1" applyBorder="1" applyAlignment="1" applyProtection="1">
      <alignment horizontal="center" vertical="center"/>
      <protection locked="0"/>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198" fontId="12" fillId="0" borderId="3" xfId="1" applyNumberFormat="1" applyBorder="1" applyAlignment="1" applyProtection="1">
      <alignment horizontal="center" vertical="center" shrinkToFit="1"/>
      <protection locked="0"/>
    </xf>
    <xf numFmtId="198" fontId="12" fillId="0" borderId="8" xfId="1" applyNumberFormat="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9" fillId="0" borderId="9" xfId="2" applyNumberFormat="1" applyFont="1" applyBorder="1" applyAlignment="1" applyProtection="1">
      <alignment horizontal="center" vertical="center"/>
      <protection locked="0"/>
    </xf>
    <xf numFmtId="14" fontId="9" fillId="0" borderId="11" xfId="2" applyNumberFormat="1"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1" xfId="2" applyFont="1" applyBorder="1" applyAlignment="1">
      <alignment horizontal="center" vertical="center"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53" fillId="2" borderId="14" xfId="2" applyFont="1" applyFill="1" applyBorder="1" applyAlignment="1" applyProtection="1">
      <alignment horizontal="center" vertical="center" wrapText="1" shrinkToFit="1"/>
      <protection locked="0"/>
    </xf>
    <xf numFmtId="0" fontId="53" fillId="2" borderId="13" xfId="2" applyFont="1" applyFill="1" applyBorder="1" applyAlignment="1" applyProtection="1">
      <alignment horizontal="center" vertical="center" wrapText="1" shrinkToFit="1"/>
      <protection locked="0"/>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37" fillId="0" borderId="1" xfId="7" applyFont="1"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8" fontId="12" fillId="0" borderId="6" xfId="1" applyNumberFormat="1" applyBorder="1" applyAlignment="1" applyProtection="1">
      <alignment horizontal="center" vertical="center" shrinkToFit="1"/>
      <protection locked="0"/>
    </xf>
    <xf numFmtId="198" fontId="12" fillId="0" borderId="5" xfId="1" applyNumberFormat="1" applyBorder="1" applyAlignment="1" applyProtection="1">
      <alignment horizontal="center" vertical="center" shrinkToFit="1"/>
      <protection locked="0"/>
    </xf>
    <xf numFmtId="198" fontId="12" fillId="0" borderId="12" xfId="1" applyNumberFormat="1" applyBorder="1" applyAlignment="1" applyProtection="1">
      <alignment horizontal="center" vertical="center" shrinkToFit="1"/>
      <protection locked="0"/>
    </xf>
    <xf numFmtId="198" fontId="12" fillId="0" borderId="4" xfId="1" applyNumberFormat="1" applyBorder="1" applyAlignment="1" applyProtection="1">
      <alignment horizontal="center" vertical="center" shrinkToFit="1"/>
      <protection locked="0"/>
    </xf>
    <xf numFmtId="177" fontId="23" fillId="0" borderId="1"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4" fontId="9" fillId="0" borderId="14" xfId="2" applyNumberFormat="1" applyFont="1" applyBorder="1" applyAlignment="1">
      <alignment horizontal="center" vertical="center" shrinkToFit="1"/>
    </xf>
    <xf numFmtId="194" fontId="9" fillId="0" borderId="15" xfId="2" applyNumberFormat="1" applyFont="1" applyBorder="1" applyAlignment="1">
      <alignment horizontal="center" vertical="center" shrinkToFit="1"/>
    </xf>
    <xf numFmtId="194" fontId="9" fillId="0" borderId="13" xfId="2" applyNumberFormat="1" applyFont="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23"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0" fontId="9" fillId="2" borderId="0" xfId="2" applyFont="1" applyFill="1" applyAlignment="1">
      <alignment horizontal="center" vertical="center" wrapText="1" shrinkToFit="1"/>
    </xf>
    <xf numFmtId="0" fontId="9" fillId="0" borderId="13" xfId="2" applyFont="1" applyBorder="1" applyAlignment="1">
      <alignment horizontal="left" vertical="center" shrinkToFit="1"/>
    </xf>
    <xf numFmtId="176" fontId="9" fillId="0" borderId="14" xfId="2" applyNumberFormat="1" applyFont="1" applyBorder="1" applyAlignment="1">
      <alignment horizontal="center" vertical="center" shrinkToFit="1"/>
    </xf>
    <xf numFmtId="0" fontId="9" fillId="0" borderId="14" xfId="2" applyFont="1" applyBorder="1" applyAlignment="1">
      <alignment horizontal="left" vertical="center" shrinkToFit="1"/>
    </xf>
    <xf numFmtId="0" fontId="9" fillId="0" borderId="14" xfId="2" applyFont="1" applyBorder="1" applyAlignment="1">
      <alignment horizontal="center" vertical="center"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38" fontId="9" fillId="0" borderId="8" xfId="3" applyFont="1" applyFill="1" applyBorder="1" applyAlignment="1" applyProtection="1">
      <alignment horizontal="center" vertical="center" shrinkToFit="1"/>
    </xf>
    <xf numFmtId="38" fontId="9" fillId="0" borderId="2" xfId="3"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shrinkToFit="1"/>
      <protection locked="0"/>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9" fillId="0" borderId="8" xfId="2" applyFont="1" applyBorder="1" applyAlignment="1">
      <alignment horizontal="center" vertical="center" wrapText="1" shrinkToFit="1"/>
    </xf>
    <xf numFmtId="0" fontId="37"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1" xfId="2" applyBorder="1" applyAlignment="1">
      <alignment horizontal="center" vertical="center"/>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3" borderId="3"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7" fillId="0" borderId="2" xfId="0"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3" borderId="1" xfId="2" applyFont="1" applyFill="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0" borderId="1" xfId="2" applyFont="1" applyBorder="1" applyAlignment="1">
      <alignment horizontal="center"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6" xfId="4" applyFont="1" applyBorder="1">
      <alignment vertical="center"/>
    </xf>
    <xf numFmtId="0" fontId="9" fillId="0" borderId="7" xfId="4" applyFont="1" applyBorder="1">
      <alignment vertical="center"/>
    </xf>
    <xf numFmtId="0" fontId="9" fillId="0" borderId="5" xfId="4" applyFont="1" applyBorder="1">
      <alignment vertical="center"/>
    </xf>
    <xf numFmtId="0" fontId="4" fillId="0" borderId="1" xfId="2" applyFont="1" applyBorder="1" applyAlignment="1">
      <alignment horizontal="center" vertical="center" wrapText="1" shrinkToFit="1"/>
    </xf>
    <xf numFmtId="0" fontId="9" fillId="3" borderId="3"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179" fontId="18" fillId="0" borderId="1" xfId="4" applyNumberFormat="1"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6" fillId="0" borderId="1" xfId="2" applyFont="1" applyBorder="1" applyAlignment="1">
      <alignment horizontal="left" vertical="center" wrapText="1"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191" fontId="15" fillId="0" borderId="2" xfId="2" applyNumberFormat="1" applyBorder="1" applyAlignment="1">
      <alignment horizontal="center" vertical="center"/>
    </xf>
    <xf numFmtId="191" fontId="15" fillId="0" borderId="8" xfId="2" applyNumberFormat="1" applyBorder="1" applyAlignment="1">
      <alignment horizontal="center" vertical="center"/>
    </xf>
    <xf numFmtId="191" fontId="15" fillId="0" borderId="2" xfId="2" applyNumberFormat="1" applyBorder="1" applyAlignment="1">
      <alignment vertical="center" shrinkToFit="1"/>
    </xf>
    <xf numFmtId="0" fontId="15" fillId="0" borderId="8" xfId="2" applyBorder="1" applyAlignment="1">
      <alignment vertical="center" shrinkToFit="1"/>
    </xf>
    <xf numFmtId="0" fontId="0" fillId="0" borderId="10" xfId="0" applyBorder="1" applyAlignment="1">
      <alignment horizontal="left" vertical="center"/>
    </xf>
    <xf numFmtId="0" fontId="0" fillId="0" borderId="0" xfId="0" applyAlignment="1">
      <alignment horizontal="left" vertical="center"/>
    </xf>
    <xf numFmtId="0" fontId="33" fillId="0" borderId="6" xfId="2" applyFont="1" applyBorder="1" applyAlignment="1">
      <alignment horizontal="left" vertical="center" shrinkToFit="1"/>
    </xf>
    <xf numFmtId="0" fontId="33" fillId="0" borderId="7" xfId="2" applyFont="1" applyBorder="1" applyAlignment="1">
      <alignment horizontal="left" vertical="center" shrinkToFit="1"/>
    </xf>
    <xf numFmtId="0" fontId="33" fillId="0" borderId="5" xfId="2" applyFont="1" applyBorder="1" applyAlignment="1">
      <alignment horizontal="left" vertical="center" shrinkToFit="1"/>
    </xf>
    <xf numFmtId="0" fontId="33" fillId="0" borderId="1" xfId="2" applyFont="1" applyBorder="1" applyAlignment="1">
      <alignment horizontal="left" vertical="center" shrinkToFit="1"/>
    </xf>
    <xf numFmtId="178" fontId="4" fillId="0" borderId="6" xfId="2" applyNumberFormat="1" applyFont="1" applyBorder="1" applyAlignment="1">
      <alignment horizontal="right" vertical="center" wrapText="1" shrinkToFit="1"/>
    </xf>
    <xf numFmtId="0" fontId="37" fillId="0" borderId="7" xfId="0" applyFont="1" applyBorder="1" applyAlignment="1">
      <alignment vertical="center" wrapText="1" shrinkToFit="1"/>
    </xf>
    <xf numFmtId="0" fontId="37" fillId="0" borderId="5" xfId="0" applyFont="1" applyBorder="1" applyAlignment="1">
      <alignment vertical="center" wrapText="1" shrinkToFit="1"/>
    </xf>
    <xf numFmtId="0" fontId="37" fillId="0" borderId="9" xfId="0" applyFont="1" applyBorder="1" applyAlignment="1">
      <alignment vertical="center" wrapText="1" shrinkToFit="1"/>
    </xf>
    <xf numFmtId="0" fontId="37" fillId="0" borderId="10" xfId="0" applyFont="1" applyBorder="1" applyAlignment="1">
      <alignment vertical="center" wrapText="1" shrinkToFit="1"/>
    </xf>
    <xf numFmtId="0" fontId="37" fillId="0" borderId="11" xfId="0" applyFont="1" applyBorder="1" applyAlignment="1">
      <alignment vertical="center" wrapText="1" shrinkToFit="1"/>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18" fillId="2" borderId="6"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18" fillId="2" borderId="12"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18" fillId="2" borderId="9"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33" fillId="0" borderId="9" xfId="2" applyFont="1" applyBorder="1" applyAlignment="1">
      <alignment horizontal="left" vertical="center" shrinkToFit="1"/>
    </xf>
    <xf numFmtId="0" fontId="33" fillId="0" borderId="10" xfId="2" applyFont="1" applyBorder="1" applyAlignment="1">
      <alignment horizontal="left" vertical="center" shrinkToFit="1"/>
    </xf>
    <xf numFmtId="0" fontId="33" fillId="0" borderId="11" xfId="2" applyFont="1" applyBorder="1" applyAlignment="1">
      <alignment horizontal="left" vertical="center" shrinkToFit="1"/>
    </xf>
    <xf numFmtId="0" fontId="18" fillId="2" borderId="1" xfId="2" applyFont="1" applyFill="1" applyBorder="1" applyAlignment="1" applyProtection="1">
      <alignment horizontal="center" vertical="center" wrapText="1"/>
      <protection locked="0"/>
    </xf>
    <xf numFmtId="0" fontId="18" fillId="0" borderId="2" xfId="2" applyFont="1" applyBorder="1" applyAlignment="1" applyProtection="1">
      <alignment vertical="center" shrinkToFit="1"/>
      <protection locked="0"/>
    </xf>
    <xf numFmtId="0" fontId="18" fillId="0" borderId="3" xfId="2" applyFont="1" applyBorder="1" applyAlignment="1" applyProtection="1">
      <alignment vertical="center" shrinkToFi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199" fontId="18" fillId="0" borderId="2" xfId="2" applyNumberFormat="1" applyFont="1" applyBorder="1" applyAlignment="1" applyProtection="1">
      <alignment horizontal="center" vertical="center" wrapText="1"/>
      <protection locked="0"/>
    </xf>
    <xf numFmtId="199" fontId="18" fillId="0" borderId="3" xfId="2" applyNumberFormat="1" applyFont="1" applyBorder="1" applyAlignment="1" applyProtection="1">
      <alignment horizontal="center" vertical="center" wrapText="1"/>
      <protection locked="0"/>
    </xf>
    <xf numFmtId="199" fontId="18" fillId="0" borderId="8" xfId="2" applyNumberFormat="1" applyFont="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7" fillId="0" borderId="3" xfId="0" applyFont="1" applyBorder="1" applyAlignment="1">
      <alignment vertical="center" wrapText="1"/>
    </xf>
    <xf numFmtId="0" fontId="37" fillId="0" borderId="8" xfId="0" applyFont="1" applyBorder="1" applyAlignment="1">
      <alignment vertical="center" wrapText="1"/>
    </xf>
    <xf numFmtId="0" fontId="18" fillId="0" borderId="1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1" xfId="2" applyFont="1" applyFill="1" applyBorder="1" applyAlignment="1">
      <alignment horizontal="center" vertical="center" wrapText="1"/>
    </xf>
    <xf numFmtId="0" fontId="9" fillId="2" borderId="21" xfId="2" applyFont="1" applyFill="1" applyBorder="1" applyAlignment="1">
      <alignment horizontal="center" vertical="center"/>
    </xf>
    <xf numFmtId="0" fontId="9" fillId="2" borderId="24" xfId="2" applyFont="1" applyFill="1" applyBorder="1" applyAlignment="1">
      <alignment horizontal="center" vertical="center" shrinkToFit="1"/>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2" borderId="50" xfId="2" applyFont="1" applyFill="1" applyBorder="1" applyAlignment="1" applyProtection="1">
      <alignment horizontal="center" vertical="center" wrapText="1"/>
      <protection locked="0"/>
    </xf>
    <xf numFmtId="0" fontId="18" fillId="2" borderId="49" xfId="2" applyFont="1" applyFill="1" applyBorder="1" applyAlignment="1" applyProtection="1">
      <alignment horizontal="center" vertical="center" wrapText="1"/>
      <protection locked="0"/>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5" fillId="0" borderId="1" xfId="2" applyBorder="1" applyAlignment="1">
      <alignment horizontal="center" vertical="center" wrapText="1"/>
    </xf>
    <xf numFmtId="0" fontId="9" fillId="2" borderId="21" xfId="2" applyFont="1" applyFill="1" applyBorder="1" applyAlignment="1">
      <alignment horizontal="center" vertical="center" shrinkToFit="1"/>
    </xf>
    <xf numFmtId="0" fontId="9" fillId="2" borderId="24" xfId="2" applyFont="1" applyFill="1" applyBorder="1" applyAlignment="1">
      <alignment horizontal="center" vertical="center"/>
    </xf>
    <xf numFmtId="0" fontId="49" fillId="0" borderId="0" xfId="2" applyFont="1" applyAlignment="1">
      <alignment vertical="center" wrapText="1"/>
    </xf>
    <xf numFmtId="0" fontId="9" fillId="2" borderId="30"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8" xfId="2" applyFont="1" applyFill="1" applyBorder="1" applyAlignment="1">
      <alignment horizontal="center" vertical="center" wrapText="1"/>
    </xf>
    <xf numFmtId="0" fontId="9" fillId="2" borderId="24" xfId="2" applyFont="1" applyFill="1" applyBorder="1" applyAlignment="1">
      <alignment vertical="center" wrapText="1"/>
    </xf>
    <xf numFmtId="0" fontId="9" fillId="2" borderId="30"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9" fillId="2" borderId="30"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18" fillId="0" borderId="2" xfId="2" applyFont="1" applyBorder="1" applyAlignment="1" applyProtection="1">
      <alignment vertical="center" wrapText="1"/>
      <protection locked="0"/>
    </xf>
    <xf numFmtId="0" fontId="18" fillId="0" borderId="3" xfId="2" applyFont="1" applyBorder="1" applyAlignment="1" applyProtection="1">
      <alignment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31" fillId="0" borderId="2" xfId="2" applyFont="1" applyBorder="1" applyAlignment="1" applyProtection="1">
      <alignment horizontal="left" vertical="center" wrapText="1"/>
      <protection locked="0"/>
    </xf>
    <xf numFmtId="0" fontId="31" fillId="0" borderId="3" xfId="2" applyFont="1" applyBorder="1" applyAlignment="1" applyProtection="1">
      <alignment horizontal="left" vertical="center" wrapText="1"/>
      <protection locked="0"/>
    </xf>
    <xf numFmtId="0" fontId="55" fillId="0" borderId="3" xfId="0" applyFont="1" applyBorder="1" applyAlignment="1">
      <alignment vertical="center" wrapText="1"/>
    </xf>
    <xf numFmtId="0" fontId="55" fillId="0" borderId="8" xfId="0" applyFont="1" applyBorder="1" applyAlignment="1">
      <alignment vertical="center" wrapText="1"/>
    </xf>
    <xf numFmtId="0" fontId="18" fillId="0" borderId="3" xfId="2" applyFont="1" applyBorder="1" applyAlignment="1" applyProtection="1">
      <alignment horizontal="center" vertical="center" shrinkToFit="1"/>
      <protection locked="0"/>
    </xf>
    <xf numFmtId="0" fontId="37" fillId="0" borderId="3" xfId="0" applyFont="1" applyBorder="1" applyAlignment="1">
      <alignment horizontal="left" vertical="center" wrapText="1"/>
    </xf>
    <xf numFmtId="0" fontId="37" fillId="0" borderId="8" xfId="0" applyFont="1" applyBorder="1" applyAlignment="1">
      <alignment horizontal="left" vertical="center" wrapText="1"/>
    </xf>
    <xf numFmtId="0" fontId="18" fillId="0" borderId="2" xfId="2" applyFont="1" applyBorder="1" applyAlignment="1" applyProtection="1">
      <alignment horizontal="left" vertical="center" shrinkToFit="1"/>
      <protection locked="0"/>
    </xf>
    <xf numFmtId="0" fontId="18" fillId="0" borderId="3" xfId="2" applyFont="1" applyBorder="1" applyAlignment="1" applyProtection="1">
      <alignment horizontal="left" vertical="center" shrinkToFit="1"/>
      <protection locked="0"/>
    </xf>
    <xf numFmtId="0" fontId="37" fillId="0" borderId="3" xfId="0" applyFont="1" applyBorder="1" applyAlignment="1">
      <alignment vertical="center" shrinkToFit="1"/>
    </xf>
    <xf numFmtId="0" fontId="37" fillId="0" borderId="8" xfId="0" applyFont="1" applyBorder="1" applyAlignment="1">
      <alignment vertical="center" shrinkToFit="1"/>
    </xf>
    <xf numFmtId="0" fontId="37" fillId="0" borderId="3" xfId="0" applyFont="1" applyBorder="1" applyAlignment="1">
      <alignment horizontal="left" vertical="center"/>
    </xf>
    <xf numFmtId="0" fontId="37" fillId="0" borderId="8" xfId="0" applyFont="1" applyBorder="1" applyAlignment="1">
      <alignment horizontal="left" vertical="center"/>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45" fillId="0" borderId="8" xfId="0" applyFont="1" applyBorder="1" applyAlignment="1">
      <alignment horizontal="center" vertical="center"/>
    </xf>
    <xf numFmtId="0" fontId="45"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6" xfId="0" applyFont="1" applyBorder="1" applyAlignment="1">
      <alignment horizontal="left"/>
    </xf>
    <xf numFmtId="0" fontId="20" fillId="0" borderId="7" xfId="0" applyFont="1" applyBorder="1" applyAlignment="1">
      <alignment horizontal="left"/>
    </xf>
    <xf numFmtId="0" fontId="20" fillId="0" borderId="5" xfId="0" applyFont="1" applyBorder="1" applyAlignment="1">
      <alignment horizontal="left"/>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xf>
    <xf numFmtId="0" fontId="20" fillId="0" borderId="0" xfId="0" applyFont="1" applyAlignment="1">
      <alignment horizontal="left"/>
    </xf>
    <xf numFmtId="0" fontId="20" fillId="0" borderId="4" xfId="0" applyFont="1" applyBorder="1" applyAlignment="1">
      <alignment horizontal="left"/>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5" xfId="0" applyFont="1" applyBorder="1" applyAlignment="1">
      <alignment horizontal="left" vertical="center" shrinkToFit="1"/>
    </xf>
    <xf numFmtId="0" fontId="20" fillId="0" borderId="9" xfId="0" applyFont="1" applyBorder="1" applyAlignment="1">
      <alignment horizontal="left" vertical="center" shrinkToFit="1"/>
    </xf>
    <xf numFmtId="0" fontId="20" fillId="0" borderId="10" xfId="0" applyFont="1" applyBorder="1" applyAlignment="1">
      <alignment horizontal="left" vertical="center" shrinkToFit="1"/>
    </xf>
    <xf numFmtId="0" fontId="20" fillId="0" borderId="11" xfId="0" applyFont="1" applyBorder="1" applyAlignment="1">
      <alignment horizontal="left" vertical="center" shrinkToFit="1"/>
    </xf>
    <xf numFmtId="0" fontId="9" fillId="2" borderId="1" xfId="5" applyFont="1" applyFill="1" applyBorder="1" applyAlignment="1">
      <alignment horizontal="center" vertical="center" shrinkToFit="1"/>
    </xf>
    <xf numFmtId="0" fontId="33"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3" fillId="0" borderId="1" xfId="0" applyFont="1" applyBorder="1" applyAlignment="1">
      <alignment horizontal="right"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9" fillId="0" borderId="13" xfId="5" applyFont="1" applyBorder="1" applyAlignment="1">
      <alignment horizontal="left" vertical="center"/>
    </xf>
    <xf numFmtId="0" fontId="18" fillId="2" borderId="21"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24"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Border="1" applyAlignment="1">
      <alignment horizontal="left" vertical="center"/>
    </xf>
    <xf numFmtId="0" fontId="9" fillId="0" borderId="41" xfId="5" applyFont="1" applyBorder="1" applyAlignment="1">
      <alignment horizontal="center" vertical="center"/>
    </xf>
    <xf numFmtId="0" fontId="9" fillId="0" borderId="40" xfId="5" applyFont="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18" fillId="2" borderId="28" xfId="5" applyFont="1" applyFill="1" applyBorder="1" applyAlignment="1">
      <alignment horizontal="center" vertical="center"/>
    </xf>
    <xf numFmtId="0" fontId="9" fillId="0" borderId="27"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8"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9" xfId="5" applyFont="1" applyFill="1" applyBorder="1" applyAlignment="1">
      <alignment horizontal="center" vertical="center"/>
    </xf>
    <xf numFmtId="178" fontId="32" fillId="0" borderId="12" xfId="2" applyNumberFormat="1" applyFont="1" applyBorder="1" applyAlignment="1">
      <alignment horizontal="center" vertical="center" shrinkToFit="1"/>
    </xf>
    <xf numFmtId="0" fontId="32" fillId="0" borderId="0" xfId="2" applyFont="1" applyAlignment="1">
      <alignment horizontal="center" vertical="center" shrinkToFit="1"/>
    </xf>
    <xf numFmtId="0" fontId="32" fillId="0" borderId="74" xfId="2" applyFont="1" applyBorder="1" applyAlignment="1">
      <alignment horizontal="center" vertical="center" shrinkToFit="1"/>
    </xf>
    <xf numFmtId="0" fontId="32" fillId="0" borderId="38" xfId="2" applyFont="1" applyBorder="1" applyAlignment="1">
      <alignment horizontal="center" vertical="center" shrinkToFit="1"/>
    </xf>
    <xf numFmtId="0" fontId="32" fillId="0" borderId="37" xfId="2" applyFont="1" applyBorder="1" applyAlignment="1">
      <alignment horizontal="center" vertical="center" shrinkToFit="1"/>
    </xf>
    <xf numFmtId="0" fontId="32" fillId="0" borderId="36" xfId="2" applyFont="1" applyBorder="1" applyAlignment="1">
      <alignment horizontal="center" vertical="center" shrinkToFit="1"/>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4" xfId="5" applyFont="1" applyBorder="1" applyAlignment="1">
      <alignment horizontal="left" vertical="center" shrinkToFit="1"/>
    </xf>
    <xf numFmtId="0" fontId="9"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8" fillId="2" borderId="34" xfId="5" applyFont="1" applyFill="1" applyBorder="1" applyAlignment="1">
      <alignment horizontal="center" vertical="center" wrapText="1"/>
    </xf>
    <xf numFmtId="0" fontId="48" fillId="2" borderId="26" xfId="5" applyFont="1" applyFill="1" applyBorder="1" applyAlignment="1">
      <alignment horizontal="center" vertical="center" wrapText="1"/>
    </xf>
    <xf numFmtId="0" fontId="48" fillId="2" borderId="22" xfId="5" applyFont="1" applyFill="1" applyBorder="1" applyAlignment="1">
      <alignment horizontal="center" vertical="center" wrapText="1"/>
    </xf>
    <xf numFmtId="0" fontId="18" fillId="2" borderId="35" xfId="5" applyFont="1" applyFill="1" applyBorder="1" applyAlignment="1">
      <alignment horizontal="center" vertical="center" wrapText="1"/>
    </xf>
    <xf numFmtId="0" fontId="18" fillId="2" borderId="2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20" xfId="5" applyFont="1" applyFill="1" applyBorder="1" applyAlignment="1">
      <alignment horizontal="center" vertical="center"/>
    </xf>
    <xf numFmtId="0" fontId="18" fillId="2" borderId="25" xfId="5" applyFont="1" applyFill="1" applyBorder="1" applyAlignment="1">
      <alignment horizontal="center" vertical="center"/>
    </xf>
    <xf numFmtId="0" fontId="18" fillId="2" borderId="33" xfId="5" applyFont="1" applyFill="1" applyBorder="1" applyAlignment="1">
      <alignment horizontal="center" vertical="center"/>
    </xf>
    <xf numFmtId="0" fontId="18" fillId="2" borderId="32" xfId="5" applyFont="1" applyFill="1" applyBorder="1" applyAlignment="1">
      <alignment horizontal="center" vertical="center"/>
    </xf>
    <xf numFmtId="0" fontId="18" fillId="2" borderId="31" xfId="5" applyFont="1" applyFill="1"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9" xfId="0" applyBorder="1" applyAlignment="1">
      <alignment horizontal="center" vertical="center"/>
    </xf>
    <xf numFmtId="0" fontId="0" fillId="0" borderId="2"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84">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calcChain" Target="calcChain.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png"/><Relationship Id="rId5" Type="http://schemas.openxmlformats.org/officeDocument/2006/relationships/image" Target="../media/image7.jpeg"/><Relationship Id="rId4"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9.emf"/></Relationships>
</file>

<file path=xl/drawings/_rels/drawing5.xml.rels><?xml version="1.0" encoding="UTF-8" standalone="yes"?>
<Relationships xmlns="http://schemas.openxmlformats.org/package/2006/relationships"><Relationship Id="rId1" Type="http://schemas.openxmlformats.org/officeDocument/2006/relationships/image" Target="../media/image9.emf"/></Relationships>
</file>

<file path=xl/drawings/_rels/drawing6.xml.rels><?xml version="1.0" encoding="UTF-8" standalone="yes"?>
<Relationships xmlns="http://schemas.openxmlformats.org/package/2006/relationships"><Relationship Id="rId1" Type="http://schemas.openxmlformats.org/officeDocument/2006/relationships/image" Target="../media/image9.emf"/></Relationships>
</file>

<file path=xl/drawings/_rels/drawing7.xml.rels><?xml version="1.0" encoding="UTF-8" standalone="yes"?>
<Relationships xmlns="http://schemas.openxmlformats.org/package/2006/relationships"><Relationship Id="rId1" Type="http://schemas.openxmlformats.org/officeDocument/2006/relationships/image" Target="../media/image9.emf"/></Relationships>
</file>

<file path=xl/drawings/_rels/drawing8.xml.rels><?xml version="1.0" encoding="UTF-8" standalone="yes"?>
<Relationships xmlns="http://schemas.openxmlformats.org/package/2006/relationships"><Relationship Id="rId3" Type="http://schemas.openxmlformats.org/officeDocument/2006/relationships/image" Target="../media/image12.jpeg"/><Relationship Id="rId2" Type="http://schemas.openxmlformats.org/officeDocument/2006/relationships/image" Target="../media/image11.jpeg"/><Relationship Id="rId1" Type="http://schemas.openxmlformats.org/officeDocument/2006/relationships/image" Target="../media/image10.jpeg"/><Relationship Id="rId4" Type="http://schemas.openxmlformats.org/officeDocument/2006/relationships/image" Target="../media/image13.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6.jpeg"/><Relationship Id="rId2" Type="http://schemas.openxmlformats.org/officeDocument/2006/relationships/image" Target="../media/image15.jpeg"/><Relationship Id="rId1" Type="http://schemas.openxmlformats.org/officeDocument/2006/relationships/image" Target="../media/image14.jpeg"/><Relationship Id="rId4" Type="http://schemas.openxmlformats.org/officeDocument/2006/relationships/image" Target="../media/image17.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9.jpeg"/><Relationship Id="rId1" Type="http://schemas.openxmlformats.org/officeDocument/2006/relationships/image" Target="../media/image18.jpeg"/><Relationship Id="rId4" Type="http://schemas.openxmlformats.org/officeDocument/2006/relationships/image" Target="../media/image21.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23.jpeg"/><Relationship Id="rId1" Type="http://schemas.openxmlformats.org/officeDocument/2006/relationships/image" Target="../media/image22.jpeg"/><Relationship Id="rId4" Type="http://schemas.openxmlformats.org/officeDocument/2006/relationships/image" Target="../media/image25.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26.jpeg"/><Relationship Id="rId4" Type="http://schemas.openxmlformats.org/officeDocument/2006/relationships/image" Target="../media/image29.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32.jpeg"/><Relationship Id="rId2" Type="http://schemas.openxmlformats.org/officeDocument/2006/relationships/image" Target="../media/image31.jpeg"/><Relationship Id="rId1" Type="http://schemas.openxmlformats.org/officeDocument/2006/relationships/image" Target="../media/image30.jpeg"/><Relationship Id="rId4" Type="http://schemas.openxmlformats.org/officeDocument/2006/relationships/image" Target="../media/image33.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35.jpeg"/><Relationship Id="rId1" Type="http://schemas.openxmlformats.org/officeDocument/2006/relationships/image" Target="../media/image34.jpeg"/><Relationship Id="rId4" Type="http://schemas.openxmlformats.org/officeDocument/2006/relationships/image" Target="../media/image37.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40.jpeg"/><Relationship Id="rId2" Type="http://schemas.openxmlformats.org/officeDocument/2006/relationships/image" Target="../media/image39.jpeg"/><Relationship Id="rId1" Type="http://schemas.openxmlformats.org/officeDocument/2006/relationships/image" Target="../media/image38.jpeg"/><Relationship Id="rId4" Type="http://schemas.openxmlformats.org/officeDocument/2006/relationships/image" Target="../media/image41.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52.jpeg"/><Relationship Id="rId2" Type="http://schemas.openxmlformats.org/officeDocument/2006/relationships/image" Target="../media/image51.jpeg"/><Relationship Id="rId1" Type="http://schemas.openxmlformats.org/officeDocument/2006/relationships/image" Target="../media/image50.jpeg"/><Relationship Id="rId4" Type="http://schemas.openxmlformats.org/officeDocument/2006/relationships/image" Target="../media/image53.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55.jpeg"/><Relationship Id="rId1" Type="http://schemas.openxmlformats.org/officeDocument/2006/relationships/image" Target="../media/image54.jpeg"/><Relationship Id="rId4" Type="http://schemas.openxmlformats.org/officeDocument/2006/relationships/image" Target="../media/image57.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59.jpeg"/><Relationship Id="rId1" Type="http://schemas.openxmlformats.org/officeDocument/2006/relationships/image" Target="../media/image58.jpeg"/><Relationship Id="rId4" Type="http://schemas.openxmlformats.org/officeDocument/2006/relationships/image" Target="../media/image61.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jpeg"/><Relationship Id="rId1" Type="http://schemas.openxmlformats.org/officeDocument/2006/relationships/image" Target="../media/image62.jpeg"/><Relationship Id="rId4" Type="http://schemas.openxmlformats.org/officeDocument/2006/relationships/image" Target="../media/image65.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 Id="rId4" Type="http://schemas.openxmlformats.org/officeDocument/2006/relationships/image" Target="../media/image69.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72.jpeg"/><Relationship Id="rId2" Type="http://schemas.openxmlformats.org/officeDocument/2006/relationships/image" Target="../media/image71.jpeg"/><Relationship Id="rId1" Type="http://schemas.openxmlformats.org/officeDocument/2006/relationships/image" Target="../media/image70.jpeg"/><Relationship Id="rId4" Type="http://schemas.openxmlformats.org/officeDocument/2006/relationships/image" Target="../media/image73.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6.jpeg"/><Relationship Id="rId2" Type="http://schemas.openxmlformats.org/officeDocument/2006/relationships/image" Target="../media/image75.jpeg"/><Relationship Id="rId1" Type="http://schemas.openxmlformats.org/officeDocument/2006/relationships/image" Target="../media/image74.jpeg"/><Relationship Id="rId4" Type="http://schemas.openxmlformats.org/officeDocument/2006/relationships/image" Target="../media/image77.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80.jpeg"/><Relationship Id="rId2" Type="http://schemas.openxmlformats.org/officeDocument/2006/relationships/image" Target="../media/image79.jpeg"/><Relationship Id="rId1" Type="http://schemas.openxmlformats.org/officeDocument/2006/relationships/image" Target="../media/image78.jpeg"/><Relationship Id="rId4" Type="http://schemas.openxmlformats.org/officeDocument/2006/relationships/image" Target="../media/image81.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84.jpeg"/><Relationship Id="rId2" Type="http://schemas.openxmlformats.org/officeDocument/2006/relationships/image" Target="../media/image83.jpeg"/><Relationship Id="rId1" Type="http://schemas.openxmlformats.org/officeDocument/2006/relationships/image" Target="../media/image82.jpeg"/><Relationship Id="rId4" Type="http://schemas.openxmlformats.org/officeDocument/2006/relationships/image" Target="../media/image85.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8.jpeg"/><Relationship Id="rId2" Type="http://schemas.openxmlformats.org/officeDocument/2006/relationships/image" Target="../media/image87.jpeg"/><Relationship Id="rId1" Type="http://schemas.openxmlformats.org/officeDocument/2006/relationships/image" Target="../media/image86.jpeg"/><Relationship Id="rId4" Type="http://schemas.openxmlformats.org/officeDocument/2006/relationships/image" Target="../media/image89.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92.jpeg"/><Relationship Id="rId2" Type="http://schemas.openxmlformats.org/officeDocument/2006/relationships/image" Target="../media/image91.jpeg"/><Relationship Id="rId1" Type="http://schemas.openxmlformats.org/officeDocument/2006/relationships/image" Target="../media/image90.jpeg"/><Relationship Id="rId4" Type="http://schemas.openxmlformats.org/officeDocument/2006/relationships/image" Target="../media/image93.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6.jpeg"/><Relationship Id="rId2" Type="http://schemas.openxmlformats.org/officeDocument/2006/relationships/image" Target="../media/image95.jpeg"/><Relationship Id="rId1" Type="http://schemas.openxmlformats.org/officeDocument/2006/relationships/image" Target="../media/image94.jpeg"/><Relationship Id="rId4" Type="http://schemas.openxmlformats.org/officeDocument/2006/relationships/image" Target="../media/image97.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 Id="rId4" Type="http://schemas.openxmlformats.org/officeDocument/2006/relationships/image" Target="../media/image101.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104.jpeg"/><Relationship Id="rId2" Type="http://schemas.openxmlformats.org/officeDocument/2006/relationships/image" Target="../media/image103.jpeg"/><Relationship Id="rId1" Type="http://schemas.openxmlformats.org/officeDocument/2006/relationships/image" Target="../media/image102.jpeg"/><Relationship Id="rId4" Type="http://schemas.openxmlformats.org/officeDocument/2006/relationships/image" Target="../media/image105.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8.jpeg"/><Relationship Id="rId2" Type="http://schemas.openxmlformats.org/officeDocument/2006/relationships/image" Target="../media/image107.jpeg"/><Relationship Id="rId1" Type="http://schemas.openxmlformats.org/officeDocument/2006/relationships/image" Target="../media/image106.jpeg"/><Relationship Id="rId4" Type="http://schemas.openxmlformats.org/officeDocument/2006/relationships/image" Target="../media/image109.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12.jpeg"/><Relationship Id="rId2" Type="http://schemas.openxmlformats.org/officeDocument/2006/relationships/image" Target="../media/image111.jpeg"/><Relationship Id="rId1" Type="http://schemas.openxmlformats.org/officeDocument/2006/relationships/image" Target="../media/image110.jpeg"/><Relationship Id="rId4" Type="http://schemas.openxmlformats.org/officeDocument/2006/relationships/image" Target="../media/image113.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16.jpeg"/><Relationship Id="rId2" Type="http://schemas.openxmlformats.org/officeDocument/2006/relationships/image" Target="../media/image115.jpeg"/><Relationship Id="rId1" Type="http://schemas.openxmlformats.org/officeDocument/2006/relationships/image" Target="../media/image114.jpeg"/><Relationship Id="rId4" Type="http://schemas.openxmlformats.org/officeDocument/2006/relationships/image" Target="../media/image117.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20.jpeg"/><Relationship Id="rId2" Type="http://schemas.openxmlformats.org/officeDocument/2006/relationships/image" Target="../media/image119.jpeg"/><Relationship Id="rId1" Type="http://schemas.openxmlformats.org/officeDocument/2006/relationships/image" Target="../media/image118.jpeg"/><Relationship Id="rId4" Type="http://schemas.openxmlformats.org/officeDocument/2006/relationships/image" Target="../media/image121.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24.jpeg"/><Relationship Id="rId2" Type="http://schemas.openxmlformats.org/officeDocument/2006/relationships/image" Target="../media/image123.jpeg"/><Relationship Id="rId1" Type="http://schemas.openxmlformats.org/officeDocument/2006/relationships/image" Target="../media/image122.jpeg"/><Relationship Id="rId4" Type="http://schemas.openxmlformats.org/officeDocument/2006/relationships/image" Target="../media/image125.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28.jpeg"/><Relationship Id="rId2" Type="http://schemas.openxmlformats.org/officeDocument/2006/relationships/image" Target="../media/image127.jpeg"/><Relationship Id="rId1" Type="http://schemas.openxmlformats.org/officeDocument/2006/relationships/image" Target="../media/image126.jpeg"/><Relationship Id="rId4" Type="http://schemas.openxmlformats.org/officeDocument/2006/relationships/image" Target="../media/image129.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32.jpeg"/><Relationship Id="rId2" Type="http://schemas.openxmlformats.org/officeDocument/2006/relationships/image" Target="../media/image131.jpeg"/><Relationship Id="rId1" Type="http://schemas.openxmlformats.org/officeDocument/2006/relationships/image" Target="../media/image130.jpeg"/><Relationship Id="rId4" Type="http://schemas.openxmlformats.org/officeDocument/2006/relationships/image" Target="../media/image133.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36.jpeg"/><Relationship Id="rId2" Type="http://schemas.openxmlformats.org/officeDocument/2006/relationships/image" Target="../media/image135.jpeg"/><Relationship Id="rId1" Type="http://schemas.openxmlformats.org/officeDocument/2006/relationships/image" Target="../media/image134.jpeg"/><Relationship Id="rId4" Type="http://schemas.openxmlformats.org/officeDocument/2006/relationships/image" Target="../media/image137.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40.jpeg"/><Relationship Id="rId2" Type="http://schemas.openxmlformats.org/officeDocument/2006/relationships/image" Target="../media/image139.jpeg"/><Relationship Id="rId1" Type="http://schemas.openxmlformats.org/officeDocument/2006/relationships/image" Target="../media/image138.jpeg"/><Relationship Id="rId4" Type="http://schemas.openxmlformats.org/officeDocument/2006/relationships/image" Target="../media/image141.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44.jpeg"/><Relationship Id="rId2" Type="http://schemas.openxmlformats.org/officeDocument/2006/relationships/image" Target="../media/image143.jpeg"/><Relationship Id="rId1" Type="http://schemas.openxmlformats.org/officeDocument/2006/relationships/image" Target="../media/image142.jpeg"/><Relationship Id="rId4" Type="http://schemas.openxmlformats.org/officeDocument/2006/relationships/image" Target="../media/image145.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48.jpeg"/><Relationship Id="rId2" Type="http://schemas.openxmlformats.org/officeDocument/2006/relationships/image" Target="../media/image147.jpeg"/><Relationship Id="rId1" Type="http://schemas.openxmlformats.org/officeDocument/2006/relationships/image" Target="../media/image146.jpeg"/><Relationship Id="rId4" Type="http://schemas.openxmlformats.org/officeDocument/2006/relationships/image" Target="../media/image149.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52.jpeg"/><Relationship Id="rId2" Type="http://schemas.openxmlformats.org/officeDocument/2006/relationships/image" Target="../media/image151.jpeg"/><Relationship Id="rId1" Type="http://schemas.openxmlformats.org/officeDocument/2006/relationships/image" Target="../media/image150.jpeg"/><Relationship Id="rId4" Type="http://schemas.openxmlformats.org/officeDocument/2006/relationships/image" Target="../media/image153.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56.jpeg"/><Relationship Id="rId2" Type="http://schemas.openxmlformats.org/officeDocument/2006/relationships/image" Target="../media/image155.jpeg"/><Relationship Id="rId1" Type="http://schemas.openxmlformats.org/officeDocument/2006/relationships/image" Target="../media/image154.jpeg"/><Relationship Id="rId4" Type="http://schemas.openxmlformats.org/officeDocument/2006/relationships/image" Target="../media/image157.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60.jpeg"/><Relationship Id="rId2" Type="http://schemas.openxmlformats.org/officeDocument/2006/relationships/image" Target="../media/image159.jpeg"/><Relationship Id="rId1" Type="http://schemas.openxmlformats.org/officeDocument/2006/relationships/image" Target="../media/image158.jpeg"/><Relationship Id="rId4" Type="http://schemas.openxmlformats.org/officeDocument/2006/relationships/image" Target="../media/image161.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64.jpeg"/><Relationship Id="rId2" Type="http://schemas.openxmlformats.org/officeDocument/2006/relationships/image" Target="../media/image163.jpeg"/><Relationship Id="rId1" Type="http://schemas.openxmlformats.org/officeDocument/2006/relationships/image" Target="../media/image162.jpeg"/><Relationship Id="rId4" Type="http://schemas.openxmlformats.org/officeDocument/2006/relationships/image" Target="../media/image165.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68.jpeg"/><Relationship Id="rId2" Type="http://schemas.openxmlformats.org/officeDocument/2006/relationships/image" Target="../media/image167.jpeg"/><Relationship Id="rId1" Type="http://schemas.openxmlformats.org/officeDocument/2006/relationships/image" Target="../media/image166.jpeg"/><Relationship Id="rId4" Type="http://schemas.openxmlformats.org/officeDocument/2006/relationships/image" Target="../media/image169.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72.jpeg"/><Relationship Id="rId2" Type="http://schemas.openxmlformats.org/officeDocument/2006/relationships/image" Target="../media/image171.jpeg"/><Relationship Id="rId1" Type="http://schemas.openxmlformats.org/officeDocument/2006/relationships/image" Target="../media/image170.jpeg"/><Relationship Id="rId4" Type="http://schemas.openxmlformats.org/officeDocument/2006/relationships/image" Target="../media/image173.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76.jpeg"/><Relationship Id="rId2" Type="http://schemas.openxmlformats.org/officeDocument/2006/relationships/image" Target="../media/image175.jpeg"/><Relationship Id="rId1" Type="http://schemas.openxmlformats.org/officeDocument/2006/relationships/image" Target="../media/image174.jpeg"/><Relationship Id="rId4" Type="http://schemas.openxmlformats.org/officeDocument/2006/relationships/image" Target="../media/image177.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80.jpeg"/><Relationship Id="rId2" Type="http://schemas.openxmlformats.org/officeDocument/2006/relationships/image" Target="../media/image179.jpeg"/><Relationship Id="rId1" Type="http://schemas.openxmlformats.org/officeDocument/2006/relationships/image" Target="../media/image178.jpeg"/><Relationship Id="rId4" Type="http://schemas.openxmlformats.org/officeDocument/2006/relationships/image" Target="../media/image181.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84.jpeg"/><Relationship Id="rId2" Type="http://schemas.openxmlformats.org/officeDocument/2006/relationships/image" Target="../media/image183.jpeg"/><Relationship Id="rId1" Type="http://schemas.openxmlformats.org/officeDocument/2006/relationships/image" Target="../media/image182.jpeg"/><Relationship Id="rId4" Type="http://schemas.openxmlformats.org/officeDocument/2006/relationships/image" Target="../media/image185.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88.jpeg"/><Relationship Id="rId2" Type="http://schemas.openxmlformats.org/officeDocument/2006/relationships/image" Target="../media/image187.jpeg"/><Relationship Id="rId1" Type="http://schemas.openxmlformats.org/officeDocument/2006/relationships/image" Target="../media/image186.jpeg"/><Relationship Id="rId4" Type="http://schemas.openxmlformats.org/officeDocument/2006/relationships/image" Target="../media/image189.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92.jpeg"/><Relationship Id="rId2" Type="http://schemas.openxmlformats.org/officeDocument/2006/relationships/image" Target="../media/image191.jpeg"/><Relationship Id="rId1" Type="http://schemas.openxmlformats.org/officeDocument/2006/relationships/image" Target="../media/image190.jpeg"/><Relationship Id="rId4" Type="http://schemas.openxmlformats.org/officeDocument/2006/relationships/image" Target="../media/image193.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96.jpeg"/><Relationship Id="rId2" Type="http://schemas.openxmlformats.org/officeDocument/2006/relationships/image" Target="../media/image195.jpeg"/><Relationship Id="rId1" Type="http://schemas.openxmlformats.org/officeDocument/2006/relationships/image" Target="../media/image194.jpeg"/><Relationship Id="rId4" Type="http://schemas.openxmlformats.org/officeDocument/2006/relationships/image" Target="../media/image197.jpeg"/></Relationships>
</file>

<file path=xl/drawings/_rels/drawing55.xml.rels><?xml version="1.0" encoding="UTF-8" standalone="yes"?>
<Relationships xmlns="http://schemas.openxmlformats.org/package/2006/relationships"><Relationship Id="rId3" Type="http://schemas.openxmlformats.org/officeDocument/2006/relationships/image" Target="../media/image200.jpeg"/><Relationship Id="rId2" Type="http://schemas.openxmlformats.org/officeDocument/2006/relationships/image" Target="../media/image199.jpeg"/><Relationship Id="rId1" Type="http://schemas.openxmlformats.org/officeDocument/2006/relationships/image" Target="../media/image198.jpeg"/><Relationship Id="rId4" Type="http://schemas.openxmlformats.org/officeDocument/2006/relationships/image" Target="../media/image201.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204.jpeg"/><Relationship Id="rId2" Type="http://schemas.openxmlformats.org/officeDocument/2006/relationships/image" Target="../media/image203.jpeg"/><Relationship Id="rId1" Type="http://schemas.openxmlformats.org/officeDocument/2006/relationships/image" Target="../media/image202.jpeg"/><Relationship Id="rId4" Type="http://schemas.openxmlformats.org/officeDocument/2006/relationships/image" Target="../media/image205.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208.jpeg"/><Relationship Id="rId2" Type="http://schemas.openxmlformats.org/officeDocument/2006/relationships/image" Target="../media/image207.jpeg"/><Relationship Id="rId1" Type="http://schemas.openxmlformats.org/officeDocument/2006/relationships/image" Target="../media/image206.jpeg"/><Relationship Id="rId4" Type="http://schemas.openxmlformats.org/officeDocument/2006/relationships/image" Target="../media/image209.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212.jpeg"/><Relationship Id="rId2" Type="http://schemas.openxmlformats.org/officeDocument/2006/relationships/image" Target="../media/image211.jpeg"/><Relationship Id="rId1" Type="http://schemas.openxmlformats.org/officeDocument/2006/relationships/image" Target="../media/image210.jpeg"/><Relationship Id="rId4" Type="http://schemas.openxmlformats.org/officeDocument/2006/relationships/image" Target="../media/image213.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216.jpeg"/><Relationship Id="rId2" Type="http://schemas.openxmlformats.org/officeDocument/2006/relationships/image" Target="../media/image215.jpeg"/><Relationship Id="rId1" Type="http://schemas.openxmlformats.org/officeDocument/2006/relationships/image" Target="../media/image214.jpeg"/><Relationship Id="rId4" Type="http://schemas.openxmlformats.org/officeDocument/2006/relationships/image" Target="../media/image217.jpeg"/></Relationships>
</file>

<file path=xl/drawings/_rels/drawing60.xml.rels><?xml version="1.0" encoding="UTF-8" standalone="yes"?>
<Relationships xmlns="http://schemas.openxmlformats.org/package/2006/relationships"><Relationship Id="rId3" Type="http://schemas.openxmlformats.org/officeDocument/2006/relationships/image" Target="../media/image220.jpeg"/><Relationship Id="rId2" Type="http://schemas.openxmlformats.org/officeDocument/2006/relationships/image" Target="../media/image219.jpeg"/><Relationship Id="rId1" Type="http://schemas.openxmlformats.org/officeDocument/2006/relationships/image" Target="../media/image218.jpeg"/><Relationship Id="rId4" Type="http://schemas.openxmlformats.org/officeDocument/2006/relationships/image" Target="../media/image221.jpeg"/></Relationships>
</file>

<file path=xl/drawings/_rels/drawing61.xml.rels><?xml version="1.0" encoding="UTF-8" standalone="yes"?>
<Relationships xmlns="http://schemas.openxmlformats.org/package/2006/relationships"><Relationship Id="rId3" Type="http://schemas.openxmlformats.org/officeDocument/2006/relationships/image" Target="../media/image224.jpeg"/><Relationship Id="rId2" Type="http://schemas.openxmlformats.org/officeDocument/2006/relationships/image" Target="../media/image223.jpeg"/><Relationship Id="rId1" Type="http://schemas.openxmlformats.org/officeDocument/2006/relationships/image" Target="../media/image222.jpeg"/><Relationship Id="rId4" Type="http://schemas.openxmlformats.org/officeDocument/2006/relationships/image" Target="../media/image225.jpeg"/></Relationships>
</file>

<file path=xl/drawings/_rels/drawing62.xml.rels><?xml version="1.0" encoding="UTF-8" standalone="yes"?>
<Relationships xmlns="http://schemas.openxmlformats.org/package/2006/relationships"><Relationship Id="rId3" Type="http://schemas.openxmlformats.org/officeDocument/2006/relationships/image" Target="../media/image228.gif"/><Relationship Id="rId2" Type="http://schemas.openxmlformats.org/officeDocument/2006/relationships/image" Target="../media/image227.jpeg"/><Relationship Id="rId1" Type="http://schemas.openxmlformats.org/officeDocument/2006/relationships/image" Target="../media/image226.jpeg"/><Relationship Id="rId4" Type="http://schemas.openxmlformats.org/officeDocument/2006/relationships/image" Target="../media/image229.jpeg"/></Relationships>
</file>

<file path=xl/drawings/_rels/drawing63.xml.rels><?xml version="1.0" encoding="UTF-8" standalone="yes"?>
<Relationships xmlns="http://schemas.openxmlformats.org/package/2006/relationships"><Relationship Id="rId3" Type="http://schemas.openxmlformats.org/officeDocument/2006/relationships/image" Target="../media/image232.jpeg"/><Relationship Id="rId2" Type="http://schemas.openxmlformats.org/officeDocument/2006/relationships/image" Target="../media/image231.jpeg"/><Relationship Id="rId1" Type="http://schemas.openxmlformats.org/officeDocument/2006/relationships/image" Target="../media/image230.jpeg"/><Relationship Id="rId4" Type="http://schemas.openxmlformats.org/officeDocument/2006/relationships/image" Target="../media/image233.jpeg"/></Relationships>
</file>

<file path=xl/drawings/_rels/drawing64.xml.rels><?xml version="1.0" encoding="UTF-8" standalone="yes"?>
<Relationships xmlns="http://schemas.openxmlformats.org/package/2006/relationships"><Relationship Id="rId3" Type="http://schemas.openxmlformats.org/officeDocument/2006/relationships/image" Target="../media/image236.jpeg"/><Relationship Id="rId2" Type="http://schemas.openxmlformats.org/officeDocument/2006/relationships/image" Target="../media/image235.jpeg"/><Relationship Id="rId1" Type="http://schemas.openxmlformats.org/officeDocument/2006/relationships/image" Target="../media/image234.jpeg"/><Relationship Id="rId4" Type="http://schemas.openxmlformats.org/officeDocument/2006/relationships/image" Target="../media/image237.jpeg"/></Relationships>
</file>

<file path=xl/drawings/_rels/drawing65.xml.rels><?xml version="1.0" encoding="UTF-8" standalone="yes"?>
<Relationships xmlns="http://schemas.openxmlformats.org/package/2006/relationships"><Relationship Id="rId3" Type="http://schemas.openxmlformats.org/officeDocument/2006/relationships/image" Target="../media/image240.jpeg"/><Relationship Id="rId2" Type="http://schemas.openxmlformats.org/officeDocument/2006/relationships/image" Target="../media/image239.jpeg"/><Relationship Id="rId1" Type="http://schemas.openxmlformats.org/officeDocument/2006/relationships/image" Target="../media/image238.jpeg"/><Relationship Id="rId4" Type="http://schemas.openxmlformats.org/officeDocument/2006/relationships/image" Target="../media/image241.jpeg"/></Relationships>
</file>

<file path=xl/drawings/_rels/drawing66.xml.rels><?xml version="1.0" encoding="UTF-8" standalone="yes"?>
<Relationships xmlns="http://schemas.openxmlformats.org/package/2006/relationships"><Relationship Id="rId3" Type="http://schemas.openxmlformats.org/officeDocument/2006/relationships/image" Target="../media/image244.jpeg"/><Relationship Id="rId2" Type="http://schemas.openxmlformats.org/officeDocument/2006/relationships/image" Target="../media/image243.jpeg"/><Relationship Id="rId1" Type="http://schemas.openxmlformats.org/officeDocument/2006/relationships/image" Target="../media/image242.jpeg"/><Relationship Id="rId4" Type="http://schemas.openxmlformats.org/officeDocument/2006/relationships/image" Target="../media/image245.jpeg"/></Relationships>
</file>

<file path=xl/drawings/_rels/drawing67.xml.rels><?xml version="1.0" encoding="UTF-8" standalone="yes"?>
<Relationships xmlns="http://schemas.openxmlformats.org/package/2006/relationships"><Relationship Id="rId3" Type="http://schemas.openxmlformats.org/officeDocument/2006/relationships/image" Target="../media/image248.jpeg"/><Relationship Id="rId2" Type="http://schemas.openxmlformats.org/officeDocument/2006/relationships/image" Target="../media/image247.jpeg"/><Relationship Id="rId1" Type="http://schemas.openxmlformats.org/officeDocument/2006/relationships/image" Target="../media/image246.jpeg"/></Relationships>
</file>

<file path=xl/drawings/_rels/drawing68.xml.rels><?xml version="1.0" encoding="UTF-8" standalone="yes"?>
<Relationships xmlns="http://schemas.openxmlformats.org/package/2006/relationships"><Relationship Id="rId3" Type="http://schemas.openxmlformats.org/officeDocument/2006/relationships/image" Target="../media/image251.jpeg"/><Relationship Id="rId2" Type="http://schemas.openxmlformats.org/officeDocument/2006/relationships/image" Target="../media/image250.jpeg"/><Relationship Id="rId1" Type="http://schemas.openxmlformats.org/officeDocument/2006/relationships/image" Target="../media/image249.jpeg"/><Relationship Id="rId5" Type="http://schemas.openxmlformats.org/officeDocument/2006/relationships/image" Target="../media/image253.jpeg"/><Relationship Id="rId4" Type="http://schemas.openxmlformats.org/officeDocument/2006/relationships/image" Target="../media/image252.jpeg"/></Relationships>
</file>

<file path=xl/drawings/_rels/drawing69.xml.rels><?xml version="1.0" encoding="UTF-8" standalone="yes"?>
<Relationships xmlns="http://schemas.openxmlformats.org/package/2006/relationships"><Relationship Id="rId2" Type="http://schemas.openxmlformats.org/officeDocument/2006/relationships/image" Target="../media/image255.emf"/><Relationship Id="rId1" Type="http://schemas.openxmlformats.org/officeDocument/2006/relationships/image" Target="../media/image254.emf"/></Relationships>
</file>

<file path=xl/drawings/_rels/drawing70.xml.rels><?xml version="1.0" encoding="UTF-8" standalone="yes"?>
<Relationships xmlns="http://schemas.openxmlformats.org/package/2006/relationships"><Relationship Id="rId2" Type="http://schemas.openxmlformats.org/officeDocument/2006/relationships/image" Target="../media/image255.emf"/><Relationship Id="rId1" Type="http://schemas.openxmlformats.org/officeDocument/2006/relationships/image" Target="../media/image254.emf"/></Relationships>
</file>

<file path=xl/drawings/_rels/drawing71.xml.rels><?xml version="1.0" encoding="UTF-8" standalone="yes"?>
<Relationships xmlns="http://schemas.openxmlformats.org/package/2006/relationships"><Relationship Id="rId2" Type="http://schemas.openxmlformats.org/officeDocument/2006/relationships/image" Target="../media/image255.emf"/><Relationship Id="rId1" Type="http://schemas.openxmlformats.org/officeDocument/2006/relationships/image" Target="../media/image254.emf"/></Relationships>
</file>

<file path=xl/drawings/_rels/drawing72.xml.rels><?xml version="1.0" encoding="UTF-8" standalone="yes"?>
<Relationships xmlns="http://schemas.openxmlformats.org/package/2006/relationships"><Relationship Id="rId2" Type="http://schemas.openxmlformats.org/officeDocument/2006/relationships/image" Target="../media/image255.emf"/><Relationship Id="rId1" Type="http://schemas.openxmlformats.org/officeDocument/2006/relationships/image" Target="../media/image254.emf"/></Relationships>
</file>

<file path=xl/drawings/_rels/drawing73.xml.rels><?xml version="1.0" encoding="UTF-8" standalone="yes"?>
<Relationships xmlns="http://schemas.openxmlformats.org/package/2006/relationships"><Relationship Id="rId2" Type="http://schemas.openxmlformats.org/officeDocument/2006/relationships/image" Target="../media/image255.emf"/><Relationship Id="rId1" Type="http://schemas.openxmlformats.org/officeDocument/2006/relationships/image" Target="../media/image254.emf"/></Relationships>
</file>

<file path=xl/drawings/_rels/drawing74.xml.rels><?xml version="1.0" encoding="UTF-8" standalone="yes"?>
<Relationships xmlns="http://schemas.openxmlformats.org/package/2006/relationships"><Relationship Id="rId2" Type="http://schemas.openxmlformats.org/officeDocument/2006/relationships/image" Target="../media/image255.emf"/><Relationship Id="rId1" Type="http://schemas.openxmlformats.org/officeDocument/2006/relationships/image" Target="../media/image254.emf"/></Relationships>
</file>

<file path=xl/drawings/_rels/drawing75.xml.rels><?xml version="1.0" encoding="UTF-8" standalone="yes"?>
<Relationships xmlns="http://schemas.openxmlformats.org/package/2006/relationships"><Relationship Id="rId1" Type="http://schemas.openxmlformats.org/officeDocument/2006/relationships/image" Target="../media/image256.emf"/></Relationships>
</file>

<file path=xl/drawings/_rels/drawing76.xml.rels><?xml version="1.0" encoding="UTF-8" standalone="yes"?>
<Relationships xmlns="http://schemas.openxmlformats.org/package/2006/relationships"><Relationship Id="rId1" Type="http://schemas.openxmlformats.org/officeDocument/2006/relationships/image" Target="../media/image257.emf"/></Relationships>
</file>

<file path=xl/drawings/_rels/drawing77.xml.rels><?xml version="1.0" encoding="UTF-8" standalone="yes"?>
<Relationships xmlns="http://schemas.openxmlformats.org/package/2006/relationships"><Relationship Id="rId1" Type="http://schemas.openxmlformats.org/officeDocument/2006/relationships/image" Target="../media/image258.emf"/></Relationships>
</file>

<file path=xl/drawings/_rels/drawing78.xml.rels><?xml version="1.0" encoding="UTF-8" standalone="yes"?>
<Relationships xmlns="http://schemas.openxmlformats.org/package/2006/relationships"><Relationship Id="rId1" Type="http://schemas.openxmlformats.org/officeDocument/2006/relationships/image" Target="../media/image259.emf"/></Relationships>
</file>

<file path=xl/drawings/_rels/drawing79.xml.rels><?xml version="1.0" encoding="UTF-8" standalone="yes"?>
<Relationships xmlns="http://schemas.openxmlformats.org/package/2006/relationships"><Relationship Id="rId1" Type="http://schemas.openxmlformats.org/officeDocument/2006/relationships/image" Target="../media/image260.emf"/></Relationships>
</file>

<file path=xl/drawings/_rels/drawing80.xml.rels><?xml version="1.0" encoding="UTF-8" standalone="yes"?>
<Relationships xmlns="http://schemas.openxmlformats.org/package/2006/relationships"><Relationship Id="rId1" Type="http://schemas.openxmlformats.org/officeDocument/2006/relationships/image" Target="../media/image261.emf"/></Relationships>
</file>

<file path=xl/drawings/_rels/drawing81.xml.rels><?xml version="1.0" encoding="UTF-8" standalone="yes"?>
<Relationships xmlns="http://schemas.openxmlformats.org/package/2006/relationships"><Relationship Id="rId1" Type="http://schemas.openxmlformats.org/officeDocument/2006/relationships/image" Target="../media/image262.emf"/></Relationships>
</file>

<file path=xl/drawings/_rels/drawing82.xml.rels><?xml version="1.0" encoding="UTF-8" standalone="yes"?>
<Relationships xmlns="http://schemas.openxmlformats.org/package/2006/relationships"><Relationship Id="rId1" Type="http://schemas.openxmlformats.org/officeDocument/2006/relationships/image" Target="../media/image263.emf"/></Relationships>
</file>

<file path=xl/drawings/_rels/drawing83.xml.rels><?xml version="1.0" encoding="UTF-8" standalone="yes"?>
<Relationships xmlns="http://schemas.openxmlformats.org/package/2006/relationships"><Relationship Id="rId1" Type="http://schemas.openxmlformats.org/officeDocument/2006/relationships/image" Target="../media/image264.emf"/></Relationships>
</file>

<file path=xl/drawings/_rels/drawing84.xml.rels><?xml version="1.0" encoding="UTF-8" standalone="yes"?>
<Relationships xmlns="http://schemas.openxmlformats.org/package/2006/relationships"><Relationship Id="rId1" Type="http://schemas.openxmlformats.org/officeDocument/2006/relationships/image" Target="../media/image265.emf"/></Relationships>
</file>

<file path=xl/drawings/_rels/drawing85.xml.rels><?xml version="1.0" encoding="UTF-8" standalone="yes"?>
<Relationships xmlns="http://schemas.openxmlformats.org/package/2006/relationships"><Relationship Id="rId1" Type="http://schemas.openxmlformats.org/officeDocument/2006/relationships/image" Target="../media/image266.emf"/></Relationships>
</file>

<file path=xl/drawings/_rels/drawing86.xml.rels><?xml version="1.0" encoding="UTF-8" standalone="yes"?>
<Relationships xmlns="http://schemas.openxmlformats.org/package/2006/relationships"><Relationship Id="rId1" Type="http://schemas.openxmlformats.org/officeDocument/2006/relationships/image" Target="../media/image267.emf"/></Relationships>
</file>

<file path=xl/drawings/_rels/drawing87.xml.rels><?xml version="1.0" encoding="UTF-8" standalone="yes"?>
<Relationships xmlns="http://schemas.openxmlformats.org/package/2006/relationships"><Relationship Id="rId1" Type="http://schemas.openxmlformats.org/officeDocument/2006/relationships/image" Target="../media/image268.emf"/></Relationships>
</file>

<file path=xl/drawings/_rels/drawing88.xml.rels><?xml version="1.0" encoding="UTF-8" standalone="yes"?>
<Relationships xmlns="http://schemas.openxmlformats.org/package/2006/relationships"><Relationship Id="rId1" Type="http://schemas.openxmlformats.org/officeDocument/2006/relationships/image" Target="../media/image269.emf"/></Relationships>
</file>

<file path=xl/drawings/_rels/drawing89.xml.rels><?xml version="1.0" encoding="UTF-8" standalone="yes"?>
<Relationships xmlns="http://schemas.openxmlformats.org/package/2006/relationships"><Relationship Id="rId1" Type="http://schemas.openxmlformats.org/officeDocument/2006/relationships/image" Target="../media/image270.emf"/></Relationships>
</file>

<file path=xl/drawings/_rels/drawing90.xml.rels><?xml version="1.0" encoding="UTF-8" standalone="yes"?>
<Relationships xmlns="http://schemas.openxmlformats.org/package/2006/relationships"><Relationship Id="rId1" Type="http://schemas.openxmlformats.org/officeDocument/2006/relationships/image" Target="../media/image271.emf"/></Relationships>
</file>

<file path=xl/drawings/_rels/drawing91.xml.rels><?xml version="1.0" encoding="UTF-8" standalone="yes"?>
<Relationships xmlns="http://schemas.openxmlformats.org/package/2006/relationships"><Relationship Id="rId1" Type="http://schemas.openxmlformats.org/officeDocument/2006/relationships/image" Target="../media/image272.emf"/></Relationships>
</file>

<file path=xl/drawings/_rels/drawing92.xml.rels><?xml version="1.0" encoding="UTF-8" standalone="yes"?>
<Relationships xmlns="http://schemas.openxmlformats.org/package/2006/relationships"><Relationship Id="rId1" Type="http://schemas.openxmlformats.org/officeDocument/2006/relationships/image" Target="../media/image273.emf"/></Relationships>
</file>

<file path=xl/drawings/_rels/drawing93.xml.rels><?xml version="1.0" encoding="UTF-8" standalone="yes"?>
<Relationships xmlns="http://schemas.openxmlformats.org/package/2006/relationships"><Relationship Id="rId1" Type="http://schemas.openxmlformats.org/officeDocument/2006/relationships/image" Target="../media/image274.emf"/></Relationships>
</file>

<file path=xl/drawings/_rels/drawing94.xml.rels><?xml version="1.0" encoding="UTF-8" standalone="yes"?>
<Relationships xmlns="http://schemas.openxmlformats.org/package/2006/relationships"><Relationship Id="rId1" Type="http://schemas.openxmlformats.org/officeDocument/2006/relationships/image" Target="../media/image275.emf"/></Relationships>
</file>

<file path=xl/drawings/_rels/drawing95.xml.rels><?xml version="1.0" encoding="UTF-8" standalone="yes"?>
<Relationships xmlns="http://schemas.openxmlformats.org/package/2006/relationships"><Relationship Id="rId1" Type="http://schemas.openxmlformats.org/officeDocument/2006/relationships/image" Target="../media/image276.emf"/></Relationships>
</file>

<file path=xl/drawings/_rels/drawing96.xml.rels><?xml version="1.0" encoding="UTF-8" standalone="yes"?>
<Relationships xmlns="http://schemas.openxmlformats.org/package/2006/relationships"><Relationship Id="rId1" Type="http://schemas.openxmlformats.org/officeDocument/2006/relationships/image" Target="../media/image277.emf"/></Relationships>
</file>

<file path=xl/drawings/_rels/drawing97.xml.rels><?xml version="1.0" encoding="UTF-8" standalone="yes"?>
<Relationships xmlns="http://schemas.openxmlformats.org/package/2006/relationships"><Relationship Id="rId1" Type="http://schemas.openxmlformats.org/officeDocument/2006/relationships/image" Target="../media/image278.emf"/></Relationships>
</file>

<file path=xl/drawings/_rels/drawing98.xml.rels><?xml version="1.0" encoding="UTF-8" standalone="yes"?>
<Relationships xmlns="http://schemas.openxmlformats.org/package/2006/relationships"><Relationship Id="rId1" Type="http://schemas.openxmlformats.org/officeDocument/2006/relationships/image" Target="../media/image279.emf"/></Relationships>
</file>

<file path=xl/drawings/_rels/drawing99.xml.rels><?xml version="1.0" encoding="UTF-8" standalone="yes"?>
<Relationships xmlns="http://schemas.openxmlformats.org/package/2006/relationships"><Relationship Id="rId1" Type="http://schemas.openxmlformats.org/officeDocument/2006/relationships/image" Target="../media/image280.emf"/></Relationships>
</file>

<file path=xl/drawings/_rels/drawing100.xml.rels><?xml version="1.0" encoding="UTF-8" standalone="yes"?>
<Relationships xmlns="http://schemas.openxmlformats.org/package/2006/relationships"><Relationship Id="rId1" Type="http://schemas.openxmlformats.org/officeDocument/2006/relationships/image" Target="../media/image281.emf"/></Relationships>
</file>

<file path=xl/drawings/_rels/drawing101.xml.rels><?xml version="1.0" encoding="UTF-8" standalone="yes"?>
<Relationships xmlns="http://schemas.openxmlformats.org/package/2006/relationships"><Relationship Id="rId1" Type="http://schemas.openxmlformats.org/officeDocument/2006/relationships/image" Target="../media/image282.emf"/></Relationships>
</file>

<file path=xl/drawings/_rels/drawing102.xml.rels><?xml version="1.0" encoding="UTF-8" standalone="yes"?>
<Relationships xmlns="http://schemas.openxmlformats.org/package/2006/relationships"><Relationship Id="rId1" Type="http://schemas.openxmlformats.org/officeDocument/2006/relationships/image" Target="../media/image283.emf"/></Relationships>
</file>

<file path=xl/drawings/_rels/drawing103.xml.rels><?xml version="1.0" encoding="UTF-8" standalone="yes"?>
<Relationships xmlns="http://schemas.openxmlformats.org/package/2006/relationships"><Relationship Id="rId1" Type="http://schemas.openxmlformats.org/officeDocument/2006/relationships/image" Target="../media/image284.emf"/></Relationships>
</file>

<file path=xl/drawings/_rels/drawing104.xml.rels><?xml version="1.0" encoding="UTF-8" standalone="yes"?>
<Relationships xmlns="http://schemas.openxmlformats.org/package/2006/relationships"><Relationship Id="rId1" Type="http://schemas.openxmlformats.org/officeDocument/2006/relationships/image" Target="../media/image285.emf"/></Relationships>
</file>

<file path=xl/drawings/_rels/drawing105.xml.rels><?xml version="1.0" encoding="UTF-8" standalone="yes"?>
<Relationships xmlns="http://schemas.openxmlformats.org/package/2006/relationships"><Relationship Id="rId1" Type="http://schemas.openxmlformats.org/officeDocument/2006/relationships/image" Target="../media/image286.emf"/></Relationships>
</file>

<file path=xl/drawings/_rels/drawing106.xml.rels><?xml version="1.0" encoding="UTF-8" standalone="yes"?>
<Relationships xmlns="http://schemas.openxmlformats.org/package/2006/relationships"><Relationship Id="rId1" Type="http://schemas.openxmlformats.org/officeDocument/2006/relationships/image" Target="../media/image287.emf"/></Relationships>
</file>

<file path=xl/drawings/_rels/drawing107.xml.rels><?xml version="1.0" encoding="UTF-8" standalone="yes"?>
<Relationships xmlns="http://schemas.openxmlformats.org/package/2006/relationships"><Relationship Id="rId1" Type="http://schemas.openxmlformats.org/officeDocument/2006/relationships/image" Target="../media/image288.emf"/></Relationships>
</file>

<file path=xl/drawings/_rels/drawing108.xml.rels><?xml version="1.0" encoding="UTF-8" standalone="yes"?>
<Relationships xmlns="http://schemas.openxmlformats.org/package/2006/relationships"><Relationship Id="rId1" Type="http://schemas.openxmlformats.org/officeDocument/2006/relationships/image" Target="../media/image289.emf"/></Relationships>
</file>

<file path=xl/drawings/_rels/drawing109.xml.rels><?xml version="1.0" encoding="UTF-8" standalone="yes"?>
<Relationships xmlns="http://schemas.openxmlformats.org/package/2006/relationships"><Relationship Id="rId1" Type="http://schemas.openxmlformats.org/officeDocument/2006/relationships/image" Target="../media/image290.emf"/></Relationships>
</file>

<file path=xl/drawings/_rels/drawing110.xml.rels><?xml version="1.0" encoding="UTF-8" standalone="yes"?>
<Relationships xmlns="http://schemas.openxmlformats.org/package/2006/relationships"><Relationship Id="rId1" Type="http://schemas.openxmlformats.org/officeDocument/2006/relationships/image" Target="../media/image291.emf"/></Relationships>
</file>

<file path=xl/drawings/_rels/drawing111.xml.rels><?xml version="1.0" encoding="UTF-8" standalone="yes"?>
<Relationships xmlns="http://schemas.openxmlformats.org/package/2006/relationships"><Relationship Id="rId1" Type="http://schemas.openxmlformats.org/officeDocument/2006/relationships/image" Target="../media/image292.emf"/></Relationships>
</file>

<file path=xl/drawings/_rels/drawing112.xml.rels><?xml version="1.0" encoding="UTF-8" standalone="yes"?>
<Relationships xmlns="http://schemas.openxmlformats.org/package/2006/relationships"><Relationship Id="rId1" Type="http://schemas.openxmlformats.org/officeDocument/2006/relationships/image" Target="../media/image293.emf"/></Relationships>
</file>

<file path=xl/drawings/_rels/drawing113.xml.rels><?xml version="1.0" encoding="UTF-8" standalone="yes"?>
<Relationships xmlns="http://schemas.openxmlformats.org/package/2006/relationships"><Relationship Id="rId1" Type="http://schemas.openxmlformats.org/officeDocument/2006/relationships/image" Target="../media/image294.emf"/></Relationships>
</file>

<file path=xl/drawings/_rels/drawing114.xml.rels><?xml version="1.0" encoding="UTF-8" standalone="yes"?>
<Relationships xmlns="http://schemas.openxmlformats.org/package/2006/relationships"><Relationship Id="rId1" Type="http://schemas.openxmlformats.org/officeDocument/2006/relationships/image" Target="../media/image295.emf"/></Relationships>
</file>

<file path=xl/drawings/_rels/drawing115.xml.rels><?xml version="1.0" encoding="UTF-8" standalone="yes"?>
<Relationships xmlns="http://schemas.openxmlformats.org/package/2006/relationships"><Relationship Id="rId1" Type="http://schemas.openxmlformats.org/officeDocument/2006/relationships/image" Target="../media/image296.emf"/></Relationships>
</file>

<file path=xl/drawings/_rels/drawing116.xml.rels><?xml version="1.0" encoding="UTF-8" standalone="yes"?>
<Relationships xmlns="http://schemas.openxmlformats.org/package/2006/relationships"><Relationship Id="rId1" Type="http://schemas.openxmlformats.org/officeDocument/2006/relationships/image" Target="../media/image297.emf"/></Relationships>
</file>

<file path=xl/drawings/_rels/drawing117.xml.rels><?xml version="1.0" encoding="UTF-8" standalone="yes"?>
<Relationships xmlns="http://schemas.openxmlformats.org/package/2006/relationships"><Relationship Id="rId1" Type="http://schemas.openxmlformats.org/officeDocument/2006/relationships/image" Target="../media/image298.emf"/></Relationships>
</file>

<file path=xl/drawings/_rels/drawing118.xml.rels><?xml version="1.0" encoding="UTF-8" standalone="yes"?>
<Relationships xmlns="http://schemas.openxmlformats.org/package/2006/relationships"><Relationship Id="rId1" Type="http://schemas.openxmlformats.org/officeDocument/2006/relationships/image" Target="../media/image299.emf"/></Relationships>
</file>

<file path=xl/drawings/_rels/drawing119.xml.rels><?xml version="1.0" encoding="UTF-8" standalone="yes"?>
<Relationships xmlns="http://schemas.openxmlformats.org/package/2006/relationships"><Relationship Id="rId1" Type="http://schemas.openxmlformats.org/officeDocument/2006/relationships/image" Target="../media/image300.emf"/></Relationships>
</file>

<file path=xl/drawings/_rels/drawing120.xml.rels><?xml version="1.0" encoding="UTF-8" standalone="yes"?>
<Relationships xmlns="http://schemas.openxmlformats.org/package/2006/relationships"><Relationship Id="rId1" Type="http://schemas.openxmlformats.org/officeDocument/2006/relationships/image" Target="../media/image30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107950</xdr:colOff>
          <xdr:row>3</xdr:row>
          <xdr:rowOff>101600</xdr:rowOff>
        </xdr:from>
        <xdr:to>
          <xdr:col>6</xdr:col>
          <xdr:colOff>596900</xdr:colOff>
          <xdr:row>38</xdr:row>
          <xdr:rowOff>31750</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129540</xdr:colOff>
      <xdr:row>6</xdr:row>
      <xdr:rowOff>76200</xdr:rowOff>
    </xdr:from>
    <xdr:to>
      <xdr:col>13</xdr:col>
      <xdr:colOff>279000</xdr:colOff>
      <xdr:row>11</xdr:row>
      <xdr:rowOff>366300</xdr:rowOff>
    </xdr:to>
    <xdr:pic>
      <xdr:nvPicPr>
        <xdr:cNvPr id="2" name="図 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656" r="1656"/>
        <a:stretch/>
      </xdr:blipFill>
      <xdr:spPr>
        <a:xfrm>
          <a:off x="525780" y="1470660"/>
          <a:ext cx="3250800" cy="2538000"/>
        </a:xfrm>
        <a:prstGeom prst="rect">
          <a:avLst/>
        </a:prstGeom>
      </xdr:spPr>
    </xdr:pic>
    <xdr:clientData/>
  </xdr:twoCellAnchor>
  <xdr:twoCellAnchor>
    <xdr:from>
      <xdr:col>6</xdr:col>
      <xdr:colOff>121919</xdr:colOff>
      <xdr:row>5</xdr:row>
      <xdr:rowOff>144780</xdr:rowOff>
    </xdr:from>
    <xdr:to>
      <xdr:col>9</xdr:col>
      <xdr:colOff>179736</xdr:colOff>
      <xdr:row>6</xdr:row>
      <xdr:rowOff>71468</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645919" y="1211580"/>
          <a:ext cx="903637" cy="2543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0"/>
            <a:t>位置図</a:t>
          </a:r>
        </a:p>
      </xdr:txBody>
    </xdr:sp>
    <xdr:clientData/>
  </xdr:twoCellAnchor>
  <xdr:twoCellAnchor>
    <xdr:from>
      <xdr:col>15</xdr:col>
      <xdr:colOff>259079</xdr:colOff>
      <xdr:row>5</xdr:row>
      <xdr:rowOff>304800</xdr:rowOff>
    </xdr:from>
    <xdr:to>
      <xdr:col>23</xdr:col>
      <xdr:colOff>53918</xdr:colOff>
      <xdr:row>6</xdr:row>
      <xdr:rowOff>305023</xdr:rowOff>
    </xdr:to>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4320539" y="137160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現況写真（起点）</a:t>
          </a:r>
        </a:p>
      </xdr:txBody>
    </xdr:sp>
    <xdr:clientData/>
  </xdr:twoCellAnchor>
  <xdr:twoCellAnchor>
    <xdr:from>
      <xdr:col>26</xdr:col>
      <xdr:colOff>7619</xdr:colOff>
      <xdr:row>5</xdr:row>
      <xdr:rowOff>320040</xdr:rowOff>
    </xdr:from>
    <xdr:to>
      <xdr:col>33</xdr:col>
      <xdr:colOff>84398</xdr:colOff>
      <xdr:row>6</xdr:row>
      <xdr:rowOff>320263</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170419" y="138684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現況写真（終点）</a:t>
          </a:r>
        </a:p>
      </xdr:txBody>
    </xdr:sp>
    <xdr:clientData/>
  </xdr:twoCellAnchor>
  <xdr:twoCellAnchor editAs="oneCell">
    <xdr:from>
      <xdr:col>14</xdr:col>
      <xdr:colOff>167640</xdr:colOff>
      <xdr:row>6</xdr:row>
      <xdr:rowOff>365760</xdr:rowOff>
    </xdr:from>
    <xdr:to>
      <xdr:col>24</xdr:col>
      <xdr:colOff>60960</xdr:colOff>
      <xdr:row>11</xdr:row>
      <xdr:rowOff>152400</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2"/>
        <a:stretch>
          <a:fillRect/>
        </a:stretch>
      </xdr:blipFill>
      <xdr:spPr>
        <a:xfrm>
          <a:off x="3947160" y="1760220"/>
          <a:ext cx="2712720" cy="2034540"/>
        </a:xfrm>
        <a:prstGeom prst="rect">
          <a:avLst/>
        </a:prstGeom>
      </xdr:spPr>
    </xdr:pic>
    <xdr:clientData/>
  </xdr:twoCellAnchor>
  <xdr:twoCellAnchor editAs="oneCell">
    <xdr:from>
      <xdr:col>24</xdr:col>
      <xdr:colOff>236220</xdr:colOff>
      <xdr:row>6</xdr:row>
      <xdr:rowOff>365760</xdr:rowOff>
    </xdr:from>
    <xdr:to>
      <xdr:col>34</xdr:col>
      <xdr:colOff>129540</xdr:colOff>
      <xdr:row>11</xdr:row>
      <xdr:rowOff>152400</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3"/>
        <a:stretch>
          <a:fillRect/>
        </a:stretch>
      </xdr:blipFill>
      <xdr:spPr>
        <a:xfrm>
          <a:off x="6835140" y="1760220"/>
          <a:ext cx="2712720" cy="2034540"/>
        </a:xfrm>
        <a:prstGeom prst="rect">
          <a:avLst/>
        </a:prstGeom>
      </xdr:spPr>
    </xdr:pic>
    <xdr:clientData/>
  </xdr:twoCellAnchor>
  <xdr:twoCellAnchor>
    <xdr:from>
      <xdr:col>15</xdr:col>
      <xdr:colOff>259079</xdr:colOff>
      <xdr:row>12</xdr:row>
      <xdr:rowOff>167640</xdr:rowOff>
    </xdr:from>
    <xdr:to>
      <xdr:col>23</xdr:col>
      <xdr:colOff>53918</xdr:colOff>
      <xdr:row>13</xdr:row>
      <xdr:rowOff>45943</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4320539" y="425958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坑内</a:t>
          </a:r>
        </a:p>
      </xdr:txBody>
    </xdr:sp>
    <xdr:clientData/>
  </xdr:twoCellAnchor>
  <xdr:twoCellAnchor>
    <xdr:from>
      <xdr:col>26</xdr:col>
      <xdr:colOff>7619</xdr:colOff>
      <xdr:row>12</xdr:row>
      <xdr:rowOff>182880</xdr:rowOff>
    </xdr:from>
    <xdr:to>
      <xdr:col>33</xdr:col>
      <xdr:colOff>84398</xdr:colOff>
      <xdr:row>13</xdr:row>
      <xdr:rowOff>61183</xdr:rowOff>
    </xdr:to>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7170419" y="427482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銘板</a:t>
          </a:r>
        </a:p>
      </xdr:txBody>
    </xdr:sp>
    <xdr:clientData/>
  </xdr:twoCellAnchor>
  <xdr:twoCellAnchor editAs="oneCell">
    <xdr:from>
      <xdr:col>14</xdr:col>
      <xdr:colOff>175260</xdr:colOff>
      <xdr:row>13</xdr:row>
      <xdr:rowOff>106680</xdr:rowOff>
    </xdr:from>
    <xdr:to>
      <xdr:col>24</xdr:col>
      <xdr:colOff>68580</xdr:colOff>
      <xdr:row>17</xdr:row>
      <xdr:rowOff>342900</xdr:rowOff>
    </xdr:to>
    <xdr:pic>
      <xdr:nvPicPr>
        <xdr:cNvPr id="12" name="図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4"/>
        <a:stretch>
          <a:fillRect/>
        </a:stretch>
      </xdr:blipFill>
      <xdr:spPr>
        <a:xfrm>
          <a:off x="3954780" y="4648200"/>
          <a:ext cx="2712720" cy="2034540"/>
        </a:xfrm>
        <a:prstGeom prst="rect">
          <a:avLst/>
        </a:prstGeom>
      </xdr:spPr>
    </xdr:pic>
    <xdr:clientData/>
  </xdr:twoCellAnchor>
  <xdr:twoCellAnchor editAs="oneCell">
    <xdr:from>
      <xdr:col>24</xdr:col>
      <xdr:colOff>236220</xdr:colOff>
      <xdr:row>13</xdr:row>
      <xdr:rowOff>106680</xdr:rowOff>
    </xdr:from>
    <xdr:to>
      <xdr:col>34</xdr:col>
      <xdr:colOff>129540</xdr:colOff>
      <xdr:row>17</xdr:row>
      <xdr:rowOff>342900</xdr:rowOff>
    </xdr:to>
    <xdr:pic>
      <xdr:nvPicPr>
        <xdr:cNvPr id="13" name="図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5"/>
        <a:stretch>
          <a:fillRect/>
        </a:stretch>
      </xdr:blipFill>
      <xdr:spPr>
        <a:xfrm>
          <a:off x="6835140" y="4648200"/>
          <a:ext cx="2712720" cy="2034540"/>
        </a:xfrm>
        <a:prstGeom prst="rect">
          <a:avLst/>
        </a:prstGeom>
      </xdr:spPr>
    </xdr:pic>
    <xdr:clientData/>
  </xdr:twoCellAnchor>
  <xdr:twoCellAnchor>
    <xdr:from>
      <xdr:col>2</xdr:col>
      <xdr:colOff>60960</xdr:colOff>
      <xdr:row>12</xdr:row>
      <xdr:rowOff>419100</xdr:rowOff>
    </xdr:from>
    <xdr:to>
      <xdr:col>14</xdr:col>
      <xdr:colOff>121920</xdr:colOff>
      <xdr:row>17</xdr:row>
      <xdr:rowOff>660400</xdr:rowOff>
    </xdr:to>
    <xdr:pic>
      <xdr:nvPicPr>
        <xdr:cNvPr id="10" name="図 9">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57200" y="4511040"/>
          <a:ext cx="3444240" cy="248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114300</xdr:colOff>
      <xdr:row>12</xdr:row>
      <xdr:rowOff>53340</xdr:rowOff>
    </xdr:from>
    <xdr:to>
      <xdr:col>11</xdr:col>
      <xdr:colOff>191079</xdr:colOff>
      <xdr:row>12</xdr:row>
      <xdr:rowOff>381223</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1074420" y="4145280"/>
          <a:ext cx="2050359" cy="3278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0"/>
            <a:t>断面図</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83821</xdr:colOff>
      <xdr:row>18</xdr:row>
      <xdr:rowOff>15240</xdr:rowOff>
    </xdr:from>
    <xdr:to>
      <xdr:col>24</xdr:col>
      <xdr:colOff>154983</xdr:colOff>
      <xdr:row>25</xdr:row>
      <xdr:rowOff>53340</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74387"/>
        <a:stretch/>
      </xdr:blipFill>
      <xdr:spPr bwMode="auto">
        <a:xfrm>
          <a:off x="484194" y="2391647"/>
          <a:ext cx="9176416" cy="3460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121919</xdr:colOff>
      <xdr:row>18</xdr:row>
      <xdr:rowOff>15240</xdr:rowOff>
    </xdr:from>
    <xdr:to>
      <xdr:col>24</xdr:col>
      <xdr:colOff>327660</xdr:colOff>
      <xdr:row>25</xdr:row>
      <xdr:rowOff>53340</xdr:rowOff>
    </xdr:to>
    <xdr:pic>
      <xdr:nvPicPr>
        <xdr:cNvPr id="3" name="図 2">
          <a:extLst>
            <a:ext uri="{FF2B5EF4-FFF2-40B4-BE49-F238E27FC236}">
              <a16:creationId xmlns:a16="http://schemas.microsoft.com/office/drawing/2014/main" id="{00000000-0008-0000-06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673" r="49334"/>
        <a:stretch/>
      </xdr:blipFill>
      <xdr:spPr bwMode="auto">
        <a:xfrm>
          <a:off x="518159" y="2491740"/>
          <a:ext cx="9372601" cy="3451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7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205740</xdr:colOff>
      <xdr:row>18</xdr:row>
      <xdr:rowOff>15240</xdr:rowOff>
    </xdr:from>
    <xdr:to>
      <xdr:col>24</xdr:col>
      <xdr:colOff>411480</xdr:colOff>
      <xdr:row>25</xdr:row>
      <xdr:rowOff>53340</xdr:rowOff>
    </xdr:to>
    <xdr:pic>
      <xdr:nvPicPr>
        <xdr:cNvPr id="3" name="図 2">
          <a:extLst>
            <a:ext uri="{FF2B5EF4-FFF2-40B4-BE49-F238E27FC236}">
              <a16:creationId xmlns:a16="http://schemas.microsoft.com/office/drawing/2014/main" id="{00000000-0008-0000-07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66" r="24229"/>
        <a:stretch/>
      </xdr:blipFill>
      <xdr:spPr bwMode="auto">
        <a:xfrm>
          <a:off x="601980" y="2491740"/>
          <a:ext cx="9372600" cy="3451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800-000002000000}"/>
            </a:ext>
          </a:extLst>
        </xdr:cNvPr>
        <xdr:cNvSpPr>
          <a:spLocks noChangeArrowheads="1"/>
        </xdr:cNvSpPr>
      </xdr:nvSpPr>
      <xdr:spPr bwMode="auto">
        <a:xfrm>
          <a:off x="701040" y="608076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2</xdr:col>
      <xdr:colOff>137160</xdr:colOff>
      <xdr:row>18</xdr:row>
      <xdr:rowOff>15240</xdr:rowOff>
    </xdr:from>
    <xdr:to>
      <xdr:col>23</xdr:col>
      <xdr:colOff>426720</xdr:colOff>
      <xdr:row>25</xdr:row>
      <xdr:rowOff>53340</xdr:rowOff>
    </xdr:to>
    <xdr:pic>
      <xdr:nvPicPr>
        <xdr:cNvPr id="3" name="図 2">
          <a:extLst>
            <a:ext uri="{FF2B5EF4-FFF2-40B4-BE49-F238E27FC236}">
              <a16:creationId xmlns:a16="http://schemas.microsoft.com/office/drawing/2014/main" id="{00000000-0008-0000-08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5003" r="57"/>
        <a:stretch/>
      </xdr:blipFill>
      <xdr:spPr bwMode="auto">
        <a:xfrm>
          <a:off x="533400" y="2491740"/>
          <a:ext cx="8991600" cy="3451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23</xdr:col>
      <xdr:colOff>0</xdr:colOff>
      <xdr:row>5</xdr:row>
      <xdr:rowOff>0</xdr:rowOff>
    </xdr:from>
    <xdr:to>
      <xdr:col>23</xdr:col>
      <xdr:colOff>304800</xdr:colOff>
      <xdr:row>6</xdr:row>
      <xdr:rowOff>50800</xdr:rowOff>
    </xdr:to>
    <xdr:sp macro="" textlink="">
      <xdr:nvSpPr>
        <xdr:cNvPr id="27650" name="AutoShape 2">
          <a:extLst>
            <a:ext uri="{FF2B5EF4-FFF2-40B4-BE49-F238E27FC236}">
              <a16:creationId xmlns:a16="http://schemas.microsoft.com/office/drawing/2014/main" id="{00000000-0008-0000-0C00-0000026C0000}"/>
            </a:ext>
          </a:extLst>
        </xdr:cNvPr>
        <xdr:cNvSpPr>
          <a:spLocks noChangeAspect="1" noChangeArrowheads="1"/>
        </xdr:cNvSpPr>
      </xdr:nvSpPr>
      <xdr:spPr bwMode="auto">
        <a:xfrm>
          <a:off x="13208000" y="1123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6" name="図 5">
          <a:extLst>
            <a:ext uri="{FF2B5EF4-FFF2-40B4-BE49-F238E27FC236}">
              <a16:creationId xmlns:a16="http://schemas.microsoft.com/office/drawing/2014/main" id="{00000000-0008-0000-0C00-000006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7" name="図 6">
          <a:extLst>
            <a:ext uri="{FF2B5EF4-FFF2-40B4-BE49-F238E27FC236}">
              <a16:creationId xmlns:a16="http://schemas.microsoft.com/office/drawing/2014/main" id="{00000000-0008-0000-0C00-000007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8" name="図 7">
          <a:extLst>
            <a:ext uri="{FF2B5EF4-FFF2-40B4-BE49-F238E27FC236}">
              <a16:creationId xmlns:a16="http://schemas.microsoft.com/office/drawing/2014/main" id="{00000000-0008-0000-0C00-000008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9" name="図 8">
          <a:extLst>
            <a:ext uri="{FF2B5EF4-FFF2-40B4-BE49-F238E27FC236}">
              <a16:creationId xmlns:a16="http://schemas.microsoft.com/office/drawing/2014/main" id="{00000000-0008-0000-0C00-000009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23</xdr:col>
      <xdr:colOff>0</xdr:colOff>
      <xdr:row>5</xdr:row>
      <xdr:rowOff>0</xdr:rowOff>
    </xdr:from>
    <xdr:to>
      <xdr:col>23</xdr:col>
      <xdr:colOff>304800</xdr:colOff>
      <xdr:row>6</xdr:row>
      <xdr:rowOff>50800</xdr:rowOff>
    </xdr:to>
    <xdr:sp macro="" textlink="">
      <xdr:nvSpPr>
        <xdr:cNvPr id="3" name="AutoShape 2">
          <a:extLst>
            <a:ext uri="{FF2B5EF4-FFF2-40B4-BE49-F238E27FC236}">
              <a16:creationId xmlns:a16="http://schemas.microsoft.com/office/drawing/2014/main" id="{00000000-0008-0000-0D00-000003000000}"/>
            </a:ext>
          </a:extLst>
        </xdr:cNvPr>
        <xdr:cNvSpPr>
          <a:spLocks noChangeAspect="1" noChangeArrowheads="1"/>
        </xdr:cNvSpPr>
      </xdr:nvSpPr>
      <xdr:spPr bwMode="auto">
        <a:xfrm>
          <a:off x="13208000" y="1123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7" name="図 6">
          <a:extLst>
            <a:ext uri="{FF2B5EF4-FFF2-40B4-BE49-F238E27FC236}">
              <a16:creationId xmlns:a16="http://schemas.microsoft.com/office/drawing/2014/main" id="{00000000-0008-0000-0D00-000007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8" name="図 7">
          <a:extLst>
            <a:ext uri="{FF2B5EF4-FFF2-40B4-BE49-F238E27FC236}">
              <a16:creationId xmlns:a16="http://schemas.microsoft.com/office/drawing/2014/main" id="{00000000-0008-0000-0D00-000008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9" name="図 8">
          <a:extLst>
            <a:ext uri="{FF2B5EF4-FFF2-40B4-BE49-F238E27FC236}">
              <a16:creationId xmlns:a16="http://schemas.microsoft.com/office/drawing/2014/main" id="{00000000-0008-0000-0D00-000009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0D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23</xdr:col>
      <xdr:colOff>0</xdr:colOff>
      <xdr:row>5</xdr:row>
      <xdr:rowOff>0</xdr:rowOff>
    </xdr:from>
    <xdr:to>
      <xdr:col>23</xdr:col>
      <xdr:colOff>304800</xdr:colOff>
      <xdr:row>6</xdr:row>
      <xdr:rowOff>50800</xdr:rowOff>
    </xdr:to>
    <xdr:sp macro="" textlink="">
      <xdr:nvSpPr>
        <xdr:cNvPr id="2" name="AutoShape 2">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13208000" y="1123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7" name="図 6">
          <a:extLst>
            <a:ext uri="{FF2B5EF4-FFF2-40B4-BE49-F238E27FC236}">
              <a16:creationId xmlns:a16="http://schemas.microsoft.com/office/drawing/2014/main" id="{00000000-0008-0000-0E00-000007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8" name="図 7">
          <a:extLst>
            <a:ext uri="{FF2B5EF4-FFF2-40B4-BE49-F238E27FC236}">
              <a16:creationId xmlns:a16="http://schemas.microsoft.com/office/drawing/2014/main" id="{00000000-0008-0000-0E00-000008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9" name="図 8">
          <a:extLst>
            <a:ext uri="{FF2B5EF4-FFF2-40B4-BE49-F238E27FC236}">
              <a16:creationId xmlns:a16="http://schemas.microsoft.com/office/drawing/2014/main" id="{00000000-0008-0000-0E00-000009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0E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23</xdr:col>
      <xdr:colOff>0</xdr:colOff>
      <xdr:row>5</xdr:row>
      <xdr:rowOff>0</xdr:rowOff>
    </xdr:from>
    <xdr:to>
      <xdr:col>23</xdr:col>
      <xdr:colOff>304800</xdr:colOff>
      <xdr:row>6</xdr:row>
      <xdr:rowOff>50800</xdr:rowOff>
    </xdr:to>
    <xdr:sp macro="" textlink="">
      <xdr:nvSpPr>
        <xdr:cNvPr id="2" name="AutoShape 2">
          <a:extLst>
            <a:ext uri="{FF2B5EF4-FFF2-40B4-BE49-F238E27FC236}">
              <a16:creationId xmlns:a16="http://schemas.microsoft.com/office/drawing/2014/main" id="{00000000-0008-0000-0F00-000002000000}"/>
            </a:ext>
          </a:extLst>
        </xdr:cNvPr>
        <xdr:cNvSpPr>
          <a:spLocks noChangeAspect="1" noChangeArrowheads="1"/>
        </xdr:cNvSpPr>
      </xdr:nvSpPr>
      <xdr:spPr bwMode="auto">
        <a:xfrm>
          <a:off x="13208000" y="1123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7" name="図 6">
          <a:extLst>
            <a:ext uri="{FF2B5EF4-FFF2-40B4-BE49-F238E27FC236}">
              <a16:creationId xmlns:a16="http://schemas.microsoft.com/office/drawing/2014/main" id="{00000000-0008-0000-0F00-000007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8" name="図 7">
          <a:extLst>
            <a:ext uri="{FF2B5EF4-FFF2-40B4-BE49-F238E27FC236}">
              <a16:creationId xmlns:a16="http://schemas.microsoft.com/office/drawing/2014/main" id="{00000000-0008-0000-0F00-000008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9" name="図 8">
          <a:extLst>
            <a:ext uri="{FF2B5EF4-FFF2-40B4-BE49-F238E27FC236}">
              <a16:creationId xmlns:a16="http://schemas.microsoft.com/office/drawing/2014/main" id="{00000000-0008-0000-0F00-000009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0F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23</xdr:col>
      <xdr:colOff>0</xdr:colOff>
      <xdr:row>5</xdr:row>
      <xdr:rowOff>0</xdr:rowOff>
    </xdr:from>
    <xdr:to>
      <xdr:col>23</xdr:col>
      <xdr:colOff>304800</xdr:colOff>
      <xdr:row>6</xdr:row>
      <xdr:rowOff>50800</xdr:rowOff>
    </xdr:to>
    <xdr:sp macro="" textlink="">
      <xdr:nvSpPr>
        <xdr:cNvPr id="2" name="AutoShape 2">
          <a:extLst>
            <a:ext uri="{FF2B5EF4-FFF2-40B4-BE49-F238E27FC236}">
              <a16:creationId xmlns:a16="http://schemas.microsoft.com/office/drawing/2014/main" id="{00000000-0008-0000-1000-000002000000}"/>
            </a:ext>
          </a:extLst>
        </xdr:cNvPr>
        <xdr:cNvSpPr>
          <a:spLocks noChangeAspect="1" noChangeArrowheads="1"/>
        </xdr:cNvSpPr>
      </xdr:nvSpPr>
      <xdr:spPr bwMode="auto">
        <a:xfrm>
          <a:off x="13208000" y="1123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7" name="図 6">
          <a:extLst>
            <a:ext uri="{FF2B5EF4-FFF2-40B4-BE49-F238E27FC236}">
              <a16:creationId xmlns:a16="http://schemas.microsoft.com/office/drawing/2014/main" id="{00000000-0008-0000-1000-000007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8" name="図 7">
          <a:extLst>
            <a:ext uri="{FF2B5EF4-FFF2-40B4-BE49-F238E27FC236}">
              <a16:creationId xmlns:a16="http://schemas.microsoft.com/office/drawing/2014/main" id="{00000000-0008-0000-1000-000008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9" name="図 8">
          <a:extLst>
            <a:ext uri="{FF2B5EF4-FFF2-40B4-BE49-F238E27FC236}">
              <a16:creationId xmlns:a16="http://schemas.microsoft.com/office/drawing/2014/main" id="{00000000-0008-0000-1000-000009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10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23</xdr:col>
      <xdr:colOff>0</xdr:colOff>
      <xdr:row>5</xdr:row>
      <xdr:rowOff>0</xdr:rowOff>
    </xdr:from>
    <xdr:to>
      <xdr:col>23</xdr:col>
      <xdr:colOff>304800</xdr:colOff>
      <xdr:row>6</xdr:row>
      <xdr:rowOff>50800</xdr:rowOff>
    </xdr:to>
    <xdr:sp macro="" textlink="">
      <xdr:nvSpPr>
        <xdr:cNvPr id="2" name="AutoShape 2">
          <a:extLst>
            <a:ext uri="{FF2B5EF4-FFF2-40B4-BE49-F238E27FC236}">
              <a16:creationId xmlns:a16="http://schemas.microsoft.com/office/drawing/2014/main" id="{00000000-0008-0000-1100-000002000000}"/>
            </a:ext>
          </a:extLst>
        </xdr:cNvPr>
        <xdr:cNvSpPr>
          <a:spLocks noChangeAspect="1" noChangeArrowheads="1"/>
        </xdr:cNvSpPr>
      </xdr:nvSpPr>
      <xdr:spPr bwMode="auto">
        <a:xfrm>
          <a:off x="13208000" y="1123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236220</xdr:colOff>
      <xdr:row>4</xdr:row>
      <xdr:rowOff>76200</xdr:rowOff>
    </xdr:from>
    <xdr:to>
      <xdr:col>11</xdr:col>
      <xdr:colOff>382380</xdr:colOff>
      <xdr:row>16</xdr:row>
      <xdr:rowOff>138300</xdr:rowOff>
    </xdr:to>
    <xdr:pic>
      <xdr:nvPicPr>
        <xdr:cNvPr id="7" name="図 6">
          <a:extLst>
            <a:ext uri="{FF2B5EF4-FFF2-40B4-BE49-F238E27FC236}">
              <a16:creationId xmlns:a16="http://schemas.microsoft.com/office/drawing/2014/main" id="{00000000-0008-0000-1100-000007000000}"/>
            </a:ext>
          </a:extLst>
        </xdr:cNvPr>
        <xdr:cNvPicPr>
          <a:picLocks/>
        </xdr:cNvPicPr>
      </xdr:nvPicPr>
      <xdr:blipFill>
        <a:blip xmlns:r="http://schemas.openxmlformats.org/officeDocument/2006/relationships" r:embed="rId1"/>
        <a:stretch>
          <a:fillRect/>
        </a:stretch>
      </xdr:blipFill>
      <xdr:spPr>
        <a:xfrm>
          <a:off x="2613660" y="937260"/>
          <a:ext cx="3895200" cy="2919600"/>
        </a:xfrm>
        <a:prstGeom prst="rect">
          <a:avLst/>
        </a:prstGeom>
      </xdr:spPr>
    </xdr:pic>
    <xdr:clientData/>
  </xdr:twoCellAnchor>
  <xdr:twoCellAnchor editAs="oneCell">
    <xdr:from>
      <xdr:col>16</xdr:col>
      <xdr:colOff>236220</xdr:colOff>
      <xdr:row>4</xdr:row>
      <xdr:rowOff>76200</xdr:rowOff>
    </xdr:from>
    <xdr:to>
      <xdr:col>22</xdr:col>
      <xdr:colOff>382380</xdr:colOff>
      <xdr:row>16</xdr:row>
      <xdr:rowOff>138300</xdr:rowOff>
    </xdr:to>
    <xdr:pic>
      <xdr:nvPicPr>
        <xdr:cNvPr id="8" name="図 7">
          <a:extLst>
            <a:ext uri="{FF2B5EF4-FFF2-40B4-BE49-F238E27FC236}">
              <a16:creationId xmlns:a16="http://schemas.microsoft.com/office/drawing/2014/main" id="{00000000-0008-0000-1100-000008000000}"/>
            </a:ext>
          </a:extLst>
        </xdr:cNvPr>
        <xdr:cNvPicPr>
          <a:picLocks/>
        </xdr:cNvPicPr>
      </xdr:nvPicPr>
      <xdr:blipFill>
        <a:blip xmlns:r="http://schemas.openxmlformats.org/officeDocument/2006/relationships" r:embed="rId2"/>
        <a:stretch>
          <a:fillRect/>
        </a:stretch>
      </xdr:blipFill>
      <xdr:spPr>
        <a:xfrm>
          <a:off x="8839200" y="937260"/>
          <a:ext cx="3895200" cy="2919600"/>
        </a:xfrm>
        <a:prstGeom prst="rect">
          <a:avLst/>
        </a:prstGeom>
      </xdr:spPr>
    </xdr:pic>
    <xdr:clientData/>
  </xdr:twoCellAnchor>
  <xdr:twoCellAnchor editAs="oneCell">
    <xdr:from>
      <xdr:col>5</xdr:col>
      <xdr:colOff>236220</xdr:colOff>
      <xdr:row>22</xdr:row>
      <xdr:rowOff>76200</xdr:rowOff>
    </xdr:from>
    <xdr:to>
      <xdr:col>11</xdr:col>
      <xdr:colOff>382380</xdr:colOff>
      <xdr:row>34</xdr:row>
      <xdr:rowOff>138300</xdr:rowOff>
    </xdr:to>
    <xdr:pic>
      <xdr:nvPicPr>
        <xdr:cNvPr id="9" name="図 8">
          <a:extLst>
            <a:ext uri="{FF2B5EF4-FFF2-40B4-BE49-F238E27FC236}">
              <a16:creationId xmlns:a16="http://schemas.microsoft.com/office/drawing/2014/main" id="{00000000-0008-0000-1100-000009000000}"/>
            </a:ext>
          </a:extLst>
        </xdr:cNvPr>
        <xdr:cNvPicPr>
          <a:picLocks/>
        </xdr:cNvPicPr>
      </xdr:nvPicPr>
      <xdr:blipFill>
        <a:blip xmlns:r="http://schemas.openxmlformats.org/officeDocument/2006/relationships" r:embed="rId3"/>
        <a:stretch>
          <a:fillRect/>
        </a:stretch>
      </xdr:blipFill>
      <xdr:spPr>
        <a:xfrm>
          <a:off x="2613660" y="5074920"/>
          <a:ext cx="3895200" cy="2919600"/>
        </a:xfrm>
        <a:prstGeom prst="rect">
          <a:avLst/>
        </a:prstGeom>
      </xdr:spPr>
    </xdr:pic>
    <xdr:clientData/>
  </xdr:twoCellAnchor>
  <xdr:twoCellAnchor editAs="oneCell">
    <xdr:from>
      <xdr:col>16</xdr:col>
      <xdr:colOff>236220</xdr:colOff>
      <xdr:row>22</xdr:row>
      <xdr:rowOff>76200</xdr:rowOff>
    </xdr:from>
    <xdr:to>
      <xdr:col>22</xdr:col>
      <xdr:colOff>382380</xdr:colOff>
      <xdr:row>34</xdr:row>
      <xdr:rowOff>138300</xdr:rowOff>
    </xdr:to>
    <xdr:pic>
      <xdr:nvPicPr>
        <xdr:cNvPr id="10" name="図 9">
          <a:extLst>
            <a:ext uri="{FF2B5EF4-FFF2-40B4-BE49-F238E27FC236}">
              <a16:creationId xmlns:a16="http://schemas.microsoft.com/office/drawing/2014/main" id="{00000000-0008-0000-1100-00000A000000}"/>
            </a:ext>
          </a:extLst>
        </xdr:cNvPr>
        <xdr:cNvPicPr>
          <a:picLocks/>
        </xdr:cNvPicPr>
      </xdr:nvPicPr>
      <xdr:blipFill>
        <a:blip xmlns:r="http://schemas.openxmlformats.org/officeDocument/2006/relationships" r:embed="rId4"/>
        <a:stretch>
          <a:fillRect/>
        </a:stretch>
      </xdr:blipFill>
      <xdr:spPr>
        <a:xfrm>
          <a:off x="8839200" y="5074920"/>
          <a:ext cx="3895200" cy="2919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23</xdr:col>
      <xdr:colOff>0</xdr:colOff>
      <xdr:row>5</xdr:row>
      <xdr:rowOff>0</xdr:rowOff>
    </xdr:from>
    <xdr:to>
      <xdr:col>23</xdr:col>
      <xdr:colOff>304800</xdr:colOff>
      <xdr:row>6</xdr:row>
      <xdr:rowOff>50800</xdr:rowOff>
    </xdr:to>
    <xdr:sp macro="" textlink="">
      <xdr:nvSpPr>
        <xdr:cNvPr id="2" name="AutoShape 2">
          <a:extLst>
            <a:ext uri="{FF2B5EF4-FFF2-40B4-BE49-F238E27FC236}">
              <a16:creationId xmlns:a16="http://schemas.microsoft.com/office/drawing/2014/main" id="{00000000-0008-0000-1200-000002000000}"/>
            </a:ext>
          </a:extLst>
        </xdr:cNvPr>
        <xdr:cNvSpPr>
          <a:spLocks noChangeAspect="1" noChangeArrowheads="1"/>
        </xdr:cNvSpPr>
      </xdr:nvSpPr>
      <xdr:spPr bwMode="auto">
        <a:xfrm>
          <a:off x="13208000" y="1123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7" name="図 6">
          <a:extLst>
            <a:ext uri="{FF2B5EF4-FFF2-40B4-BE49-F238E27FC236}">
              <a16:creationId xmlns:a16="http://schemas.microsoft.com/office/drawing/2014/main" id="{00000000-0008-0000-1200-000007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8" name="図 7">
          <a:extLst>
            <a:ext uri="{FF2B5EF4-FFF2-40B4-BE49-F238E27FC236}">
              <a16:creationId xmlns:a16="http://schemas.microsoft.com/office/drawing/2014/main" id="{00000000-0008-0000-1200-000008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9" name="図 8">
          <a:extLst>
            <a:ext uri="{FF2B5EF4-FFF2-40B4-BE49-F238E27FC236}">
              <a16:creationId xmlns:a16="http://schemas.microsoft.com/office/drawing/2014/main" id="{00000000-0008-0000-1200-000009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12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23</xdr:col>
      <xdr:colOff>0</xdr:colOff>
      <xdr:row>5</xdr:row>
      <xdr:rowOff>0</xdr:rowOff>
    </xdr:from>
    <xdr:to>
      <xdr:col>23</xdr:col>
      <xdr:colOff>304800</xdr:colOff>
      <xdr:row>6</xdr:row>
      <xdr:rowOff>50800</xdr:rowOff>
    </xdr:to>
    <xdr:sp macro="" textlink="">
      <xdr:nvSpPr>
        <xdr:cNvPr id="2" name="AutoShape 2">
          <a:extLst>
            <a:ext uri="{FF2B5EF4-FFF2-40B4-BE49-F238E27FC236}">
              <a16:creationId xmlns:a16="http://schemas.microsoft.com/office/drawing/2014/main" id="{00000000-0008-0000-1300-000002000000}"/>
            </a:ext>
          </a:extLst>
        </xdr:cNvPr>
        <xdr:cNvSpPr>
          <a:spLocks noChangeAspect="1" noChangeArrowheads="1"/>
        </xdr:cNvSpPr>
      </xdr:nvSpPr>
      <xdr:spPr bwMode="auto">
        <a:xfrm>
          <a:off x="13208000" y="1123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7" name="図 6">
          <a:extLst>
            <a:ext uri="{FF2B5EF4-FFF2-40B4-BE49-F238E27FC236}">
              <a16:creationId xmlns:a16="http://schemas.microsoft.com/office/drawing/2014/main" id="{00000000-0008-0000-1300-000007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8" name="図 7">
          <a:extLst>
            <a:ext uri="{FF2B5EF4-FFF2-40B4-BE49-F238E27FC236}">
              <a16:creationId xmlns:a16="http://schemas.microsoft.com/office/drawing/2014/main" id="{00000000-0008-0000-1300-000008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9" name="図 8">
          <a:extLst>
            <a:ext uri="{FF2B5EF4-FFF2-40B4-BE49-F238E27FC236}">
              <a16:creationId xmlns:a16="http://schemas.microsoft.com/office/drawing/2014/main" id="{00000000-0008-0000-1300-000009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13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23</xdr:col>
      <xdr:colOff>0</xdr:colOff>
      <xdr:row>5</xdr:row>
      <xdr:rowOff>0</xdr:rowOff>
    </xdr:from>
    <xdr:to>
      <xdr:col>23</xdr:col>
      <xdr:colOff>304800</xdr:colOff>
      <xdr:row>6</xdr:row>
      <xdr:rowOff>50800</xdr:rowOff>
    </xdr:to>
    <xdr:sp macro="" textlink="">
      <xdr:nvSpPr>
        <xdr:cNvPr id="2" name="AutoShape 2">
          <a:extLst>
            <a:ext uri="{FF2B5EF4-FFF2-40B4-BE49-F238E27FC236}">
              <a16:creationId xmlns:a16="http://schemas.microsoft.com/office/drawing/2014/main" id="{00000000-0008-0000-1400-000002000000}"/>
            </a:ext>
          </a:extLst>
        </xdr:cNvPr>
        <xdr:cNvSpPr>
          <a:spLocks noChangeAspect="1" noChangeArrowheads="1"/>
        </xdr:cNvSpPr>
      </xdr:nvSpPr>
      <xdr:spPr bwMode="auto">
        <a:xfrm>
          <a:off x="13208000" y="1123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220980</xdr:colOff>
      <xdr:row>4</xdr:row>
      <xdr:rowOff>76200</xdr:rowOff>
    </xdr:from>
    <xdr:to>
      <xdr:col>11</xdr:col>
      <xdr:colOff>367140</xdr:colOff>
      <xdr:row>16</xdr:row>
      <xdr:rowOff>138300</xdr:rowOff>
    </xdr:to>
    <xdr:pic>
      <xdr:nvPicPr>
        <xdr:cNvPr id="7" name="図 6">
          <a:extLst>
            <a:ext uri="{FF2B5EF4-FFF2-40B4-BE49-F238E27FC236}">
              <a16:creationId xmlns:a16="http://schemas.microsoft.com/office/drawing/2014/main" id="{00000000-0008-0000-1400-000007000000}"/>
            </a:ext>
          </a:extLst>
        </xdr:cNvPr>
        <xdr:cNvPicPr>
          <a:picLocks/>
        </xdr:cNvPicPr>
      </xdr:nvPicPr>
      <xdr:blipFill>
        <a:blip xmlns:r="http://schemas.openxmlformats.org/officeDocument/2006/relationships" r:embed="rId1"/>
        <a:stretch>
          <a:fillRect/>
        </a:stretch>
      </xdr:blipFill>
      <xdr:spPr>
        <a:xfrm>
          <a:off x="2598420" y="937260"/>
          <a:ext cx="3895200" cy="2919600"/>
        </a:xfrm>
        <a:prstGeom prst="rect">
          <a:avLst/>
        </a:prstGeom>
      </xdr:spPr>
    </xdr:pic>
    <xdr:clientData/>
  </xdr:twoCellAnchor>
  <xdr:twoCellAnchor editAs="oneCell">
    <xdr:from>
      <xdr:col>16</xdr:col>
      <xdr:colOff>220980</xdr:colOff>
      <xdr:row>4</xdr:row>
      <xdr:rowOff>76200</xdr:rowOff>
    </xdr:from>
    <xdr:to>
      <xdr:col>22</xdr:col>
      <xdr:colOff>367140</xdr:colOff>
      <xdr:row>16</xdr:row>
      <xdr:rowOff>138300</xdr:rowOff>
    </xdr:to>
    <xdr:pic>
      <xdr:nvPicPr>
        <xdr:cNvPr id="8" name="図 7">
          <a:extLst>
            <a:ext uri="{FF2B5EF4-FFF2-40B4-BE49-F238E27FC236}">
              <a16:creationId xmlns:a16="http://schemas.microsoft.com/office/drawing/2014/main" id="{00000000-0008-0000-1400-000008000000}"/>
            </a:ext>
          </a:extLst>
        </xdr:cNvPr>
        <xdr:cNvPicPr>
          <a:picLocks/>
        </xdr:cNvPicPr>
      </xdr:nvPicPr>
      <xdr:blipFill>
        <a:blip xmlns:r="http://schemas.openxmlformats.org/officeDocument/2006/relationships" r:embed="rId2"/>
        <a:stretch>
          <a:fillRect/>
        </a:stretch>
      </xdr:blipFill>
      <xdr:spPr>
        <a:xfrm>
          <a:off x="8823960" y="937260"/>
          <a:ext cx="3895200" cy="2919600"/>
        </a:xfrm>
        <a:prstGeom prst="rect">
          <a:avLst/>
        </a:prstGeom>
      </xdr:spPr>
    </xdr:pic>
    <xdr:clientData/>
  </xdr:twoCellAnchor>
  <xdr:twoCellAnchor editAs="oneCell">
    <xdr:from>
      <xdr:col>5</xdr:col>
      <xdr:colOff>220980</xdr:colOff>
      <xdr:row>22</xdr:row>
      <xdr:rowOff>76200</xdr:rowOff>
    </xdr:from>
    <xdr:to>
      <xdr:col>11</xdr:col>
      <xdr:colOff>367140</xdr:colOff>
      <xdr:row>34</xdr:row>
      <xdr:rowOff>138300</xdr:rowOff>
    </xdr:to>
    <xdr:pic>
      <xdr:nvPicPr>
        <xdr:cNvPr id="9" name="図 8">
          <a:extLst>
            <a:ext uri="{FF2B5EF4-FFF2-40B4-BE49-F238E27FC236}">
              <a16:creationId xmlns:a16="http://schemas.microsoft.com/office/drawing/2014/main" id="{00000000-0008-0000-1400-000009000000}"/>
            </a:ext>
          </a:extLst>
        </xdr:cNvPr>
        <xdr:cNvPicPr>
          <a:picLocks/>
        </xdr:cNvPicPr>
      </xdr:nvPicPr>
      <xdr:blipFill>
        <a:blip xmlns:r="http://schemas.openxmlformats.org/officeDocument/2006/relationships" r:embed="rId3"/>
        <a:stretch>
          <a:fillRect/>
        </a:stretch>
      </xdr:blipFill>
      <xdr:spPr>
        <a:xfrm>
          <a:off x="2598420" y="5074920"/>
          <a:ext cx="3895200" cy="2919600"/>
        </a:xfrm>
        <a:prstGeom prst="rect">
          <a:avLst/>
        </a:prstGeom>
      </xdr:spPr>
    </xdr:pic>
    <xdr:clientData/>
  </xdr:twoCellAnchor>
  <xdr:twoCellAnchor editAs="oneCell">
    <xdr:from>
      <xdr:col>16</xdr:col>
      <xdr:colOff>220980</xdr:colOff>
      <xdr:row>22</xdr:row>
      <xdr:rowOff>76200</xdr:rowOff>
    </xdr:from>
    <xdr:to>
      <xdr:col>22</xdr:col>
      <xdr:colOff>367140</xdr:colOff>
      <xdr:row>34</xdr:row>
      <xdr:rowOff>138300</xdr:rowOff>
    </xdr:to>
    <xdr:pic>
      <xdr:nvPicPr>
        <xdr:cNvPr id="10" name="図 9">
          <a:extLst>
            <a:ext uri="{FF2B5EF4-FFF2-40B4-BE49-F238E27FC236}">
              <a16:creationId xmlns:a16="http://schemas.microsoft.com/office/drawing/2014/main" id="{00000000-0008-0000-1400-00000A000000}"/>
            </a:ext>
          </a:extLst>
        </xdr:cNvPr>
        <xdr:cNvPicPr>
          <a:picLocks/>
        </xdr:cNvPicPr>
      </xdr:nvPicPr>
      <xdr:blipFill>
        <a:blip xmlns:r="http://schemas.openxmlformats.org/officeDocument/2006/relationships" r:embed="rId4"/>
        <a:stretch>
          <a:fillRect/>
        </a:stretch>
      </xdr:blipFill>
      <xdr:spPr>
        <a:xfrm>
          <a:off x="8823960" y="5074920"/>
          <a:ext cx="3895200" cy="2919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23</xdr:col>
      <xdr:colOff>158750</xdr:colOff>
      <xdr:row>5</xdr:row>
      <xdr:rowOff>88900</xdr:rowOff>
    </xdr:from>
    <xdr:to>
      <xdr:col>30</xdr:col>
      <xdr:colOff>312950</xdr:colOff>
      <xdr:row>17</xdr:row>
      <xdr:rowOff>189750</xdr:rowOff>
    </xdr:to>
    <xdr:sp macro="" textlink="">
      <xdr:nvSpPr>
        <xdr:cNvPr id="2" name="AutoShape 2">
          <a:extLst>
            <a:ext uri="{FF2B5EF4-FFF2-40B4-BE49-F238E27FC236}">
              <a16:creationId xmlns:a16="http://schemas.microsoft.com/office/drawing/2014/main" id="{00000000-0008-0000-1500-000002000000}"/>
            </a:ext>
          </a:extLst>
        </xdr:cNvPr>
        <xdr:cNvSpPr>
          <a:spLocks noChangeArrowheads="1"/>
        </xdr:cNvSpPr>
      </xdr:nvSpPr>
      <xdr:spPr bwMode="auto">
        <a:xfrm>
          <a:off x="13366750" y="12128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236220</xdr:colOff>
      <xdr:row>4</xdr:row>
      <xdr:rowOff>76200</xdr:rowOff>
    </xdr:from>
    <xdr:to>
      <xdr:col>11</xdr:col>
      <xdr:colOff>382380</xdr:colOff>
      <xdr:row>16</xdr:row>
      <xdr:rowOff>138300</xdr:rowOff>
    </xdr:to>
    <xdr:pic>
      <xdr:nvPicPr>
        <xdr:cNvPr id="3" name="図 2">
          <a:extLst>
            <a:ext uri="{FF2B5EF4-FFF2-40B4-BE49-F238E27FC236}">
              <a16:creationId xmlns:a16="http://schemas.microsoft.com/office/drawing/2014/main" id="{00000000-0008-0000-1500-000003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613660" y="937260"/>
          <a:ext cx="3895200" cy="2919600"/>
        </a:xfrm>
        <a:prstGeom prst="rect">
          <a:avLst/>
        </a:prstGeom>
      </xdr:spPr>
    </xdr:pic>
    <xdr:clientData/>
  </xdr:twoCellAnchor>
  <xdr:twoCellAnchor editAs="oneCell">
    <xdr:from>
      <xdr:col>16</xdr:col>
      <xdr:colOff>236220</xdr:colOff>
      <xdr:row>4</xdr:row>
      <xdr:rowOff>76200</xdr:rowOff>
    </xdr:from>
    <xdr:to>
      <xdr:col>22</xdr:col>
      <xdr:colOff>382380</xdr:colOff>
      <xdr:row>16</xdr:row>
      <xdr:rowOff>138300</xdr:rowOff>
    </xdr:to>
    <xdr:pic>
      <xdr:nvPicPr>
        <xdr:cNvPr id="4" name="図 3">
          <a:extLst>
            <a:ext uri="{FF2B5EF4-FFF2-40B4-BE49-F238E27FC236}">
              <a16:creationId xmlns:a16="http://schemas.microsoft.com/office/drawing/2014/main" id="{00000000-0008-0000-15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839200" y="937260"/>
          <a:ext cx="3895200" cy="2919600"/>
        </a:xfrm>
        <a:prstGeom prst="rect">
          <a:avLst/>
        </a:prstGeom>
      </xdr:spPr>
    </xdr:pic>
    <xdr:clientData/>
  </xdr:twoCellAnchor>
  <xdr:twoCellAnchor editAs="oneCell">
    <xdr:from>
      <xdr:col>5</xdr:col>
      <xdr:colOff>236220</xdr:colOff>
      <xdr:row>22</xdr:row>
      <xdr:rowOff>76200</xdr:rowOff>
    </xdr:from>
    <xdr:to>
      <xdr:col>11</xdr:col>
      <xdr:colOff>382380</xdr:colOff>
      <xdr:row>34</xdr:row>
      <xdr:rowOff>138300</xdr:rowOff>
    </xdr:to>
    <xdr:pic>
      <xdr:nvPicPr>
        <xdr:cNvPr id="5" name="図 4">
          <a:extLst>
            <a:ext uri="{FF2B5EF4-FFF2-40B4-BE49-F238E27FC236}">
              <a16:creationId xmlns:a16="http://schemas.microsoft.com/office/drawing/2014/main" id="{00000000-0008-0000-1500-000005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613660" y="5074920"/>
          <a:ext cx="3895200" cy="2919600"/>
        </a:xfrm>
        <a:prstGeom prst="rect">
          <a:avLst/>
        </a:prstGeom>
      </xdr:spPr>
    </xdr:pic>
    <xdr:clientData/>
  </xdr:twoCellAnchor>
  <xdr:twoCellAnchor editAs="oneCell">
    <xdr:from>
      <xdr:col>16</xdr:col>
      <xdr:colOff>236220</xdr:colOff>
      <xdr:row>22</xdr:row>
      <xdr:rowOff>76200</xdr:rowOff>
    </xdr:from>
    <xdr:to>
      <xdr:col>22</xdr:col>
      <xdr:colOff>382380</xdr:colOff>
      <xdr:row>34</xdr:row>
      <xdr:rowOff>138300</xdr:rowOff>
    </xdr:to>
    <xdr:pic>
      <xdr:nvPicPr>
        <xdr:cNvPr id="6" name="図 5">
          <a:extLst>
            <a:ext uri="{FF2B5EF4-FFF2-40B4-BE49-F238E27FC236}">
              <a16:creationId xmlns:a16="http://schemas.microsoft.com/office/drawing/2014/main" id="{00000000-0008-0000-1500-000006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8839200" y="5074920"/>
          <a:ext cx="3895200" cy="2919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23</xdr:col>
      <xdr:colOff>438150</xdr:colOff>
      <xdr:row>5</xdr:row>
      <xdr:rowOff>190500</xdr:rowOff>
    </xdr:from>
    <xdr:to>
      <xdr:col>31</xdr:col>
      <xdr:colOff>58950</xdr:colOff>
      <xdr:row>18</xdr:row>
      <xdr:rowOff>75450</xdr:rowOff>
    </xdr:to>
    <xdr:sp macro="" textlink="">
      <xdr:nvSpPr>
        <xdr:cNvPr id="2" name="AutoShape 2">
          <a:extLst>
            <a:ext uri="{FF2B5EF4-FFF2-40B4-BE49-F238E27FC236}">
              <a16:creationId xmlns:a16="http://schemas.microsoft.com/office/drawing/2014/main" id="{00000000-0008-0000-1600-000002000000}"/>
            </a:ext>
          </a:extLst>
        </xdr:cNvPr>
        <xdr:cNvSpPr>
          <a:spLocks noChangeArrowheads="1"/>
        </xdr:cNvSpPr>
      </xdr:nvSpPr>
      <xdr:spPr bwMode="auto">
        <a:xfrm>
          <a:off x="13646150" y="13144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4" name="図 3">
          <a:extLst>
            <a:ext uri="{FF2B5EF4-FFF2-40B4-BE49-F238E27FC236}">
              <a16:creationId xmlns:a16="http://schemas.microsoft.com/office/drawing/2014/main" id="{00000000-0008-0000-1600-000004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8" name="図 7">
          <a:extLst>
            <a:ext uri="{FF2B5EF4-FFF2-40B4-BE49-F238E27FC236}">
              <a16:creationId xmlns:a16="http://schemas.microsoft.com/office/drawing/2014/main" id="{00000000-0008-0000-1600-000008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16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24</xdr:col>
      <xdr:colOff>177800</xdr:colOff>
      <xdr:row>6</xdr:row>
      <xdr:rowOff>25400</xdr:rowOff>
    </xdr:from>
    <xdr:to>
      <xdr:col>31</xdr:col>
      <xdr:colOff>332000</xdr:colOff>
      <xdr:row>18</xdr:row>
      <xdr:rowOff>164350</xdr:rowOff>
    </xdr:to>
    <xdr:sp macro="" textlink="">
      <xdr:nvSpPr>
        <xdr:cNvPr id="2" name="AutoShape 2">
          <a:extLst>
            <a:ext uri="{FF2B5EF4-FFF2-40B4-BE49-F238E27FC236}">
              <a16:creationId xmlns:a16="http://schemas.microsoft.com/office/drawing/2014/main" id="{00000000-0008-0000-1700-000002000000}"/>
            </a:ext>
          </a:extLst>
        </xdr:cNvPr>
        <xdr:cNvSpPr>
          <a:spLocks noChangeArrowheads="1"/>
        </xdr:cNvSpPr>
      </xdr:nvSpPr>
      <xdr:spPr bwMode="auto">
        <a:xfrm>
          <a:off x="13919200" y="14033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7" name="図 6">
          <a:extLst>
            <a:ext uri="{FF2B5EF4-FFF2-40B4-BE49-F238E27FC236}">
              <a16:creationId xmlns:a16="http://schemas.microsoft.com/office/drawing/2014/main" id="{00000000-0008-0000-1700-000007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8" name="図 7">
          <a:extLst>
            <a:ext uri="{FF2B5EF4-FFF2-40B4-BE49-F238E27FC236}">
              <a16:creationId xmlns:a16="http://schemas.microsoft.com/office/drawing/2014/main" id="{00000000-0008-0000-1700-000008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9" name="図 8">
          <a:extLst>
            <a:ext uri="{FF2B5EF4-FFF2-40B4-BE49-F238E27FC236}">
              <a16:creationId xmlns:a16="http://schemas.microsoft.com/office/drawing/2014/main" id="{00000000-0008-0000-1700-000009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17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24</xdr:col>
      <xdr:colOff>457200</xdr:colOff>
      <xdr:row>6</xdr:row>
      <xdr:rowOff>114300</xdr:rowOff>
    </xdr:from>
    <xdr:to>
      <xdr:col>32</xdr:col>
      <xdr:colOff>78000</xdr:colOff>
      <xdr:row>19</xdr:row>
      <xdr:rowOff>37350</xdr:rowOff>
    </xdr:to>
    <xdr:sp macro="" textlink="">
      <xdr:nvSpPr>
        <xdr:cNvPr id="2" name="AutoShape 2">
          <a:extLst>
            <a:ext uri="{FF2B5EF4-FFF2-40B4-BE49-F238E27FC236}">
              <a16:creationId xmlns:a16="http://schemas.microsoft.com/office/drawing/2014/main" id="{00000000-0008-0000-1800-000002000000}"/>
            </a:ext>
          </a:extLst>
        </xdr:cNvPr>
        <xdr:cNvSpPr>
          <a:spLocks noChangeArrowheads="1"/>
        </xdr:cNvSpPr>
      </xdr:nvSpPr>
      <xdr:spPr bwMode="auto">
        <a:xfrm>
          <a:off x="14198600" y="14922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7" name="図 6">
          <a:extLst>
            <a:ext uri="{FF2B5EF4-FFF2-40B4-BE49-F238E27FC236}">
              <a16:creationId xmlns:a16="http://schemas.microsoft.com/office/drawing/2014/main" id="{00000000-0008-0000-1800-000007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8" name="図 7">
          <a:extLst>
            <a:ext uri="{FF2B5EF4-FFF2-40B4-BE49-F238E27FC236}">
              <a16:creationId xmlns:a16="http://schemas.microsoft.com/office/drawing/2014/main" id="{00000000-0008-0000-1800-000008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9" name="図 8">
          <a:extLst>
            <a:ext uri="{FF2B5EF4-FFF2-40B4-BE49-F238E27FC236}">
              <a16:creationId xmlns:a16="http://schemas.microsoft.com/office/drawing/2014/main" id="{00000000-0008-0000-1800-000009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25</xdr:col>
      <xdr:colOff>203200</xdr:colOff>
      <xdr:row>6</xdr:row>
      <xdr:rowOff>215900</xdr:rowOff>
    </xdr:from>
    <xdr:to>
      <xdr:col>32</xdr:col>
      <xdr:colOff>357400</xdr:colOff>
      <xdr:row>19</xdr:row>
      <xdr:rowOff>138950</xdr:rowOff>
    </xdr:to>
    <xdr:sp macro="" textlink="">
      <xdr:nvSpPr>
        <xdr:cNvPr id="2" name="AutoShape 2">
          <a:extLst>
            <a:ext uri="{FF2B5EF4-FFF2-40B4-BE49-F238E27FC236}">
              <a16:creationId xmlns:a16="http://schemas.microsoft.com/office/drawing/2014/main" id="{00000000-0008-0000-1900-000002000000}"/>
            </a:ext>
          </a:extLst>
        </xdr:cNvPr>
        <xdr:cNvSpPr>
          <a:spLocks noChangeArrowheads="1"/>
        </xdr:cNvSpPr>
      </xdr:nvSpPr>
      <xdr:spPr bwMode="auto">
        <a:xfrm>
          <a:off x="14478000" y="15938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220980</xdr:colOff>
      <xdr:row>4</xdr:row>
      <xdr:rowOff>76200</xdr:rowOff>
    </xdr:from>
    <xdr:to>
      <xdr:col>11</xdr:col>
      <xdr:colOff>367140</xdr:colOff>
      <xdr:row>16</xdr:row>
      <xdr:rowOff>138300</xdr:rowOff>
    </xdr:to>
    <xdr:pic>
      <xdr:nvPicPr>
        <xdr:cNvPr id="7" name="図 6">
          <a:extLst>
            <a:ext uri="{FF2B5EF4-FFF2-40B4-BE49-F238E27FC236}">
              <a16:creationId xmlns:a16="http://schemas.microsoft.com/office/drawing/2014/main" id="{00000000-0008-0000-1900-000007000000}"/>
            </a:ext>
          </a:extLst>
        </xdr:cNvPr>
        <xdr:cNvPicPr>
          <a:picLocks/>
        </xdr:cNvPicPr>
      </xdr:nvPicPr>
      <xdr:blipFill>
        <a:blip xmlns:r="http://schemas.openxmlformats.org/officeDocument/2006/relationships" r:embed="rId1"/>
        <a:stretch>
          <a:fillRect/>
        </a:stretch>
      </xdr:blipFill>
      <xdr:spPr>
        <a:xfrm>
          <a:off x="2598420" y="937260"/>
          <a:ext cx="3895200" cy="2919600"/>
        </a:xfrm>
        <a:prstGeom prst="rect">
          <a:avLst/>
        </a:prstGeom>
      </xdr:spPr>
    </xdr:pic>
    <xdr:clientData/>
  </xdr:twoCellAnchor>
  <xdr:twoCellAnchor editAs="oneCell">
    <xdr:from>
      <xdr:col>16</xdr:col>
      <xdr:colOff>220980</xdr:colOff>
      <xdr:row>4</xdr:row>
      <xdr:rowOff>76200</xdr:rowOff>
    </xdr:from>
    <xdr:to>
      <xdr:col>22</xdr:col>
      <xdr:colOff>367140</xdr:colOff>
      <xdr:row>16</xdr:row>
      <xdr:rowOff>138300</xdr:rowOff>
    </xdr:to>
    <xdr:pic>
      <xdr:nvPicPr>
        <xdr:cNvPr id="8" name="図 7">
          <a:extLst>
            <a:ext uri="{FF2B5EF4-FFF2-40B4-BE49-F238E27FC236}">
              <a16:creationId xmlns:a16="http://schemas.microsoft.com/office/drawing/2014/main" id="{00000000-0008-0000-1900-000008000000}"/>
            </a:ext>
          </a:extLst>
        </xdr:cNvPr>
        <xdr:cNvPicPr>
          <a:picLocks/>
        </xdr:cNvPicPr>
      </xdr:nvPicPr>
      <xdr:blipFill>
        <a:blip xmlns:r="http://schemas.openxmlformats.org/officeDocument/2006/relationships" r:embed="rId2"/>
        <a:stretch>
          <a:fillRect/>
        </a:stretch>
      </xdr:blipFill>
      <xdr:spPr>
        <a:xfrm>
          <a:off x="8823960" y="937260"/>
          <a:ext cx="3895200" cy="2919600"/>
        </a:xfrm>
        <a:prstGeom prst="rect">
          <a:avLst/>
        </a:prstGeom>
      </xdr:spPr>
    </xdr:pic>
    <xdr:clientData/>
  </xdr:twoCellAnchor>
  <xdr:twoCellAnchor editAs="oneCell">
    <xdr:from>
      <xdr:col>5</xdr:col>
      <xdr:colOff>220980</xdr:colOff>
      <xdr:row>22</xdr:row>
      <xdr:rowOff>76200</xdr:rowOff>
    </xdr:from>
    <xdr:to>
      <xdr:col>11</xdr:col>
      <xdr:colOff>367140</xdr:colOff>
      <xdr:row>34</xdr:row>
      <xdr:rowOff>138300</xdr:rowOff>
    </xdr:to>
    <xdr:pic>
      <xdr:nvPicPr>
        <xdr:cNvPr id="9" name="図 8">
          <a:extLst>
            <a:ext uri="{FF2B5EF4-FFF2-40B4-BE49-F238E27FC236}">
              <a16:creationId xmlns:a16="http://schemas.microsoft.com/office/drawing/2014/main" id="{00000000-0008-0000-1900-000009000000}"/>
            </a:ext>
          </a:extLst>
        </xdr:cNvPr>
        <xdr:cNvPicPr>
          <a:picLocks/>
        </xdr:cNvPicPr>
      </xdr:nvPicPr>
      <xdr:blipFill>
        <a:blip xmlns:r="http://schemas.openxmlformats.org/officeDocument/2006/relationships" r:embed="rId3"/>
        <a:stretch>
          <a:fillRect/>
        </a:stretch>
      </xdr:blipFill>
      <xdr:spPr>
        <a:xfrm>
          <a:off x="2598420" y="5074920"/>
          <a:ext cx="3895200" cy="2919600"/>
        </a:xfrm>
        <a:prstGeom prst="rect">
          <a:avLst/>
        </a:prstGeom>
      </xdr:spPr>
    </xdr:pic>
    <xdr:clientData/>
  </xdr:twoCellAnchor>
  <xdr:twoCellAnchor editAs="oneCell">
    <xdr:from>
      <xdr:col>16</xdr:col>
      <xdr:colOff>220980</xdr:colOff>
      <xdr:row>22</xdr:row>
      <xdr:rowOff>76200</xdr:rowOff>
    </xdr:from>
    <xdr:to>
      <xdr:col>22</xdr:col>
      <xdr:colOff>367140</xdr:colOff>
      <xdr:row>34</xdr:row>
      <xdr:rowOff>138300</xdr:rowOff>
    </xdr:to>
    <xdr:pic>
      <xdr:nvPicPr>
        <xdr:cNvPr id="10" name="図 9">
          <a:extLst>
            <a:ext uri="{FF2B5EF4-FFF2-40B4-BE49-F238E27FC236}">
              <a16:creationId xmlns:a16="http://schemas.microsoft.com/office/drawing/2014/main" id="{00000000-0008-0000-1900-00000A000000}"/>
            </a:ext>
          </a:extLst>
        </xdr:cNvPr>
        <xdr:cNvPicPr>
          <a:picLocks/>
        </xdr:cNvPicPr>
      </xdr:nvPicPr>
      <xdr:blipFill>
        <a:blip xmlns:r="http://schemas.openxmlformats.org/officeDocument/2006/relationships" r:embed="rId4"/>
        <a:stretch>
          <a:fillRect/>
        </a:stretch>
      </xdr:blipFill>
      <xdr:spPr>
        <a:xfrm>
          <a:off x="8823960" y="5074920"/>
          <a:ext cx="3895200" cy="2919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25</xdr:col>
      <xdr:colOff>476250</xdr:colOff>
      <xdr:row>7</xdr:row>
      <xdr:rowOff>50800</xdr:rowOff>
    </xdr:from>
    <xdr:to>
      <xdr:col>33</xdr:col>
      <xdr:colOff>97050</xdr:colOff>
      <xdr:row>20</xdr:row>
      <xdr:rowOff>11950</xdr:rowOff>
    </xdr:to>
    <xdr:sp macro="" textlink="">
      <xdr:nvSpPr>
        <xdr:cNvPr id="2" name="AutoShape 2">
          <a:extLst>
            <a:ext uri="{FF2B5EF4-FFF2-40B4-BE49-F238E27FC236}">
              <a16:creationId xmlns:a16="http://schemas.microsoft.com/office/drawing/2014/main" id="{00000000-0008-0000-1A00-000002000000}"/>
            </a:ext>
          </a:extLst>
        </xdr:cNvPr>
        <xdr:cNvSpPr>
          <a:spLocks noChangeArrowheads="1"/>
        </xdr:cNvSpPr>
      </xdr:nvSpPr>
      <xdr:spPr bwMode="auto">
        <a:xfrm>
          <a:off x="14751050" y="16827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7" name="図 6">
          <a:extLst>
            <a:ext uri="{FF2B5EF4-FFF2-40B4-BE49-F238E27FC236}">
              <a16:creationId xmlns:a16="http://schemas.microsoft.com/office/drawing/2014/main" id="{00000000-0008-0000-1A00-000007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8" name="図 7">
          <a:extLst>
            <a:ext uri="{FF2B5EF4-FFF2-40B4-BE49-F238E27FC236}">
              <a16:creationId xmlns:a16="http://schemas.microsoft.com/office/drawing/2014/main" id="{00000000-0008-0000-1A00-000008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9" name="図 8">
          <a:extLst>
            <a:ext uri="{FF2B5EF4-FFF2-40B4-BE49-F238E27FC236}">
              <a16:creationId xmlns:a16="http://schemas.microsoft.com/office/drawing/2014/main" id="{00000000-0008-0000-1A00-000009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1A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26</xdr:col>
      <xdr:colOff>222250</xdr:colOff>
      <xdr:row>7</xdr:row>
      <xdr:rowOff>146050</xdr:rowOff>
    </xdr:from>
    <xdr:to>
      <xdr:col>33</xdr:col>
      <xdr:colOff>376450</xdr:colOff>
      <xdr:row>20</xdr:row>
      <xdr:rowOff>107200</xdr:rowOff>
    </xdr:to>
    <xdr:sp macro="" textlink="">
      <xdr:nvSpPr>
        <xdr:cNvPr id="2" name="AutoShape 2">
          <a:extLst>
            <a:ext uri="{FF2B5EF4-FFF2-40B4-BE49-F238E27FC236}">
              <a16:creationId xmlns:a16="http://schemas.microsoft.com/office/drawing/2014/main" id="{00000000-0008-0000-1B00-000002000000}"/>
            </a:ext>
          </a:extLst>
        </xdr:cNvPr>
        <xdr:cNvSpPr>
          <a:spLocks noChangeArrowheads="1"/>
        </xdr:cNvSpPr>
      </xdr:nvSpPr>
      <xdr:spPr bwMode="auto">
        <a:xfrm>
          <a:off x="15030450" y="177800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4" name="図 3">
          <a:extLst>
            <a:ext uri="{FF2B5EF4-FFF2-40B4-BE49-F238E27FC236}">
              <a16:creationId xmlns:a16="http://schemas.microsoft.com/office/drawing/2014/main" id="{00000000-0008-0000-1B00-000004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7" name="図 6">
          <a:extLst>
            <a:ext uri="{FF2B5EF4-FFF2-40B4-BE49-F238E27FC236}">
              <a16:creationId xmlns:a16="http://schemas.microsoft.com/office/drawing/2014/main" id="{00000000-0008-0000-1B00-000007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8" name="図 7">
          <a:extLst>
            <a:ext uri="{FF2B5EF4-FFF2-40B4-BE49-F238E27FC236}">
              <a16:creationId xmlns:a16="http://schemas.microsoft.com/office/drawing/2014/main" id="{00000000-0008-0000-1B00-000008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9" name="図 8">
          <a:extLst>
            <a:ext uri="{FF2B5EF4-FFF2-40B4-BE49-F238E27FC236}">
              <a16:creationId xmlns:a16="http://schemas.microsoft.com/office/drawing/2014/main" id="{00000000-0008-0000-1B00-000009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26</xdr:col>
      <xdr:colOff>495300</xdr:colOff>
      <xdr:row>8</xdr:row>
      <xdr:rowOff>0</xdr:rowOff>
    </xdr:from>
    <xdr:to>
      <xdr:col>34</xdr:col>
      <xdr:colOff>116100</xdr:colOff>
      <xdr:row>20</xdr:row>
      <xdr:rowOff>208800</xdr:rowOff>
    </xdr:to>
    <xdr:sp macro="" textlink="">
      <xdr:nvSpPr>
        <xdr:cNvPr id="2" name="AutoShape 2">
          <a:extLst>
            <a:ext uri="{FF2B5EF4-FFF2-40B4-BE49-F238E27FC236}">
              <a16:creationId xmlns:a16="http://schemas.microsoft.com/office/drawing/2014/main" id="{00000000-0008-0000-1C00-000002000000}"/>
            </a:ext>
          </a:extLst>
        </xdr:cNvPr>
        <xdr:cNvSpPr>
          <a:spLocks noChangeArrowheads="1"/>
        </xdr:cNvSpPr>
      </xdr:nvSpPr>
      <xdr:spPr bwMode="auto">
        <a:xfrm>
          <a:off x="15303500" y="187960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7" name="図 6">
          <a:extLst>
            <a:ext uri="{FF2B5EF4-FFF2-40B4-BE49-F238E27FC236}">
              <a16:creationId xmlns:a16="http://schemas.microsoft.com/office/drawing/2014/main" id="{00000000-0008-0000-1C00-000007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8" name="図 7">
          <a:extLst>
            <a:ext uri="{FF2B5EF4-FFF2-40B4-BE49-F238E27FC236}">
              <a16:creationId xmlns:a16="http://schemas.microsoft.com/office/drawing/2014/main" id="{00000000-0008-0000-1C00-000008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9" name="図 8">
          <a:extLst>
            <a:ext uri="{FF2B5EF4-FFF2-40B4-BE49-F238E27FC236}">
              <a16:creationId xmlns:a16="http://schemas.microsoft.com/office/drawing/2014/main" id="{00000000-0008-0000-1C00-000009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1C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27</xdr:col>
      <xdr:colOff>234950</xdr:colOff>
      <xdr:row>8</xdr:row>
      <xdr:rowOff>107950</xdr:rowOff>
    </xdr:from>
    <xdr:to>
      <xdr:col>34</xdr:col>
      <xdr:colOff>389150</xdr:colOff>
      <xdr:row>21</xdr:row>
      <xdr:rowOff>100850</xdr:rowOff>
    </xdr:to>
    <xdr:sp macro="" textlink="">
      <xdr:nvSpPr>
        <xdr:cNvPr id="2" name="AutoShape 2">
          <a:extLst>
            <a:ext uri="{FF2B5EF4-FFF2-40B4-BE49-F238E27FC236}">
              <a16:creationId xmlns:a16="http://schemas.microsoft.com/office/drawing/2014/main" id="{00000000-0008-0000-1D00-000002000000}"/>
            </a:ext>
          </a:extLst>
        </xdr:cNvPr>
        <xdr:cNvSpPr>
          <a:spLocks noChangeArrowheads="1"/>
        </xdr:cNvSpPr>
      </xdr:nvSpPr>
      <xdr:spPr bwMode="auto">
        <a:xfrm>
          <a:off x="15576550" y="19875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273050</xdr:colOff>
      <xdr:row>11</xdr:row>
      <xdr:rowOff>107950</xdr:rowOff>
    </xdr:from>
    <xdr:to>
      <xdr:col>24</xdr:col>
      <xdr:colOff>44450</xdr:colOff>
      <xdr:row>12</xdr:row>
      <xdr:rowOff>158750</xdr:rowOff>
    </xdr:to>
    <xdr:sp macro="" textlink="">
      <xdr:nvSpPr>
        <xdr:cNvPr id="57345" name="AutoShape 1">
          <a:extLst>
            <a:ext uri="{FF2B5EF4-FFF2-40B4-BE49-F238E27FC236}">
              <a16:creationId xmlns:a16="http://schemas.microsoft.com/office/drawing/2014/main" id="{00000000-0008-0000-1D00-000001E00000}"/>
            </a:ext>
          </a:extLst>
        </xdr:cNvPr>
        <xdr:cNvSpPr>
          <a:spLocks noChangeAspect="1" noChangeArrowheads="1"/>
        </xdr:cNvSpPr>
      </xdr:nvSpPr>
      <xdr:spPr bwMode="auto">
        <a:xfrm>
          <a:off x="13481050" y="274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7" name="図 6">
          <a:extLst>
            <a:ext uri="{FF2B5EF4-FFF2-40B4-BE49-F238E27FC236}">
              <a16:creationId xmlns:a16="http://schemas.microsoft.com/office/drawing/2014/main" id="{00000000-0008-0000-1D00-000007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8" name="図 7">
          <a:extLst>
            <a:ext uri="{FF2B5EF4-FFF2-40B4-BE49-F238E27FC236}">
              <a16:creationId xmlns:a16="http://schemas.microsoft.com/office/drawing/2014/main" id="{00000000-0008-0000-1D00-000008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9" name="図 8">
          <a:extLst>
            <a:ext uri="{FF2B5EF4-FFF2-40B4-BE49-F238E27FC236}">
              <a16:creationId xmlns:a16="http://schemas.microsoft.com/office/drawing/2014/main" id="{00000000-0008-0000-1D00-000009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1D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27</xdr:col>
      <xdr:colOff>508000</xdr:colOff>
      <xdr:row>8</xdr:row>
      <xdr:rowOff>209550</xdr:rowOff>
    </xdr:from>
    <xdr:to>
      <xdr:col>35</xdr:col>
      <xdr:colOff>128800</xdr:colOff>
      <xdr:row>21</xdr:row>
      <xdr:rowOff>202450</xdr:rowOff>
    </xdr:to>
    <xdr:sp macro="" textlink="">
      <xdr:nvSpPr>
        <xdr:cNvPr id="2" name="AutoShape 2">
          <a:extLst>
            <a:ext uri="{FF2B5EF4-FFF2-40B4-BE49-F238E27FC236}">
              <a16:creationId xmlns:a16="http://schemas.microsoft.com/office/drawing/2014/main" id="{00000000-0008-0000-1E00-000002000000}"/>
            </a:ext>
          </a:extLst>
        </xdr:cNvPr>
        <xdr:cNvSpPr>
          <a:spLocks noChangeArrowheads="1"/>
        </xdr:cNvSpPr>
      </xdr:nvSpPr>
      <xdr:spPr bwMode="auto">
        <a:xfrm>
          <a:off x="15849600" y="20891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12700</xdr:colOff>
      <xdr:row>11</xdr:row>
      <xdr:rowOff>209550</xdr:rowOff>
    </xdr:from>
    <xdr:to>
      <xdr:col>24</xdr:col>
      <xdr:colOff>317500</xdr:colOff>
      <xdr:row>13</xdr:row>
      <xdr:rowOff>44450</xdr:rowOff>
    </xdr:to>
    <xdr:sp macro="" textlink="">
      <xdr:nvSpPr>
        <xdr:cNvPr id="4" name="AutoShape 1">
          <a:extLst>
            <a:ext uri="{FF2B5EF4-FFF2-40B4-BE49-F238E27FC236}">
              <a16:creationId xmlns:a16="http://schemas.microsoft.com/office/drawing/2014/main" id="{00000000-0008-0000-1E00-000004000000}"/>
            </a:ext>
          </a:extLst>
        </xdr:cNvPr>
        <xdr:cNvSpPr>
          <a:spLocks noChangeAspect="1" noChangeArrowheads="1"/>
        </xdr:cNvSpPr>
      </xdr:nvSpPr>
      <xdr:spPr bwMode="auto">
        <a:xfrm>
          <a:off x="13754100" y="285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3" name="図 2">
          <a:extLst>
            <a:ext uri="{FF2B5EF4-FFF2-40B4-BE49-F238E27FC236}">
              <a16:creationId xmlns:a16="http://schemas.microsoft.com/office/drawing/2014/main" id="{00000000-0008-0000-1E00-000003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8" name="図 7">
          <a:extLst>
            <a:ext uri="{FF2B5EF4-FFF2-40B4-BE49-F238E27FC236}">
              <a16:creationId xmlns:a16="http://schemas.microsoft.com/office/drawing/2014/main" id="{00000000-0008-0000-1E00-000008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9" name="図 8">
          <a:extLst>
            <a:ext uri="{FF2B5EF4-FFF2-40B4-BE49-F238E27FC236}">
              <a16:creationId xmlns:a16="http://schemas.microsoft.com/office/drawing/2014/main" id="{00000000-0008-0000-1E00-000009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0" name="図 9">
          <a:extLst>
            <a:ext uri="{FF2B5EF4-FFF2-40B4-BE49-F238E27FC236}">
              <a16:creationId xmlns:a16="http://schemas.microsoft.com/office/drawing/2014/main" id="{00000000-0008-0000-1E00-00000A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28</xdr:col>
      <xdr:colOff>254000</xdr:colOff>
      <xdr:row>9</xdr:row>
      <xdr:rowOff>50800</xdr:rowOff>
    </xdr:from>
    <xdr:to>
      <xdr:col>35</xdr:col>
      <xdr:colOff>408200</xdr:colOff>
      <xdr:row>22</xdr:row>
      <xdr:rowOff>81800</xdr:rowOff>
    </xdr:to>
    <xdr:sp macro="" textlink="">
      <xdr:nvSpPr>
        <xdr:cNvPr id="2" name="AutoShape 2">
          <a:extLst>
            <a:ext uri="{FF2B5EF4-FFF2-40B4-BE49-F238E27FC236}">
              <a16:creationId xmlns:a16="http://schemas.microsoft.com/office/drawing/2014/main" id="{00000000-0008-0000-1F00-000002000000}"/>
            </a:ext>
          </a:extLst>
        </xdr:cNvPr>
        <xdr:cNvSpPr>
          <a:spLocks noChangeArrowheads="1"/>
        </xdr:cNvSpPr>
      </xdr:nvSpPr>
      <xdr:spPr bwMode="auto">
        <a:xfrm>
          <a:off x="16129000" y="218440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292100</xdr:colOff>
      <xdr:row>12</xdr:row>
      <xdr:rowOff>50800</xdr:rowOff>
    </xdr:from>
    <xdr:to>
      <xdr:col>25</xdr:col>
      <xdr:colOff>63500</xdr:colOff>
      <xdr:row>13</xdr:row>
      <xdr:rowOff>139700</xdr:rowOff>
    </xdr:to>
    <xdr:sp macro="" textlink="">
      <xdr:nvSpPr>
        <xdr:cNvPr id="3" name="AutoShape 1">
          <a:extLst>
            <a:ext uri="{FF2B5EF4-FFF2-40B4-BE49-F238E27FC236}">
              <a16:creationId xmlns:a16="http://schemas.microsoft.com/office/drawing/2014/main" id="{00000000-0008-0000-1F00-000003000000}"/>
            </a:ext>
          </a:extLst>
        </xdr:cNvPr>
        <xdr:cNvSpPr>
          <a:spLocks noChangeAspect="1" noChangeArrowheads="1"/>
        </xdr:cNvSpPr>
      </xdr:nvSpPr>
      <xdr:spPr bwMode="auto">
        <a:xfrm>
          <a:off x="14033500" y="2946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1F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1F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1F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1F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29</xdr:col>
      <xdr:colOff>19050</xdr:colOff>
      <xdr:row>9</xdr:row>
      <xdr:rowOff>152400</xdr:rowOff>
    </xdr:from>
    <xdr:to>
      <xdr:col>36</xdr:col>
      <xdr:colOff>173250</xdr:colOff>
      <xdr:row>22</xdr:row>
      <xdr:rowOff>183400</xdr:rowOff>
    </xdr:to>
    <xdr:sp macro="" textlink="">
      <xdr:nvSpPr>
        <xdr:cNvPr id="2" name="AutoShape 2">
          <a:extLst>
            <a:ext uri="{FF2B5EF4-FFF2-40B4-BE49-F238E27FC236}">
              <a16:creationId xmlns:a16="http://schemas.microsoft.com/office/drawing/2014/main" id="{00000000-0008-0000-2000-000002000000}"/>
            </a:ext>
          </a:extLst>
        </xdr:cNvPr>
        <xdr:cNvSpPr>
          <a:spLocks noChangeArrowheads="1"/>
        </xdr:cNvSpPr>
      </xdr:nvSpPr>
      <xdr:spPr bwMode="auto">
        <a:xfrm>
          <a:off x="16427450" y="228600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57150</xdr:colOff>
      <xdr:row>12</xdr:row>
      <xdr:rowOff>152400</xdr:rowOff>
    </xdr:from>
    <xdr:to>
      <xdr:col>25</xdr:col>
      <xdr:colOff>361950</xdr:colOff>
      <xdr:row>14</xdr:row>
      <xdr:rowOff>25400</xdr:rowOff>
    </xdr:to>
    <xdr:sp macro="" textlink="">
      <xdr:nvSpPr>
        <xdr:cNvPr id="3" name="AutoShape 1">
          <a:extLst>
            <a:ext uri="{FF2B5EF4-FFF2-40B4-BE49-F238E27FC236}">
              <a16:creationId xmlns:a16="http://schemas.microsoft.com/office/drawing/2014/main" id="{00000000-0008-0000-2000-000003000000}"/>
            </a:ext>
          </a:extLst>
        </xdr:cNvPr>
        <xdr:cNvSpPr>
          <a:spLocks noChangeAspect="1" noChangeArrowheads="1"/>
        </xdr:cNvSpPr>
      </xdr:nvSpPr>
      <xdr:spPr bwMode="auto">
        <a:xfrm>
          <a:off x="14331950" y="3048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20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20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20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20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29</xdr:col>
      <xdr:colOff>311150</xdr:colOff>
      <xdr:row>10</xdr:row>
      <xdr:rowOff>6350</xdr:rowOff>
    </xdr:from>
    <xdr:to>
      <xdr:col>36</xdr:col>
      <xdr:colOff>465350</xdr:colOff>
      <xdr:row>23</xdr:row>
      <xdr:rowOff>37350</xdr:rowOff>
    </xdr:to>
    <xdr:sp macro="" textlink="">
      <xdr:nvSpPr>
        <xdr:cNvPr id="2" name="AutoShape 2">
          <a:extLst>
            <a:ext uri="{FF2B5EF4-FFF2-40B4-BE49-F238E27FC236}">
              <a16:creationId xmlns:a16="http://schemas.microsoft.com/office/drawing/2014/main" id="{00000000-0008-0000-2100-000002000000}"/>
            </a:ext>
          </a:extLst>
        </xdr:cNvPr>
        <xdr:cNvSpPr>
          <a:spLocks noChangeArrowheads="1"/>
        </xdr:cNvSpPr>
      </xdr:nvSpPr>
      <xdr:spPr bwMode="auto">
        <a:xfrm>
          <a:off x="16719550" y="23939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349250</xdr:colOff>
      <xdr:row>13</xdr:row>
      <xdr:rowOff>44450</xdr:rowOff>
    </xdr:from>
    <xdr:to>
      <xdr:col>26</xdr:col>
      <xdr:colOff>120650</xdr:colOff>
      <xdr:row>14</xdr:row>
      <xdr:rowOff>133350</xdr:rowOff>
    </xdr:to>
    <xdr:sp macro="" textlink="">
      <xdr:nvSpPr>
        <xdr:cNvPr id="3" name="AutoShape 1">
          <a:extLst>
            <a:ext uri="{FF2B5EF4-FFF2-40B4-BE49-F238E27FC236}">
              <a16:creationId xmlns:a16="http://schemas.microsoft.com/office/drawing/2014/main" id="{00000000-0008-0000-2100-000003000000}"/>
            </a:ext>
          </a:extLst>
        </xdr:cNvPr>
        <xdr:cNvSpPr>
          <a:spLocks noChangeAspect="1" noChangeArrowheads="1"/>
        </xdr:cNvSpPr>
      </xdr:nvSpPr>
      <xdr:spPr bwMode="auto">
        <a:xfrm>
          <a:off x="14624050" y="3155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292100</xdr:colOff>
      <xdr:row>9</xdr:row>
      <xdr:rowOff>107950</xdr:rowOff>
    </xdr:from>
    <xdr:to>
      <xdr:col>25</xdr:col>
      <xdr:colOff>63500</xdr:colOff>
      <xdr:row>10</xdr:row>
      <xdr:rowOff>158750</xdr:rowOff>
    </xdr:to>
    <xdr:sp macro="" textlink="">
      <xdr:nvSpPr>
        <xdr:cNvPr id="61442" name="AutoShape 2">
          <a:extLst>
            <a:ext uri="{FF2B5EF4-FFF2-40B4-BE49-F238E27FC236}">
              <a16:creationId xmlns:a16="http://schemas.microsoft.com/office/drawing/2014/main" id="{00000000-0008-0000-2100-000002F00000}"/>
            </a:ext>
          </a:extLst>
        </xdr:cNvPr>
        <xdr:cNvSpPr>
          <a:spLocks noChangeAspect="1" noChangeArrowheads="1"/>
        </xdr:cNvSpPr>
      </xdr:nvSpPr>
      <xdr:spPr bwMode="auto">
        <a:xfrm>
          <a:off x="14033500" y="2241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21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21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21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21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29</xdr:col>
      <xdr:colOff>273050</xdr:colOff>
      <xdr:row>9</xdr:row>
      <xdr:rowOff>234950</xdr:rowOff>
    </xdr:from>
    <xdr:to>
      <xdr:col>36</xdr:col>
      <xdr:colOff>427250</xdr:colOff>
      <xdr:row>23</xdr:row>
      <xdr:rowOff>11950</xdr:rowOff>
    </xdr:to>
    <xdr:sp macro="" textlink="">
      <xdr:nvSpPr>
        <xdr:cNvPr id="2" name="AutoShape 2">
          <a:extLst>
            <a:ext uri="{FF2B5EF4-FFF2-40B4-BE49-F238E27FC236}">
              <a16:creationId xmlns:a16="http://schemas.microsoft.com/office/drawing/2014/main" id="{00000000-0008-0000-2200-000002000000}"/>
            </a:ext>
          </a:extLst>
        </xdr:cNvPr>
        <xdr:cNvSpPr>
          <a:spLocks noChangeArrowheads="1"/>
        </xdr:cNvSpPr>
      </xdr:nvSpPr>
      <xdr:spPr bwMode="auto">
        <a:xfrm>
          <a:off x="16681450" y="23685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311150</xdr:colOff>
      <xdr:row>13</xdr:row>
      <xdr:rowOff>19050</xdr:rowOff>
    </xdr:from>
    <xdr:to>
      <xdr:col>26</xdr:col>
      <xdr:colOff>82550</xdr:colOff>
      <xdr:row>14</xdr:row>
      <xdr:rowOff>107950</xdr:rowOff>
    </xdr:to>
    <xdr:sp macro="" textlink="">
      <xdr:nvSpPr>
        <xdr:cNvPr id="3" name="AutoShape 1">
          <a:extLst>
            <a:ext uri="{FF2B5EF4-FFF2-40B4-BE49-F238E27FC236}">
              <a16:creationId xmlns:a16="http://schemas.microsoft.com/office/drawing/2014/main" id="{00000000-0008-0000-2200-000003000000}"/>
            </a:ext>
          </a:extLst>
        </xdr:cNvPr>
        <xdr:cNvSpPr>
          <a:spLocks noChangeAspect="1" noChangeArrowheads="1"/>
        </xdr:cNvSpPr>
      </xdr:nvSpPr>
      <xdr:spPr bwMode="auto">
        <a:xfrm>
          <a:off x="14585950" y="313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254000</xdr:colOff>
      <xdr:row>9</xdr:row>
      <xdr:rowOff>82550</xdr:rowOff>
    </xdr:from>
    <xdr:to>
      <xdr:col>25</xdr:col>
      <xdr:colOff>25400</xdr:colOff>
      <xdr:row>10</xdr:row>
      <xdr:rowOff>133350</xdr:rowOff>
    </xdr:to>
    <xdr:sp macro="" textlink="">
      <xdr:nvSpPr>
        <xdr:cNvPr id="4" name="AutoShape 2">
          <a:extLst>
            <a:ext uri="{FF2B5EF4-FFF2-40B4-BE49-F238E27FC236}">
              <a16:creationId xmlns:a16="http://schemas.microsoft.com/office/drawing/2014/main" id="{00000000-0008-0000-2200-000004000000}"/>
            </a:ext>
          </a:extLst>
        </xdr:cNvPr>
        <xdr:cNvSpPr>
          <a:spLocks noChangeAspect="1" noChangeArrowheads="1"/>
        </xdr:cNvSpPr>
      </xdr:nvSpPr>
      <xdr:spPr bwMode="auto">
        <a:xfrm>
          <a:off x="13995400" y="221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495300</xdr:colOff>
      <xdr:row>14</xdr:row>
      <xdr:rowOff>190500</xdr:rowOff>
    </xdr:from>
    <xdr:to>
      <xdr:col>24</xdr:col>
      <xdr:colOff>266700</xdr:colOff>
      <xdr:row>16</xdr:row>
      <xdr:rowOff>63500</xdr:rowOff>
    </xdr:to>
    <xdr:sp macro="" textlink="">
      <xdr:nvSpPr>
        <xdr:cNvPr id="62465" name="AutoShape 1">
          <a:extLst>
            <a:ext uri="{FF2B5EF4-FFF2-40B4-BE49-F238E27FC236}">
              <a16:creationId xmlns:a16="http://schemas.microsoft.com/office/drawing/2014/main" id="{00000000-0008-0000-2200-000001F40000}"/>
            </a:ext>
          </a:extLst>
        </xdr:cNvPr>
        <xdr:cNvSpPr>
          <a:spLocks noChangeAspect="1" noChangeArrowheads="1"/>
        </xdr:cNvSpPr>
      </xdr:nvSpPr>
      <xdr:spPr bwMode="auto">
        <a:xfrm>
          <a:off x="13703300" y="3517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5" name="図 4">
          <a:extLst>
            <a:ext uri="{FF2B5EF4-FFF2-40B4-BE49-F238E27FC236}">
              <a16:creationId xmlns:a16="http://schemas.microsoft.com/office/drawing/2014/main" id="{00000000-0008-0000-22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6" name="図 5">
          <a:extLst>
            <a:ext uri="{FF2B5EF4-FFF2-40B4-BE49-F238E27FC236}">
              <a16:creationId xmlns:a16="http://schemas.microsoft.com/office/drawing/2014/main" id="{00000000-0008-0000-2200-000006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7" name="図 6">
          <a:extLst>
            <a:ext uri="{FF2B5EF4-FFF2-40B4-BE49-F238E27FC236}">
              <a16:creationId xmlns:a16="http://schemas.microsoft.com/office/drawing/2014/main" id="{00000000-0008-0000-22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8" name="図 7">
          <a:extLst>
            <a:ext uri="{FF2B5EF4-FFF2-40B4-BE49-F238E27FC236}">
              <a16:creationId xmlns:a16="http://schemas.microsoft.com/office/drawing/2014/main" id="{00000000-0008-0000-2200-000008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29</xdr:col>
      <xdr:colOff>520700</xdr:colOff>
      <xdr:row>10</xdr:row>
      <xdr:rowOff>63500</xdr:rowOff>
    </xdr:from>
    <xdr:to>
      <xdr:col>37</xdr:col>
      <xdr:colOff>141500</xdr:colOff>
      <xdr:row>23</xdr:row>
      <xdr:rowOff>94500</xdr:rowOff>
    </xdr:to>
    <xdr:sp macro="" textlink="">
      <xdr:nvSpPr>
        <xdr:cNvPr id="2" name="AutoShape 2">
          <a:extLst>
            <a:ext uri="{FF2B5EF4-FFF2-40B4-BE49-F238E27FC236}">
              <a16:creationId xmlns:a16="http://schemas.microsoft.com/office/drawing/2014/main" id="{00000000-0008-0000-2300-000002000000}"/>
            </a:ext>
          </a:extLst>
        </xdr:cNvPr>
        <xdr:cNvSpPr>
          <a:spLocks noChangeArrowheads="1"/>
        </xdr:cNvSpPr>
      </xdr:nvSpPr>
      <xdr:spPr bwMode="auto">
        <a:xfrm>
          <a:off x="16929100" y="245110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25400</xdr:colOff>
      <xdr:row>13</xdr:row>
      <xdr:rowOff>101600</xdr:rowOff>
    </xdr:from>
    <xdr:to>
      <xdr:col>26</xdr:col>
      <xdr:colOff>330200</xdr:colOff>
      <xdr:row>14</xdr:row>
      <xdr:rowOff>190500</xdr:rowOff>
    </xdr:to>
    <xdr:sp macro="" textlink="">
      <xdr:nvSpPr>
        <xdr:cNvPr id="3" name="AutoShape 1">
          <a:extLst>
            <a:ext uri="{FF2B5EF4-FFF2-40B4-BE49-F238E27FC236}">
              <a16:creationId xmlns:a16="http://schemas.microsoft.com/office/drawing/2014/main" id="{00000000-0008-0000-2300-000003000000}"/>
            </a:ext>
          </a:extLst>
        </xdr:cNvPr>
        <xdr:cNvSpPr>
          <a:spLocks noChangeAspect="1" noChangeArrowheads="1"/>
        </xdr:cNvSpPr>
      </xdr:nvSpPr>
      <xdr:spPr bwMode="auto">
        <a:xfrm>
          <a:off x="14833600" y="3213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501650</xdr:colOff>
      <xdr:row>9</xdr:row>
      <xdr:rowOff>165100</xdr:rowOff>
    </xdr:from>
    <xdr:to>
      <xdr:col>25</xdr:col>
      <xdr:colOff>273050</xdr:colOff>
      <xdr:row>10</xdr:row>
      <xdr:rowOff>215900</xdr:rowOff>
    </xdr:to>
    <xdr:sp macro="" textlink="">
      <xdr:nvSpPr>
        <xdr:cNvPr id="4" name="AutoShape 2">
          <a:extLst>
            <a:ext uri="{FF2B5EF4-FFF2-40B4-BE49-F238E27FC236}">
              <a16:creationId xmlns:a16="http://schemas.microsoft.com/office/drawing/2014/main" id="{00000000-0008-0000-2300-000004000000}"/>
            </a:ext>
          </a:extLst>
        </xdr:cNvPr>
        <xdr:cNvSpPr>
          <a:spLocks noChangeAspect="1" noChangeArrowheads="1"/>
        </xdr:cNvSpPr>
      </xdr:nvSpPr>
      <xdr:spPr bwMode="auto">
        <a:xfrm>
          <a:off x="14243050" y="2298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209550</xdr:colOff>
      <xdr:row>15</xdr:row>
      <xdr:rowOff>57150</xdr:rowOff>
    </xdr:from>
    <xdr:to>
      <xdr:col>24</xdr:col>
      <xdr:colOff>514350</xdr:colOff>
      <xdr:row>16</xdr:row>
      <xdr:rowOff>146050</xdr:rowOff>
    </xdr:to>
    <xdr:sp macro="" textlink="">
      <xdr:nvSpPr>
        <xdr:cNvPr id="9" name="AutoShape 1">
          <a:extLst>
            <a:ext uri="{FF2B5EF4-FFF2-40B4-BE49-F238E27FC236}">
              <a16:creationId xmlns:a16="http://schemas.microsoft.com/office/drawing/2014/main" id="{00000000-0008-0000-2300-000009000000}"/>
            </a:ext>
          </a:extLst>
        </xdr:cNvPr>
        <xdr:cNvSpPr>
          <a:spLocks noChangeAspect="1" noChangeArrowheads="1"/>
        </xdr:cNvSpPr>
      </xdr:nvSpPr>
      <xdr:spPr bwMode="auto">
        <a:xfrm>
          <a:off x="13950950" y="3600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0" name="図 9">
          <a:extLst>
            <a:ext uri="{FF2B5EF4-FFF2-40B4-BE49-F238E27FC236}">
              <a16:creationId xmlns:a16="http://schemas.microsoft.com/office/drawing/2014/main" id="{00000000-0008-0000-2300-00000A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1" name="図 10">
          <a:extLst>
            <a:ext uri="{FF2B5EF4-FFF2-40B4-BE49-F238E27FC236}">
              <a16:creationId xmlns:a16="http://schemas.microsoft.com/office/drawing/2014/main" id="{00000000-0008-0000-2300-00000B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2" name="図 11">
          <a:extLst>
            <a:ext uri="{FF2B5EF4-FFF2-40B4-BE49-F238E27FC236}">
              <a16:creationId xmlns:a16="http://schemas.microsoft.com/office/drawing/2014/main" id="{00000000-0008-0000-2300-00000C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3" name="図 12">
          <a:extLst>
            <a:ext uri="{FF2B5EF4-FFF2-40B4-BE49-F238E27FC236}">
              <a16:creationId xmlns:a16="http://schemas.microsoft.com/office/drawing/2014/main" id="{00000000-0008-0000-2300-00000D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30</xdr:col>
      <xdr:colOff>241300</xdr:colOff>
      <xdr:row>10</xdr:row>
      <xdr:rowOff>133350</xdr:rowOff>
    </xdr:from>
    <xdr:to>
      <xdr:col>37</xdr:col>
      <xdr:colOff>395500</xdr:colOff>
      <xdr:row>23</xdr:row>
      <xdr:rowOff>164350</xdr:rowOff>
    </xdr:to>
    <xdr:sp macro="" textlink="">
      <xdr:nvSpPr>
        <xdr:cNvPr id="2" name="AutoShape 2">
          <a:extLst>
            <a:ext uri="{FF2B5EF4-FFF2-40B4-BE49-F238E27FC236}">
              <a16:creationId xmlns:a16="http://schemas.microsoft.com/office/drawing/2014/main" id="{00000000-0008-0000-2400-000002000000}"/>
            </a:ext>
          </a:extLst>
        </xdr:cNvPr>
        <xdr:cNvSpPr>
          <a:spLocks noChangeArrowheads="1"/>
        </xdr:cNvSpPr>
      </xdr:nvSpPr>
      <xdr:spPr bwMode="auto">
        <a:xfrm>
          <a:off x="17183100" y="25209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279400</xdr:colOff>
      <xdr:row>13</xdr:row>
      <xdr:rowOff>171450</xdr:rowOff>
    </xdr:from>
    <xdr:to>
      <xdr:col>27</xdr:col>
      <xdr:colOff>50800</xdr:colOff>
      <xdr:row>15</xdr:row>
      <xdr:rowOff>44450</xdr:rowOff>
    </xdr:to>
    <xdr:sp macro="" textlink="">
      <xdr:nvSpPr>
        <xdr:cNvPr id="3" name="AutoShape 1">
          <a:extLst>
            <a:ext uri="{FF2B5EF4-FFF2-40B4-BE49-F238E27FC236}">
              <a16:creationId xmlns:a16="http://schemas.microsoft.com/office/drawing/2014/main" id="{00000000-0008-0000-2400-000003000000}"/>
            </a:ext>
          </a:extLst>
        </xdr:cNvPr>
        <xdr:cNvSpPr>
          <a:spLocks noChangeAspect="1" noChangeArrowheads="1"/>
        </xdr:cNvSpPr>
      </xdr:nvSpPr>
      <xdr:spPr bwMode="auto">
        <a:xfrm>
          <a:off x="15087600" y="3282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222250</xdr:colOff>
      <xdr:row>9</xdr:row>
      <xdr:rowOff>234950</xdr:rowOff>
    </xdr:from>
    <xdr:to>
      <xdr:col>26</xdr:col>
      <xdr:colOff>1270</xdr:colOff>
      <xdr:row>11</xdr:row>
      <xdr:rowOff>31750</xdr:rowOff>
    </xdr:to>
    <xdr:sp macro="" textlink="">
      <xdr:nvSpPr>
        <xdr:cNvPr id="4" name="AutoShape 2">
          <a:extLst>
            <a:ext uri="{FF2B5EF4-FFF2-40B4-BE49-F238E27FC236}">
              <a16:creationId xmlns:a16="http://schemas.microsoft.com/office/drawing/2014/main" id="{00000000-0008-0000-2400-000004000000}"/>
            </a:ext>
          </a:extLst>
        </xdr:cNvPr>
        <xdr:cNvSpPr>
          <a:spLocks noChangeAspect="1" noChangeArrowheads="1"/>
        </xdr:cNvSpPr>
      </xdr:nvSpPr>
      <xdr:spPr bwMode="auto">
        <a:xfrm>
          <a:off x="14497050" y="2368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463550</xdr:colOff>
      <xdr:row>15</xdr:row>
      <xdr:rowOff>127000</xdr:rowOff>
    </xdr:from>
    <xdr:to>
      <xdr:col>25</xdr:col>
      <xdr:colOff>234950</xdr:colOff>
      <xdr:row>17</xdr:row>
      <xdr:rowOff>0</xdr:rowOff>
    </xdr:to>
    <xdr:sp macro="" textlink="">
      <xdr:nvSpPr>
        <xdr:cNvPr id="5" name="AutoShape 1">
          <a:extLst>
            <a:ext uri="{FF2B5EF4-FFF2-40B4-BE49-F238E27FC236}">
              <a16:creationId xmlns:a16="http://schemas.microsoft.com/office/drawing/2014/main" id="{00000000-0008-0000-2400-000005000000}"/>
            </a:ext>
          </a:extLst>
        </xdr:cNvPr>
        <xdr:cNvSpPr>
          <a:spLocks noChangeAspect="1" noChangeArrowheads="1"/>
        </xdr:cNvSpPr>
      </xdr:nvSpPr>
      <xdr:spPr bwMode="auto">
        <a:xfrm>
          <a:off x="14204950" y="3670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0" name="図 9">
          <a:extLst>
            <a:ext uri="{FF2B5EF4-FFF2-40B4-BE49-F238E27FC236}">
              <a16:creationId xmlns:a16="http://schemas.microsoft.com/office/drawing/2014/main" id="{00000000-0008-0000-2400-00000A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1" name="図 10">
          <a:extLst>
            <a:ext uri="{FF2B5EF4-FFF2-40B4-BE49-F238E27FC236}">
              <a16:creationId xmlns:a16="http://schemas.microsoft.com/office/drawing/2014/main" id="{00000000-0008-0000-2400-00000B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2" name="図 11">
          <a:extLst>
            <a:ext uri="{FF2B5EF4-FFF2-40B4-BE49-F238E27FC236}">
              <a16:creationId xmlns:a16="http://schemas.microsoft.com/office/drawing/2014/main" id="{00000000-0008-0000-2400-00000C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3" name="図 12">
          <a:extLst>
            <a:ext uri="{FF2B5EF4-FFF2-40B4-BE49-F238E27FC236}">
              <a16:creationId xmlns:a16="http://schemas.microsoft.com/office/drawing/2014/main" id="{00000000-0008-0000-2400-00000D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30</xdr:col>
      <xdr:colOff>501650</xdr:colOff>
      <xdr:row>10</xdr:row>
      <xdr:rowOff>209550</xdr:rowOff>
    </xdr:from>
    <xdr:to>
      <xdr:col>38</xdr:col>
      <xdr:colOff>122450</xdr:colOff>
      <xdr:row>23</xdr:row>
      <xdr:rowOff>240550</xdr:rowOff>
    </xdr:to>
    <xdr:sp macro="" textlink="">
      <xdr:nvSpPr>
        <xdr:cNvPr id="2" name="AutoShape 2">
          <a:extLst>
            <a:ext uri="{FF2B5EF4-FFF2-40B4-BE49-F238E27FC236}">
              <a16:creationId xmlns:a16="http://schemas.microsoft.com/office/drawing/2014/main" id="{00000000-0008-0000-2500-000002000000}"/>
            </a:ext>
          </a:extLst>
        </xdr:cNvPr>
        <xdr:cNvSpPr>
          <a:spLocks noChangeArrowheads="1"/>
        </xdr:cNvSpPr>
      </xdr:nvSpPr>
      <xdr:spPr bwMode="auto">
        <a:xfrm>
          <a:off x="17443450" y="25971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6350</xdr:colOff>
      <xdr:row>14</xdr:row>
      <xdr:rowOff>31750</xdr:rowOff>
    </xdr:from>
    <xdr:to>
      <xdr:col>27</xdr:col>
      <xdr:colOff>311150</xdr:colOff>
      <xdr:row>15</xdr:row>
      <xdr:rowOff>120650</xdr:rowOff>
    </xdr:to>
    <xdr:sp macro="" textlink="">
      <xdr:nvSpPr>
        <xdr:cNvPr id="3" name="AutoShape 1">
          <a:extLst>
            <a:ext uri="{FF2B5EF4-FFF2-40B4-BE49-F238E27FC236}">
              <a16:creationId xmlns:a16="http://schemas.microsoft.com/office/drawing/2014/main" id="{00000000-0008-0000-2500-000003000000}"/>
            </a:ext>
          </a:extLst>
        </xdr:cNvPr>
        <xdr:cNvSpPr>
          <a:spLocks noChangeAspect="1" noChangeArrowheads="1"/>
        </xdr:cNvSpPr>
      </xdr:nvSpPr>
      <xdr:spPr bwMode="auto">
        <a:xfrm>
          <a:off x="15347950" y="3359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482600</xdr:colOff>
      <xdr:row>10</xdr:row>
      <xdr:rowOff>57150</xdr:rowOff>
    </xdr:from>
    <xdr:to>
      <xdr:col>26</xdr:col>
      <xdr:colOff>254000</xdr:colOff>
      <xdr:row>11</xdr:row>
      <xdr:rowOff>107950</xdr:rowOff>
    </xdr:to>
    <xdr:sp macro="" textlink="">
      <xdr:nvSpPr>
        <xdr:cNvPr id="4" name="AutoShape 2">
          <a:extLst>
            <a:ext uri="{FF2B5EF4-FFF2-40B4-BE49-F238E27FC236}">
              <a16:creationId xmlns:a16="http://schemas.microsoft.com/office/drawing/2014/main" id="{00000000-0008-0000-2500-000004000000}"/>
            </a:ext>
          </a:extLst>
        </xdr:cNvPr>
        <xdr:cNvSpPr>
          <a:spLocks noChangeAspect="1" noChangeArrowheads="1"/>
        </xdr:cNvSpPr>
      </xdr:nvSpPr>
      <xdr:spPr bwMode="auto">
        <a:xfrm>
          <a:off x="14757400" y="244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190500</xdr:colOff>
      <xdr:row>15</xdr:row>
      <xdr:rowOff>203200</xdr:rowOff>
    </xdr:from>
    <xdr:to>
      <xdr:col>25</xdr:col>
      <xdr:colOff>495300</xdr:colOff>
      <xdr:row>17</xdr:row>
      <xdr:rowOff>76200</xdr:rowOff>
    </xdr:to>
    <xdr:sp macro="" textlink="">
      <xdr:nvSpPr>
        <xdr:cNvPr id="5" name="AutoShape 1">
          <a:extLst>
            <a:ext uri="{FF2B5EF4-FFF2-40B4-BE49-F238E27FC236}">
              <a16:creationId xmlns:a16="http://schemas.microsoft.com/office/drawing/2014/main" id="{00000000-0008-0000-2500-000005000000}"/>
            </a:ext>
          </a:extLst>
        </xdr:cNvPr>
        <xdr:cNvSpPr>
          <a:spLocks noChangeAspect="1" noChangeArrowheads="1"/>
        </xdr:cNvSpPr>
      </xdr:nvSpPr>
      <xdr:spPr bwMode="auto">
        <a:xfrm>
          <a:off x="14465300" y="374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260350</xdr:colOff>
      <xdr:row>14</xdr:row>
      <xdr:rowOff>76200</xdr:rowOff>
    </xdr:from>
    <xdr:to>
      <xdr:col>24</xdr:col>
      <xdr:colOff>31750</xdr:colOff>
      <xdr:row>15</xdr:row>
      <xdr:rowOff>165100</xdr:rowOff>
    </xdr:to>
    <xdr:sp macro="" textlink="">
      <xdr:nvSpPr>
        <xdr:cNvPr id="66562" name="AutoShape 2">
          <a:extLst>
            <a:ext uri="{FF2B5EF4-FFF2-40B4-BE49-F238E27FC236}">
              <a16:creationId xmlns:a16="http://schemas.microsoft.com/office/drawing/2014/main" id="{00000000-0008-0000-2500-000002040100}"/>
            </a:ext>
          </a:extLst>
        </xdr:cNvPr>
        <xdr:cNvSpPr>
          <a:spLocks noChangeAspect="1" noChangeArrowheads="1"/>
        </xdr:cNvSpPr>
      </xdr:nvSpPr>
      <xdr:spPr bwMode="auto">
        <a:xfrm>
          <a:off x="13468350" y="340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0" name="図 9">
          <a:extLst>
            <a:ext uri="{FF2B5EF4-FFF2-40B4-BE49-F238E27FC236}">
              <a16:creationId xmlns:a16="http://schemas.microsoft.com/office/drawing/2014/main" id="{00000000-0008-0000-2500-00000A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1" name="図 10">
          <a:extLst>
            <a:ext uri="{FF2B5EF4-FFF2-40B4-BE49-F238E27FC236}">
              <a16:creationId xmlns:a16="http://schemas.microsoft.com/office/drawing/2014/main" id="{00000000-0008-0000-2500-00000B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2" name="図 11">
          <a:extLst>
            <a:ext uri="{FF2B5EF4-FFF2-40B4-BE49-F238E27FC236}">
              <a16:creationId xmlns:a16="http://schemas.microsoft.com/office/drawing/2014/main" id="{00000000-0008-0000-2500-00000C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3" name="図 12">
          <a:extLst>
            <a:ext uri="{FF2B5EF4-FFF2-40B4-BE49-F238E27FC236}">
              <a16:creationId xmlns:a16="http://schemas.microsoft.com/office/drawing/2014/main" id="{00000000-0008-0000-2500-00000D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31</xdr:col>
      <xdr:colOff>215900</xdr:colOff>
      <xdr:row>11</xdr:row>
      <xdr:rowOff>31750</xdr:rowOff>
    </xdr:from>
    <xdr:to>
      <xdr:col>38</xdr:col>
      <xdr:colOff>370100</xdr:colOff>
      <xdr:row>24</xdr:row>
      <xdr:rowOff>62750</xdr:rowOff>
    </xdr:to>
    <xdr:sp macro="" textlink="">
      <xdr:nvSpPr>
        <xdr:cNvPr id="2" name="AutoShape 2">
          <a:extLst>
            <a:ext uri="{FF2B5EF4-FFF2-40B4-BE49-F238E27FC236}">
              <a16:creationId xmlns:a16="http://schemas.microsoft.com/office/drawing/2014/main" id="{00000000-0008-0000-2600-000002000000}"/>
            </a:ext>
          </a:extLst>
        </xdr:cNvPr>
        <xdr:cNvSpPr>
          <a:spLocks noChangeArrowheads="1"/>
        </xdr:cNvSpPr>
      </xdr:nvSpPr>
      <xdr:spPr bwMode="auto">
        <a:xfrm>
          <a:off x="17691100" y="267335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254000</xdr:colOff>
      <xdr:row>14</xdr:row>
      <xdr:rowOff>107950</xdr:rowOff>
    </xdr:from>
    <xdr:to>
      <xdr:col>28</xdr:col>
      <xdr:colOff>25400</xdr:colOff>
      <xdr:row>15</xdr:row>
      <xdr:rowOff>196850</xdr:rowOff>
    </xdr:to>
    <xdr:sp macro="" textlink="">
      <xdr:nvSpPr>
        <xdr:cNvPr id="3" name="AutoShape 1">
          <a:extLst>
            <a:ext uri="{FF2B5EF4-FFF2-40B4-BE49-F238E27FC236}">
              <a16:creationId xmlns:a16="http://schemas.microsoft.com/office/drawing/2014/main" id="{00000000-0008-0000-2600-000003000000}"/>
            </a:ext>
          </a:extLst>
        </xdr:cNvPr>
        <xdr:cNvSpPr>
          <a:spLocks noChangeAspect="1" noChangeArrowheads="1"/>
        </xdr:cNvSpPr>
      </xdr:nvSpPr>
      <xdr:spPr bwMode="auto">
        <a:xfrm>
          <a:off x="15595600" y="343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196850</xdr:colOff>
      <xdr:row>10</xdr:row>
      <xdr:rowOff>133350</xdr:rowOff>
    </xdr:from>
    <xdr:to>
      <xdr:col>26</xdr:col>
      <xdr:colOff>501650</xdr:colOff>
      <xdr:row>11</xdr:row>
      <xdr:rowOff>184150</xdr:rowOff>
    </xdr:to>
    <xdr:sp macro="" textlink="">
      <xdr:nvSpPr>
        <xdr:cNvPr id="4" name="AutoShape 2">
          <a:extLst>
            <a:ext uri="{FF2B5EF4-FFF2-40B4-BE49-F238E27FC236}">
              <a16:creationId xmlns:a16="http://schemas.microsoft.com/office/drawing/2014/main" id="{00000000-0008-0000-2600-000004000000}"/>
            </a:ext>
          </a:extLst>
        </xdr:cNvPr>
        <xdr:cNvSpPr>
          <a:spLocks noChangeAspect="1" noChangeArrowheads="1"/>
        </xdr:cNvSpPr>
      </xdr:nvSpPr>
      <xdr:spPr bwMode="auto">
        <a:xfrm>
          <a:off x="15005050" y="2520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438150</xdr:colOff>
      <xdr:row>16</xdr:row>
      <xdr:rowOff>63500</xdr:rowOff>
    </xdr:from>
    <xdr:to>
      <xdr:col>26</xdr:col>
      <xdr:colOff>209550</xdr:colOff>
      <xdr:row>17</xdr:row>
      <xdr:rowOff>152400</xdr:rowOff>
    </xdr:to>
    <xdr:sp macro="" textlink="">
      <xdr:nvSpPr>
        <xdr:cNvPr id="5" name="AutoShape 1">
          <a:extLst>
            <a:ext uri="{FF2B5EF4-FFF2-40B4-BE49-F238E27FC236}">
              <a16:creationId xmlns:a16="http://schemas.microsoft.com/office/drawing/2014/main" id="{00000000-0008-0000-2600-000005000000}"/>
            </a:ext>
          </a:extLst>
        </xdr:cNvPr>
        <xdr:cNvSpPr>
          <a:spLocks noChangeAspect="1" noChangeArrowheads="1"/>
        </xdr:cNvSpPr>
      </xdr:nvSpPr>
      <xdr:spPr bwMode="auto">
        <a:xfrm>
          <a:off x="14712950" y="382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508000</xdr:colOff>
      <xdr:row>14</xdr:row>
      <xdr:rowOff>152400</xdr:rowOff>
    </xdr:from>
    <xdr:to>
      <xdr:col>24</xdr:col>
      <xdr:colOff>279400</xdr:colOff>
      <xdr:row>16</xdr:row>
      <xdr:rowOff>25400</xdr:rowOff>
    </xdr:to>
    <xdr:sp macro="" textlink="">
      <xdr:nvSpPr>
        <xdr:cNvPr id="6" name="AutoShape 2">
          <a:extLst>
            <a:ext uri="{FF2B5EF4-FFF2-40B4-BE49-F238E27FC236}">
              <a16:creationId xmlns:a16="http://schemas.microsoft.com/office/drawing/2014/main" id="{00000000-0008-0000-2600-000006000000}"/>
            </a:ext>
          </a:extLst>
        </xdr:cNvPr>
        <xdr:cNvSpPr>
          <a:spLocks noChangeAspect="1" noChangeArrowheads="1"/>
        </xdr:cNvSpPr>
      </xdr:nvSpPr>
      <xdr:spPr bwMode="auto">
        <a:xfrm>
          <a:off x="13716000" y="3479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247650</xdr:colOff>
      <xdr:row>10</xdr:row>
      <xdr:rowOff>76200</xdr:rowOff>
    </xdr:from>
    <xdr:to>
      <xdr:col>24</xdr:col>
      <xdr:colOff>19050</xdr:colOff>
      <xdr:row>11</xdr:row>
      <xdr:rowOff>127000</xdr:rowOff>
    </xdr:to>
    <xdr:sp macro="" textlink="">
      <xdr:nvSpPr>
        <xdr:cNvPr id="67585" name="AutoShape 1">
          <a:extLst>
            <a:ext uri="{FF2B5EF4-FFF2-40B4-BE49-F238E27FC236}">
              <a16:creationId xmlns:a16="http://schemas.microsoft.com/office/drawing/2014/main" id="{00000000-0008-0000-2600-000001080100}"/>
            </a:ext>
          </a:extLst>
        </xdr:cNvPr>
        <xdr:cNvSpPr>
          <a:spLocks noChangeAspect="1" noChangeArrowheads="1"/>
        </xdr:cNvSpPr>
      </xdr:nvSpPr>
      <xdr:spPr bwMode="auto">
        <a:xfrm>
          <a:off x="13455650" y="2463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1" name="図 10">
          <a:extLst>
            <a:ext uri="{FF2B5EF4-FFF2-40B4-BE49-F238E27FC236}">
              <a16:creationId xmlns:a16="http://schemas.microsoft.com/office/drawing/2014/main" id="{00000000-0008-0000-2600-00000B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2" name="図 11">
          <a:extLst>
            <a:ext uri="{FF2B5EF4-FFF2-40B4-BE49-F238E27FC236}">
              <a16:creationId xmlns:a16="http://schemas.microsoft.com/office/drawing/2014/main" id="{00000000-0008-0000-2600-00000C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3" name="図 12">
          <a:extLst>
            <a:ext uri="{FF2B5EF4-FFF2-40B4-BE49-F238E27FC236}">
              <a16:creationId xmlns:a16="http://schemas.microsoft.com/office/drawing/2014/main" id="{00000000-0008-0000-2600-00000D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4" name="図 13">
          <a:extLst>
            <a:ext uri="{FF2B5EF4-FFF2-40B4-BE49-F238E27FC236}">
              <a16:creationId xmlns:a16="http://schemas.microsoft.com/office/drawing/2014/main" id="{00000000-0008-0000-2600-00000E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31</xdr:col>
      <xdr:colOff>228600</xdr:colOff>
      <xdr:row>11</xdr:row>
      <xdr:rowOff>38100</xdr:rowOff>
    </xdr:from>
    <xdr:to>
      <xdr:col>38</xdr:col>
      <xdr:colOff>382800</xdr:colOff>
      <xdr:row>24</xdr:row>
      <xdr:rowOff>69100</xdr:rowOff>
    </xdr:to>
    <xdr:sp macro="" textlink="">
      <xdr:nvSpPr>
        <xdr:cNvPr id="2" name="AutoShape 2">
          <a:extLst>
            <a:ext uri="{FF2B5EF4-FFF2-40B4-BE49-F238E27FC236}">
              <a16:creationId xmlns:a16="http://schemas.microsoft.com/office/drawing/2014/main" id="{00000000-0008-0000-2700-000002000000}"/>
            </a:ext>
          </a:extLst>
        </xdr:cNvPr>
        <xdr:cNvSpPr>
          <a:spLocks noChangeArrowheads="1"/>
        </xdr:cNvSpPr>
      </xdr:nvSpPr>
      <xdr:spPr bwMode="auto">
        <a:xfrm>
          <a:off x="17703800" y="2679700"/>
          <a:ext cx="3888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266700</xdr:colOff>
      <xdr:row>14</xdr:row>
      <xdr:rowOff>114300</xdr:rowOff>
    </xdr:from>
    <xdr:to>
      <xdr:col>28</xdr:col>
      <xdr:colOff>38100</xdr:colOff>
      <xdr:row>15</xdr:row>
      <xdr:rowOff>203200</xdr:rowOff>
    </xdr:to>
    <xdr:sp macro="" textlink="">
      <xdr:nvSpPr>
        <xdr:cNvPr id="3" name="AutoShape 1">
          <a:extLst>
            <a:ext uri="{FF2B5EF4-FFF2-40B4-BE49-F238E27FC236}">
              <a16:creationId xmlns:a16="http://schemas.microsoft.com/office/drawing/2014/main" id="{00000000-0008-0000-2700-000003000000}"/>
            </a:ext>
          </a:extLst>
        </xdr:cNvPr>
        <xdr:cNvSpPr>
          <a:spLocks noChangeAspect="1" noChangeArrowheads="1"/>
        </xdr:cNvSpPr>
      </xdr:nvSpPr>
      <xdr:spPr bwMode="auto">
        <a:xfrm>
          <a:off x="15608300" y="344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209550</xdr:colOff>
      <xdr:row>10</xdr:row>
      <xdr:rowOff>139700</xdr:rowOff>
    </xdr:from>
    <xdr:to>
      <xdr:col>26</xdr:col>
      <xdr:colOff>514350</xdr:colOff>
      <xdr:row>11</xdr:row>
      <xdr:rowOff>190500</xdr:rowOff>
    </xdr:to>
    <xdr:sp macro="" textlink="">
      <xdr:nvSpPr>
        <xdr:cNvPr id="4" name="AutoShape 2">
          <a:extLst>
            <a:ext uri="{FF2B5EF4-FFF2-40B4-BE49-F238E27FC236}">
              <a16:creationId xmlns:a16="http://schemas.microsoft.com/office/drawing/2014/main" id="{00000000-0008-0000-2700-000004000000}"/>
            </a:ext>
          </a:extLst>
        </xdr:cNvPr>
        <xdr:cNvSpPr>
          <a:spLocks noChangeAspect="1" noChangeArrowheads="1"/>
        </xdr:cNvSpPr>
      </xdr:nvSpPr>
      <xdr:spPr bwMode="auto">
        <a:xfrm>
          <a:off x="15017750" y="2527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450850</xdr:colOff>
      <xdr:row>16</xdr:row>
      <xdr:rowOff>69850</xdr:rowOff>
    </xdr:from>
    <xdr:to>
      <xdr:col>26</xdr:col>
      <xdr:colOff>222250</xdr:colOff>
      <xdr:row>17</xdr:row>
      <xdr:rowOff>158750</xdr:rowOff>
    </xdr:to>
    <xdr:sp macro="" textlink="">
      <xdr:nvSpPr>
        <xdr:cNvPr id="5" name="AutoShape 1">
          <a:extLst>
            <a:ext uri="{FF2B5EF4-FFF2-40B4-BE49-F238E27FC236}">
              <a16:creationId xmlns:a16="http://schemas.microsoft.com/office/drawing/2014/main" id="{00000000-0008-0000-2700-000005000000}"/>
            </a:ext>
          </a:extLst>
        </xdr:cNvPr>
        <xdr:cNvSpPr>
          <a:spLocks noChangeAspect="1" noChangeArrowheads="1"/>
        </xdr:cNvSpPr>
      </xdr:nvSpPr>
      <xdr:spPr bwMode="auto">
        <a:xfrm>
          <a:off x="14725650" y="3829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520700</xdr:colOff>
      <xdr:row>14</xdr:row>
      <xdr:rowOff>158750</xdr:rowOff>
    </xdr:from>
    <xdr:to>
      <xdr:col>24</xdr:col>
      <xdr:colOff>292100</xdr:colOff>
      <xdr:row>16</xdr:row>
      <xdr:rowOff>31750</xdr:rowOff>
    </xdr:to>
    <xdr:sp macro="" textlink="">
      <xdr:nvSpPr>
        <xdr:cNvPr id="6" name="AutoShape 2">
          <a:extLst>
            <a:ext uri="{FF2B5EF4-FFF2-40B4-BE49-F238E27FC236}">
              <a16:creationId xmlns:a16="http://schemas.microsoft.com/office/drawing/2014/main" id="{00000000-0008-0000-2700-000006000000}"/>
            </a:ext>
          </a:extLst>
        </xdr:cNvPr>
        <xdr:cNvSpPr>
          <a:spLocks noChangeAspect="1" noChangeArrowheads="1"/>
        </xdr:cNvSpPr>
      </xdr:nvSpPr>
      <xdr:spPr bwMode="auto">
        <a:xfrm>
          <a:off x="13728700" y="3486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260350</xdr:colOff>
      <xdr:row>10</xdr:row>
      <xdr:rowOff>82550</xdr:rowOff>
    </xdr:from>
    <xdr:to>
      <xdr:col>24</xdr:col>
      <xdr:colOff>31750</xdr:colOff>
      <xdr:row>11</xdr:row>
      <xdr:rowOff>133350</xdr:rowOff>
    </xdr:to>
    <xdr:sp macro="" textlink="">
      <xdr:nvSpPr>
        <xdr:cNvPr id="7" name="AutoShape 1">
          <a:extLst>
            <a:ext uri="{FF2B5EF4-FFF2-40B4-BE49-F238E27FC236}">
              <a16:creationId xmlns:a16="http://schemas.microsoft.com/office/drawing/2014/main" id="{00000000-0008-0000-2700-000007000000}"/>
            </a:ext>
          </a:extLst>
        </xdr:cNvPr>
        <xdr:cNvSpPr>
          <a:spLocks noChangeAspect="1" noChangeArrowheads="1"/>
        </xdr:cNvSpPr>
      </xdr:nvSpPr>
      <xdr:spPr bwMode="auto">
        <a:xfrm>
          <a:off x="13468350" y="2470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2700-000008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2700-000009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2700-00000A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2700-00000B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31</xdr:col>
      <xdr:colOff>488950</xdr:colOff>
      <xdr:row>11</xdr:row>
      <xdr:rowOff>114300</xdr:rowOff>
    </xdr:from>
    <xdr:to>
      <xdr:col>39</xdr:col>
      <xdr:colOff>145750</xdr:colOff>
      <xdr:row>24</xdr:row>
      <xdr:rowOff>145300</xdr:rowOff>
    </xdr:to>
    <xdr:sp macro="" textlink="">
      <xdr:nvSpPr>
        <xdr:cNvPr id="2" name="AutoShape 2">
          <a:extLst>
            <a:ext uri="{FF2B5EF4-FFF2-40B4-BE49-F238E27FC236}">
              <a16:creationId xmlns:a16="http://schemas.microsoft.com/office/drawing/2014/main" id="{00000000-0008-0000-2800-000002000000}"/>
            </a:ext>
          </a:extLst>
        </xdr:cNvPr>
        <xdr:cNvSpPr>
          <a:spLocks noChangeArrowheads="1"/>
        </xdr:cNvSpPr>
      </xdr:nvSpPr>
      <xdr:spPr bwMode="auto">
        <a:xfrm>
          <a:off x="17964150" y="2755900"/>
          <a:ext cx="3924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527050</xdr:colOff>
      <xdr:row>14</xdr:row>
      <xdr:rowOff>190500</xdr:rowOff>
    </xdr:from>
    <xdr:to>
      <xdr:col>35</xdr:col>
      <xdr:colOff>183850</xdr:colOff>
      <xdr:row>27</xdr:row>
      <xdr:rowOff>145300</xdr:rowOff>
    </xdr:to>
    <xdr:sp macro="" textlink="">
      <xdr:nvSpPr>
        <xdr:cNvPr id="3" name="AutoShape 1">
          <a:extLst>
            <a:ext uri="{FF2B5EF4-FFF2-40B4-BE49-F238E27FC236}">
              <a16:creationId xmlns:a16="http://schemas.microsoft.com/office/drawing/2014/main" id="{00000000-0008-0000-2800-000003000000}"/>
            </a:ext>
          </a:extLst>
        </xdr:cNvPr>
        <xdr:cNvSpPr>
          <a:spLocks noChangeArrowheads="1"/>
        </xdr:cNvSpPr>
      </xdr:nvSpPr>
      <xdr:spPr bwMode="auto">
        <a:xfrm>
          <a:off x="15868650" y="3517900"/>
          <a:ext cx="3924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469900</xdr:colOff>
      <xdr:row>10</xdr:row>
      <xdr:rowOff>215900</xdr:rowOff>
    </xdr:from>
    <xdr:to>
      <xdr:col>34</xdr:col>
      <xdr:colOff>126700</xdr:colOff>
      <xdr:row>23</xdr:row>
      <xdr:rowOff>246900</xdr:rowOff>
    </xdr:to>
    <xdr:sp macro="" textlink="">
      <xdr:nvSpPr>
        <xdr:cNvPr id="4" name="AutoShape 2">
          <a:extLst>
            <a:ext uri="{FF2B5EF4-FFF2-40B4-BE49-F238E27FC236}">
              <a16:creationId xmlns:a16="http://schemas.microsoft.com/office/drawing/2014/main" id="{00000000-0008-0000-2800-000004000000}"/>
            </a:ext>
          </a:extLst>
        </xdr:cNvPr>
        <xdr:cNvSpPr>
          <a:spLocks noChangeArrowheads="1"/>
        </xdr:cNvSpPr>
      </xdr:nvSpPr>
      <xdr:spPr bwMode="auto">
        <a:xfrm>
          <a:off x="15278100" y="2603500"/>
          <a:ext cx="3924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177800</xdr:colOff>
      <xdr:row>16</xdr:row>
      <xdr:rowOff>146050</xdr:rowOff>
    </xdr:from>
    <xdr:to>
      <xdr:col>33</xdr:col>
      <xdr:colOff>368000</xdr:colOff>
      <xdr:row>29</xdr:row>
      <xdr:rowOff>24650</xdr:rowOff>
    </xdr:to>
    <xdr:sp macro="" textlink="">
      <xdr:nvSpPr>
        <xdr:cNvPr id="5" name="AutoShape 1">
          <a:extLst>
            <a:ext uri="{FF2B5EF4-FFF2-40B4-BE49-F238E27FC236}">
              <a16:creationId xmlns:a16="http://schemas.microsoft.com/office/drawing/2014/main" id="{00000000-0008-0000-2800-000005000000}"/>
            </a:ext>
          </a:extLst>
        </xdr:cNvPr>
        <xdr:cNvSpPr>
          <a:spLocks noChangeArrowheads="1"/>
        </xdr:cNvSpPr>
      </xdr:nvSpPr>
      <xdr:spPr bwMode="auto">
        <a:xfrm>
          <a:off x="14986000" y="3905250"/>
          <a:ext cx="3924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247650</xdr:colOff>
      <xdr:row>15</xdr:row>
      <xdr:rowOff>19050</xdr:rowOff>
    </xdr:from>
    <xdr:to>
      <xdr:col>31</xdr:col>
      <xdr:colOff>437850</xdr:colOff>
      <xdr:row>27</xdr:row>
      <xdr:rowOff>189750</xdr:rowOff>
    </xdr:to>
    <xdr:sp macro="" textlink="">
      <xdr:nvSpPr>
        <xdr:cNvPr id="6" name="AutoShape 2">
          <a:extLst>
            <a:ext uri="{FF2B5EF4-FFF2-40B4-BE49-F238E27FC236}">
              <a16:creationId xmlns:a16="http://schemas.microsoft.com/office/drawing/2014/main" id="{00000000-0008-0000-2800-000006000000}"/>
            </a:ext>
          </a:extLst>
        </xdr:cNvPr>
        <xdr:cNvSpPr>
          <a:spLocks noChangeArrowheads="1"/>
        </xdr:cNvSpPr>
      </xdr:nvSpPr>
      <xdr:spPr bwMode="auto">
        <a:xfrm>
          <a:off x="13989050" y="3562350"/>
          <a:ext cx="3924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520700</xdr:colOff>
      <xdr:row>10</xdr:row>
      <xdr:rowOff>158750</xdr:rowOff>
    </xdr:from>
    <xdr:to>
      <xdr:col>31</xdr:col>
      <xdr:colOff>177500</xdr:colOff>
      <xdr:row>23</xdr:row>
      <xdr:rowOff>189750</xdr:rowOff>
    </xdr:to>
    <xdr:sp macro="" textlink="">
      <xdr:nvSpPr>
        <xdr:cNvPr id="7" name="AutoShape 1">
          <a:extLst>
            <a:ext uri="{FF2B5EF4-FFF2-40B4-BE49-F238E27FC236}">
              <a16:creationId xmlns:a16="http://schemas.microsoft.com/office/drawing/2014/main" id="{00000000-0008-0000-2800-000007000000}"/>
            </a:ext>
          </a:extLst>
        </xdr:cNvPr>
        <xdr:cNvSpPr>
          <a:spLocks noChangeArrowheads="1"/>
        </xdr:cNvSpPr>
      </xdr:nvSpPr>
      <xdr:spPr bwMode="auto">
        <a:xfrm>
          <a:off x="13728700" y="2546350"/>
          <a:ext cx="3924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2" name="図 11">
          <a:extLst>
            <a:ext uri="{FF2B5EF4-FFF2-40B4-BE49-F238E27FC236}">
              <a16:creationId xmlns:a16="http://schemas.microsoft.com/office/drawing/2014/main" id="{00000000-0008-0000-2800-00000C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3" name="図 12">
          <a:extLst>
            <a:ext uri="{FF2B5EF4-FFF2-40B4-BE49-F238E27FC236}">
              <a16:creationId xmlns:a16="http://schemas.microsoft.com/office/drawing/2014/main" id="{00000000-0008-0000-2800-00000D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4" name="図 13">
          <a:extLst>
            <a:ext uri="{FF2B5EF4-FFF2-40B4-BE49-F238E27FC236}">
              <a16:creationId xmlns:a16="http://schemas.microsoft.com/office/drawing/2014/main" id="{00000000-0008-0000-2800-00000E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5" name="図 14">
          <a:extLst>
            <a:ext uri="{FF2B5EF4-FFF2-40B4-BE49-F238E27FC236}">
              <a16:creationId xmlns:a16="http://schemas.microsoft.com/office/drawing/2014/main" id="{00000000-0008-0000-2800-00000F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32</xdr:col>
      <xdr:colOff>222250</xdr:colOff>
      <xdr:row>11</xdr:row>
      <xdr:rowOff>184150</xdr:rowOff>
    </xdr:from>
    <xdr:to>
      <xdr:col>39</xdr:col>
      <xdr:colOff>394450</xdr:colOff>
      <xdr:row>24</xdr:row>
      <xdr:rowOff>215150</xdr:rowOff>
    </xdr:to>
    <xdr:sp macro="" textlink="">
      <xdr:nvSpPr>
        <xdr:cNvPr id="2" name="AutoShape 2">
          <a:extLst>
            <a:ext uri="{FF2B5EF4-FFF2-40B4-BE49-F238E27FC236}">
              <a16:creationId xmlns:a16="http://schemas.microsoft.com/office/drawing/2014/main" id="{00000000-0008-0000-2900-000002000000}"/>
            </a:ext>
          </a:extLst>
        </xdr:cNvPr>
        <xdr:cNvSpPr>
          <a:spLocks noChangeArrowheads="1"/>
        </xdr:cNvSpPr>
      </xdr:nvSpPr>
      <xdr:spPr bwMode="auto">
        <a:xfrm>
          <a:off x="18230850" y="2825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260350</xdr:colOff>
      <xdr:row>15</xdr:row>
      <xdr:rowOff>44450</xdr:rowOff>
    </xdr:from>
    <xdr:to>
      <xdr:col>35</xdr:col>
      <xdr:colOff>432550</xdr:colOff>
      <xdr:row>27</xdr:row>
      <xdr:rowOff>215150</xdr:rowOff>
    </xdr:to>
    <xdr:sp macro="" textlink="">
      <xdr:nvSpPr>
        <xdr:cNvPr id="3" name="AutoShape 1">
          <a:extLst>
            <a:ext uri="{FF2B5EF4-FFF2-40B4-BE49-F238E27FC236}">
              <a16:creationId xmlns:a16="http://schemas.microsoft.com/office/drawing/2014/main" id="{00000000-0008-0000-2900-000003000000}"/>
            </a:ext>
          </a:extLst>
        </xdr:cNvPr>
        <xdr:cNvSpPr>
          <a:spLocks noChangeArrowheads="1"/>
        </xdr:cNvSpPr>
      </xdr:nvSpPr>
      <xdr:spPr bwMode="auto">
        <a:xfrm>
          <a:off x="16135350" y="3587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203200</xdr:colOff>
      <xdr:row>11</xdr:row>
      <xdr:rowOff>31750</xdr:rowOff>
    </xdr:from>
    <xdr:to>
      <xdr:col>34</xdr:col>
      <xdr:colOff>375400</xdr:colOff>
      <xdr:row>24</xdr:row>
      <xdr:rowOff>62750</xdr:rowOff>
    </xdr:to>
    <xdr:sp macro="" textlink="">
      <xdr:nvSpPr>
        <xdr:cNvPr id="4" name="AutoShape 2">
          <a:extLst>
            <a:ext uri="{FF2B5EF4-FFF2-40B4-BE49-F238E27FC236}">
              <a16:creationId xmlns:a16="http://schemas.microsoft.com/office/drawing/2014/main" id="{00000000-0008-0000-2900-000004000000}"/>
            </a:ext>
          </a:extLst>
        </xdr:cNvPr>
        <xdr:cNvSpPr>
          <a:spLocks noChangeArrowheads="1"/>
        </xdr:cNvSpPr>
      </xdr:nvSpPr>
      <xdr:spPr bwMode="auto">
        <a:xfrm>
          <a:off x="15544800" y="26733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444500</xdr:colOff>
      <xdr:row>17</xdr:row>
      <xdr:rowOff>0</xdr:rowOff>
    </xdr:from>
    <xdr:to>
      <xdr:col>34</xdr:col>
      <xdr:colOff>83300</xdr:colOff>
      <xdr:row>29</xdr:row>
      <xdr:rowOff>94500</xdr:rowOff>
    </xdr:to>
    <xdr:sp macro="" textlink="">
      <xdr:nvSpPr>
        <xdr:cNvPr id="5" name="AutoShape 1">
          <a:extLst>
            <a:ext uri="{FF2B5EF4-FFF2-40B4-BE49-F238E27FC236}">
              <a16:creationId xmlns:a16="http://schemas.microsoft.com/office/drawing/2014/main" id="{00000000-0008-0000-2900-000005000000}"/>
            </a:ext>
          </a:extLst>
        </xdr:cNvPr>
        <xdr:cNvSpPr>
          <a:spLocks noChangeArrowheads="1"/>
        </xdr:cNvSpPr>
      </xdr:nvSpPr>
      <xdr:spPr bwMode="auto">
        <a:xfrm>
          <a:off x="15252700" y="39751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514350</xdr:colOff>
      <xdr:row>15</xdr:row>
      <xdr:rowOff>88900</xdr:rowOff>
    </xdr:from>
    <xdr:to>
      <xdr:col>32</xdr:col>
      <xdr:colOff>153150</xdr:colOff>
      <xdr:row>28</xdr:row>
      <xdr:rowOff>5600</xdr:rowOff>
    </xdr:to>
    <xdr:sp macro="" textlink="">
      <xdr:nvSpPr>
        <xdr:cNvPr id="6" name="AutoShape 2">
          <a:extLst>
            <a:ext uri="{FF2B5EF4-FFF2-40B4-BE49-F238E27FC236}">
              <a16:creationId xmlns:a16="http://schemas.microsoft.com/office/drawing/2014/main" id="{00000000-0008-0000-2900-000006000000}"/>
            </a:ext>
          </a:extLst>
        </xdr:cNvPr>
        <xdr:cNvSpPr>
          <a:spLocks noChangeArrowheads="1"/>
        </xdr:cNvSpPr>
      </xdr:nvSpPr>
      <xdr:spPr bwMode="auto">
        <a:xfrm>
          <a:off x="14255750" y="3632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254000</xdr:colOff>
      <xdr:row>10</xdr:row>
      <xdr:rowOff>228600</xdr:rowOff>
    </xdr:from>
    <xdr:to>
      <xdr:col>31</xdr:col>
      <xdr:colOff>426200</xdr:colOff>
      <xdr:row>24</xdr:row>
      <xdr:rowOff>5600</xdr:rowOff>
    </xdr:to>
    <xdr:sp macro="" textlink="">
      <xdr:nvSpPr>
        <xdr:cNvPr id="7" name="AutoShape 1">
          <a:extLst>
            <a:ext uri="{FF2B5EF4-FFF2-40B4-BE49-F238E27FC236}">
              <a16:creationId xmlns:a16="http://schemas.microsoft.com/office/drawing/2014/main" id="{00000000-0008-0000-2900-000007000000}"/>
            </a:ext>
          </a:extLst>
        </xdr:cNvPr>
        <xdr:cNvSpPr>
          <a:spLocks noChangeArrowheads="1"/>
        </xdr:cNvSpPr>
      </xdr:nvSpPr>
      <xdr:spPr bwMode="auto">
        <a:xfrm>
          <a:off x="13995400" y="2616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138950</xdr:rowOff>
    </xdr:to>
    <xdr:pic>
      <xdr:nvPicPr>
        <xdr:cNvPr id="12" name="図 11">
          <a:extLst>
            <a:ext uri="{FF2B5EF4-FFF2-40B4-BE49-F238E27FC236}">
              <a16:creationId xmlns:a16="http://schemas.microsoft.com/office/drawing/2014/main" id="{00000000-0008-0000-2900-00000C000000}"/>
            </a:ext>
          </a:extLst>
        </xdr:cNvPr>
        <xdr:cNvPicPr>
          <a:picLocks/>
        </xdr:cNvPicPr>
      </xdr:nvPicPr>
      <xdr:blipFill>
        <a:blip xmlns:r="http://schemas.openxmlformats.org/officeDocument/2006/relationships" r:embed="rId1"/>
        <a:stretch>
          <a:fillRect/>
        </a:stretch>
      </xdr:blipFill>
      <xdr:spPr>
        <a:xfrm>
          <a:off x="2606040" y="937260"/>
          <a:ext cx="3895200" cy="292025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138950</xdr:rowOff>
    </xdr:to>
    <xdr:pic>
      <xdr:nvPicPr>
        <xdr:cNvPr id="13" name="図 12">
          <a:extLst>
            <a:ext uri="{FF2B5EF4-FFF2-40B4-BE49-F238E27FC236}">
              <a16:creationId xmlns:a16="http://schemas.microsoft.com/office/drawing/2014/main" id="{00000000-0008-0000-2900-00000D000000}"/>
            </a:ext>
          </a:extLst>
        </xdr:cNvPr>
        <xdr:cNvPicPr>
          <a:picLocks/>
        </xdr:cNvPicPr>
      </xdr:nvPicPr>
      <xdr:blipFill>
        <a:blip xmlns:r="http://schemas.openxmlformats.org/officeDocument/2006/relationships" r:embed="rId2"/>
        <a:stretch>
          <a:fillRect/>
        </a:stretch>
      </xdr:blipFill>
      <xdr:spPr>
        <a:xfrm>
          <a:off x="8831580" y="937260"/>
          <a:ext cx="3895200" cy="292025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138950</xdr:rowOff>
    </xdr:to>
    <xdr:pic>
      <xdr:nvPicPr>
        <xdr:cNvPr id="14" name="図 13">
          <a:extLst>
            <a:ext uri="{FF2B5EF4-FFF2-40B4-BE49-F238E27FC236}">
              <a16:creationId xmlns:a16="http://schemas.microsoft.com/office/drawing/2014/main" id="{00000000-0008-0000-2900-00000E000000}"/>
            </a:ext>
          </a:extLst>
        </xdr:cNvPr>
        <xdr:cNvPicPr>
          <a:picLocks/>
        </xdr:cNvPicPr>
      </xdr:nvPicPr>
      <xdr:blipFill>
        <a:blip xmlns:r="http://schemas.openxmlformats.org/officeDocument/2006/relationships" r:embed="rId3"/>
        <a:stretch>
          <a:fillRect/>
        </a:stretch>
      </xdr:blipFill>
      <xdr:spPr>
        <a:xfrm>
          <a:off x="2606040" y="5074920"/>
          <a:ext cx="3895200" cy="292025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138950</xdr:rowOff>
    </xdr:to>
    <xdr:pic>
      <xdr:nvPicPr>
        <xdr:cNvPr id="15" name="図 14">
          <a:extLst>
            <a:ext uri="{FF2B5EF4-FFF2-40B4-BE49-F238E27FC236}">
              <a16:creationId xmlns:a16="http://schemas.microsoft.com/office/drawing/2014/main" id="{00000000-0008-0000-2900-00000F000000}"/>
            </a:ext>
          </a:extLst>
        </xdr:cNvPr>
        <xdr:cNvPicPr>
          <a:picLocks/>
        </xdr:cNvPicPr>
      </xdr:nvPicPr>
      <xdr:blipFill>
        <a:blip xmlns:r="http://schemas.openxmlformats.org/officeDocument/2006/relationships" r:embed="rId4"/>
        <a:stretch>
          <a:fillRect/>
        </a:stretch>
      </xdr:blipFill>
      <xdr:spPr>
        <a:xfrm>
          <a:off x="8831580" y="5074920"/>
          <a:ext cx="3895200" cy="292025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32</xdr:col>
      <xdr:colOff>488950</xdr:colOff>
      <xdr:row>12</xdr:row>
      <xdr:rowOff>12700</xdr:rowOff>
    </xdr:from>
    <xdr:to>
      <xdr:col>40</xdr:col>
      <xdr:colOff>127750</xdr:colOff>
      <xdr:row>25</xdr:row>
      <xdr:rowOff>43700</xdr:rowOff>
    </xdr:to>
    <xdr:sp macro="" textlink="">
      <xdr:nvSpPr>
        <xdr:cNvPr id="2" name="AutoShape 2">
          <a:extLst>
            <a:ext uri="{FF2B5EF4-FFF2-40B4-BE49-F238E27FC236}">
              <a16:creationId xmlns:a16="http://schemas.microsoft.com/office/drawing/2014/main" id="{00000000-0008-0000-2A00-000002000000}"/>
            </a:ext>
          </a:extLst>
        </xdr:cNvPr>
        <xdr:cNvSpPr>
          <a:spLocks noChangeArrowheads="1"/>
        </xdr:cNvSpPr>
      </xdr:nvSpPr>
      <xdr:spPr bwMode="auto">
        <a:xfrm>
          <a:off x="18497550" y="2908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527050</xdr:colOff>
      <xdr:row>15</xdr:row>
      <xdr:rowOff>127000</xdr:rowOff>
    </xdr:from>
    <xdr:to>
      <xdr:col>36</xdr:col>
      <xdr:colOff>165850</xdr:colOff>
      <xdr:row>28</xdr:row>
      <xdr:rowOff>43700</xdr:rowOff>
    </xdr:to>
    <xdr:sp macro="" textlink="">
      <xdr:nvSpPr>
        <xdr:cNvPr id="3" name="AutoShape 1">
          <a:extLst>
            <a:ext uri="{FF2B5EF4-FFF2-40B4-BE49-F238E27FC236}">
              <a16:creationId xmlns:a16="http://schemas.microsoft.com/office/drawing/2014/main" id="{00000000-0008-0000-2A00-000003000000}"/>
            </a:ext>
          </a:extLst>
        </xdr:cNvPr>
        <xdr:cNvSpPr>
          <a:spLocks noChangeArrowheads="1"/>
        </xdr:cNvSpPr>
      </xdr:nvSpPr>
      <xdr:spPr bwMode="auto">
        <a:xfrm>
          <a:off x="16402050" y="3670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469900</xdr:colOff>
      <xdr:row>11</xdr:row>
      <xdr:rowOff>114300</xdr:rowOff>
    </xdr:from>
    <xdr:to>
      <xdr:col>35</xdr:col>
      <xdr:colOff>108700</xdr:colOff>
      <xdr:row>24</xdr:row>
      <xdr:rowOff>145300</xdr:rowOff>
    </xdr:to>
    <xdr:sp macro="" textlink="">
      <xdr:nvSpPr>
        <xdr:cNvPr id="4" name="AutoShape 2">
          <a:extLst>
            <a:ext uri="{FF2B5EF4-FFF2-40B4-BE49-F238E27FC236}">
              <a16:creationId xmlns:a16="http://schemas.microsoft.com/office/drawing/2014/main" id="{00000000-0008-0000-2A00-000004000000}"/>
            </a:ext>
          </a:extLst>
        </xdr:cNvPr>
        <xdr:cNvSpPr>
          <a:spLocks noChangeArrowheads="1"/>
        </xdr:cNvSpPr>
      </xdr:nvSpPr>
      <xdr:spPr bwMode="auto">
        <a:xfrm>
          <a:off x="15811500" y="2755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177800</xdr:colOff>
      <xdr:row>17</xdr:row>
      <xdr:rowOff>82550</xdr:rowOff>
    </xdr:from>
    <xdr:to>
      <xdr:col>34</xdr:col>
      <xdr:colOff>350000</xdr:colOff>
      <xdr:row>29</xdr:row>
      <xdr:rowOff>177050</xdr:rowOff>
    </xdr:to>
    <xdr:sp macro="" textlink="">
      <xdr:nvSpPr>
        <xdr:cNvPr id="5" name="AutoShape 1">
          <a:extLst>
            <a:ext uri="{FF2B5EF4-FFF2-40B4-BE49-F238E27FC236}">
              <a16:creationId xmlns:a16="http://schemas.microsoft.com/office/drawing/2014/main" id="{00000000-0008-0000-2A00-000005000000}"/>
            </a:ext>
          </a:extLst>
        </xdr:cNvPr>
        <xdr:cNvSpPr>
          <a:spLocks noChangeArrowheads="1"/>
        </xdr:cNvSpPr>
      </xdr:nvSpPr>
      <xdr:spPr bwMode="auto">
        <a:xfrm>
          <a:off x="15519400" y="4057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247650</xdr:colOff>
      <xdr:row>15</xdr:row>
      <xdr:rowOff>171450</xdr:rowOff>
    </xdr:from>
    <xdr:to>
      <xdr:col>32</xdr:col>
      <xdr:colOff>419850</xdr:colOff>
      <xdr:row>28</xdr:row>
      <xdr:rowOff>88150</xdr:rowOff>
    </xdr:to>
    <xdr:sp macro="" textlink="">
      <xdr:nvSpPr>
        <xdr:cNvPr id="6" name="AutoShape 2">
          <a:extLst>
            <a:ext uri="{FF2B5EF4-FFF2-40B4-BE49-F238E27FC236}">
              <a16:creationId xmlns:a16="http://schemas.microsoft.com/office/drawing/2014/main" id="{00000000-0008-0000-2A00-000006000000}"/>
            </a:ext>
          </a:extLst>
        </xdr:cNvPr>
        <xdr:cNvSpPr>
          <a:spLocks noChangeArrowheads="1"/>
        </xdr:cNvSpPr>
      </xdr:nvSpPr>
      <xdr:spPr bwMode="auto">
        <a:xfrm>
          <a:off x="14522450" y="3714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24</xdr:col>
      <xdr:colOff>520700</xdr:colOff>
      <xdr:row>11</xdr:row>
      <xdr:rowOff>57150</xdr:rowOff>
    </xdr:from>
    <xdr:to>
      <xdr:col>32</xdr:col>
      <xdr:colOff>159500</xdr:colOff>
      <xdr:row>24</xdr:row>
      <xdr:rowOff>88150</xdr:rowOff>
    </xdr:to>
    <xdr:sp macro="" textlink="">
      <xdr:nvSpPr>
        <xdr:cNvPr id="7" name="AutoShape 1">
          <a:extLst>
            <a:ext uri="{FF2B5EF4-FFF2-40B4-BE49-F238E27FC236}">
              <a16:creationId xmlns:a16="http://schemas.microsoft.com/office/drawing/2014/main" id="{00000000-0008-0000-2A00-000007000000}"/>
            </a:ext>
          </a:extLst>
        </xdr:cNvPr>
        <xdr:cNvSpPr>
          <a:spLocks noChangeArrowheads="1"/>
        </xdr:cNvSpPr>
      </xdr:nvSpPr>
      <xdr:spPr bwMode="auto">
        <a:xfrm>
          <a:off x="14262100" y="2698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2" name="図 11">
          <a:extLst>
            <a:ext uri="{FF2B5EF4-FFF2-40B4-BE49-F238E27FC236}">
              <a16:creationId xmlns:a16="http://schemas.microsoft.com/office/drawing/2014/main" id="{00000000-0008-0000-2A00-00000C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3" name="図 12">
          <a:extLst>
            <a:ext uri="{FF2B5EF4-FFF2-40B4-BE49-F238E27FC236}">
              <a16:creationId xmlns:a16="http://schemas.microsoft.com/office/drawing/2014/main" id="{00000000-0008-0000-2A00-00000D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4" name="図 13">
          <a:extLst>
            <a:ext uri="{FF2B5EF4-FFF2-40B4-BE49-F238E27FC236}">
              <a16:creationId xmlns:a16="http://schemas.microsoft.com/office/drawing/2014/main" id="{00000000-0008-0000-2A00-00000E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5" name="図 14">
          <a:extLst>
            <a:ext uri="{FF2B5EF4-FFF2-40B4-BE49-F238E27FC236}">
              <a16:creationId xmlns:a16="http://schemas.microsoft.com/office/drawing/2014/main" id="{00000000-0008-0000-2A00-00000F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33</xdr:col>
      <xdr:colOff>228600</xdr:colOff>
      <xdr:row>12</xdr:row>
      <xdr:rowOff>101600</xdr:rowOff>
    </xdr:from>
    <xdr:to>
      <xdr:col>40</xdr:col>
      <xdr:colOff>400800</xdr:colOff>
      <xdr:row>25</xdr:row>
      <xdr:rowOff>132600</xdr:rowOff>
    </xdr:to>
    <xdr:sp macro="" textlink="">
      <xdr:nvSpPr>
        <xdr:cNvPr id="2" name="AutoShape 2">
          <a:extLst>
            <a:ext uri="{FF2B5EF4-FFF2-40B4-BE49-F238E27FC236}">
              <a16:creationId xmlns:a16="http://schemas.microsoft.com/office/drawing/2014/main" id="{00000000-0008-0000-2B00-000002000000}"/>
            </a:ext>
          </a:extLst>
        </xdr:cNvPr>
        <xdr:cNvSpPr>
          <a:spLocks noChangeArrowheads="1"/>
        </xdr:cNvSpPr>
      </xdr:nvSpPr>
      <xdr:spPr bwMode="auto">
        <a:xfrm>
          <a:off x="18770600" y="2997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266700</xdr:colOff>
      <xdr:row>16</xdr:row>
      <xdr:rowOff>0</xdr:rowOff>
    </xdr:from>
    <xdr:to>
      <xdr:col>36</xdr:col>
      <xdr:colOff>438900</xdr:colOff>
      <xdr:row>28</xdr:row>
      <xdr:rowOff>132600</xdr:rowOff>
    </xdr:to>
    <xdr:sp macro="" textlink="">
      <xdr:nvSpPr>
        <xdr:cNvPr id="3" name="AutoShape 1">
          <a:extLst>
            <a:ext uri="{FF2B5EF4-FFF2-40B4-BE49-F238E27FC236}">
              <a16:creationId xmlns:a16="http://schemas.microsoft.com/office/drawing/2014/main" id="{00000000-0008-0000-2B00-000003000000}"/>
            </a:ext>
          </a:extLst>
        </xdr:cNvPr>
        <xdr:cNvSpPr>
          <a:spLocks noChangeArrowheads="1"/>
        </xdr:cNvSpPr>
      </xdr:nvSpPr>
      <xdr:spPr bwMode="auto">
        <a:xfrm>
          <a:off x="16675100" y="3759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209550</xdr:colOff>
      <xdr:row>11</xdr:row>
      <xdr:rowOff>203200</xdr:rowOff>
    </xdr:from>
    <xdr:to>
      <xdr:col>35</xdr:col>
      <xdr:colOff>381750</xdr:colOff>
      <xdr:row>24</xdr:row>
      <xdr:rowOff>234200</xdr:rowOff>
    </xdr:to>
    <xdr:sp macro="" textlink="">
      <xdr:nvSpPr>
        <xdr:cNvPr id="4" name="AutoShape 2">
          <a:extLst>
            <a:ext uri="{FF2B5EF4-FFF2-40B4-BE49-F238E27FC236}">
              <a16:creationId xmlns:a16="http://schemas.microsoft.com/office/drawing/2014/main" id="{00000000-0008-0000-2B00-000004000000}"/>
            </a:ext>
          </a:extLst>
        </xdr:cNvPr>
        <xdr:cNvSpPr>
          <a:spLocks noChangeArrowheads="1"/>
        </xdr:cNvSpPr>
      </xdr:nvSpPr>
      <xdr:spPr bwMode="auto">
        <a:xfrm>
          <a:off x="16084550" y="2844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450850</xdr:colOff>
      <xdr:row>17</xdr:row>
      <xdr:rowOff>171450</xdr:rowOff>
    </xdr:from>
    <xdr:to>
      <xdr:col>35</xdr:col>
      <xdr:colOff>89650</xdr:colOff>
      <xdr:row>30</xdr:row>
      <xdr:rowOff>18300</xdr:rowOff>
    </xdr:to>
    <xdr:sp macro="" textlink="">
      <xdr:nvSpPr>
        <xdr:cNvPr id="5" name="AutoShape 1">
          <a:extLst>
            <a:ext uri="{FF2B5EF4-FFF2-40B4-BE49-F238E27FC236}">
              <a16:creationId xmlns:a16="http://schemas.microsoft.com/office/drawing/2014/main" id="{00000000-0008-0000-2B00-000005000000}"/>
            </a:ext>
          </a:extLst>
        </xdr:cNvPr>
        <xdr:cNvSpPr>
          <a:spLocks noChangeArrowheads="1"/>
        </xdr:cNvSpPr>
      </xdr:nvSpPr>
      <xdr:spPr bwMode="auto">
        <a:xfrm>
          <a:off x="15792450" y="41465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520700</xdr:colOff>
      <xdr:row>16</xdr:row>
      <xdr:rowOff>44450</xdr:rowOff>
    </xdr:from>
    <xdr:to>
      <xdr:col>33</xdr:col>
      <xdr:colOff>159500</xdr:colOff>
      <xdr:row>28</xdr:row>
      <xdr:rowOff>177050</xdr:rowOff>
    </xdr:to>
    <xdr:sp macro="" textlink="">
      <xdr:nvSpPr>
        <xdr:cNvPr id="6" name="AutoShape 2">
          <a:extLst>
            <a:ext uri="{FF2B5EF4-FFF2-40B4-BE49-F238E27FC236}">
              <a16:creationId xmlns:a16="http://schemas.microsoft.com/office/drawing/2014/main" id="{00000000-0008-0000-2B00-000006000000}"/>
            </a:ext>
          </a:extLst>
        </xdr:cNvPr>
        <xdr:cNvSpPr>
          <a:spLocks noChangeArrowheads="1"/>
        </xdr:cNvSpPr>
      </xdr:nvSpPr>
      <xdr:spPr bwMode="auto">
        <a:xfrm>
          <a:off x="14795500" y="3803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260350</xdr:colOff>
      <xdr:row>11</xdr:row>
      <xdr:rowOff>146050</xdr:rowOff>
    </xdr:from>
    <xdr:to>
      <xdr:col>32</xdr:col>
      <xdr:colOff>432550</xdr:colOff>
      <xdr:row>24</xdr:row>
      <xdr:rowOff>177050</xdr:rowOff>
    </xdr:to>
    <xdr:sp macro="" textlink="">
      <xdr:nvSpPr>
        <xdr:cNvPr id="7" name="AutoShape 1">
          <a:extLst>
            <a:ext uri="{FF2B5EF4-FFF2-40B4-BE49-F238E27FC236}">
              <a16:creationId xmlns:a16="http://schemas.microsoft.com/office/drawing/2014/main" id="{00000000-0008-0000-2B00-000007000000}"/>
            </a:ext>
          </a:extLst>
        </xdr:cNvPr>
        <xdr:cNvSpPr>
          <a:spLocks noChangeArrowheads="1"/>
        </xdr:cNvSpPr>
      </xdr:nvSpPr>
      <xdr:spPr bwMode="auto">
        <a:xfrm>
          <a:off x="14535150" y="2787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2B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2" name="図 11">
          <a:extLst>
            <a:ext uri="{FF2B5EF4-FFF2-40B4-BE49-F238E27FC236}">
              <a16:creationId xmlns:a16="http://schemas.microsoft.com/office/drawing/2014/main" id="{00000000-0008-0000-2B00-00000C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3" name="図 12">
          <a:extLst>
            <a:ext uri="{FF2B5EF4-FFF2-40B4-BE49-F238E27FC236}">
              <a16:creationId xmlns:a16="http://schemas.microsoft.com/office/drawing/2014/main" id="{00000000-0008-0000-2B00-00000D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4" name="図 13">
          <a:extLst>
            <a:ext uri="{FF2B5EF4-FFF2-40B4-BE49-F238E27FC236}">
              <a16:creationId xmlns:a16="http://schemas.microsoft.com/office/drawing/2014/main" id="{00000000-0008-0000-2B00-00000E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33</xdr:col>
      <xdr:colOff>488950</xdr:colOff>
      <xdr:row>12</xdr:row>
      <xdr:rowOff>196850</xdr:rowOff>
    </xdr:from>
    <xdr:to>
      <xdr:col>41</xdr:col>
      <xdr:colOff>127750</xdr:colOff>
      <xdr:row>25</xdr:row>
      <xdr:rowOff>227850</xdr:rowOff>
    </xdr:to>
    <xdr:sp macro="" textlink="">
      <xdr:nvSpPr>
        <xdr:cNvPr id="2" name="AutoShape 2">
          <a:extLst>
            <a:ext uri="{FF2B5EF4-FFF2-40B4-BE49-F238E27FC236}">
              <a16:creationId xmlns:a16="http://schemas.microsoft.com/office/drawing/2014/main" id="{00000000-0008-0000-2C00-000002000000}"/>
            </a:ext>
          </a:extLst>
        </xdr:cNvPr>
        <xdr:cNvSpPr>
          <a:spLocks noChangeArrowheads="1"/>
        </xdr:cNvSpPr>
      </xdr:nvSpPr>
      <xdr:spPr bwMode="auto">
        <a:xfrm>
          <a:off x="19030950" y="30924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527050</xdr:colOff>
      <xdr:row>16</xdr:row>
      <xdr:rowOff>95250</xdr:rowOff>
    </xdr:from>
    <xdr:to>
      <xdr:col>37</xdr:col>
      <xdr:colOff>165850</xdr:colOff>
      <xdr:row>28</xdr:row>
      <xdr:rowOff>227850</xdr:rowOff>
    </xdr:to>
    <xdr:sp macro="" textlink="">
      <xdr:nvSpPr>
        <xdr:cNvPr id="3" name="AutoShape 1">
          <a:extLst>
            <a:ext uri="{FF2B5EF4-FFF2-40B4-BE49-F238E27FC236}">
              <a16:creationId xmlns:a16="http://schemas.microsoft.com/office/drawing/2014/main" id="{00000000-0008-0000-2C00-000003000000}"/>
            </a:ext>
          </a:extLst>
        </xdr:cNvPr>
        <xdr:cNvSpPr>
          <a:spLocks noChangeArrowheads="1"/>
        </xdr:cNvSpPr>
      </xdr:nvSpPr>
      <xdr:spPr bwMode="auto">
        <a:xfrm>
          <a:off x="16935450" y="38544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469900</xdr:colOff>
      <xdr:row>12</xdr:row>
      <xdr:rowOff>44450</xdr:rowOff>
    </xdr:from>
    <xdr:to>
      <xdr:col>36</xdr:col>
      <xdr:colOff>108700</xdr:colOff>
      <xdr:row>25</xdr:row>
      <xdr:rowOff>75450</xdr:rowOff>
    </xdr:to>
    <xdr:sp macro="" textlink="">
      <xdr:nvSpPr>
        <xdr:cNvPr id="4" name="AutoShape 2">
          <a:extLst>
            <a:ext uri="{FF2B5EF4-FFF2-40B4-BE49-F238E27FC236}">
              <a16:creationId xmlns:a16="http://schemas.microsoft.com/office/drawing/2014/main" id="{00000000-0008-0000-2C00-000004000000}"/>
            </a:ext>
          </a:extLst>
        </xdr:cNvPr>
        <xdr:cNvSpPr>
          <a:spLocks noChangeArrowheads="1"/>
        </xdr:cNvSpPr>
      </xdr:nvSpPr>
      <xdr:spPr bwMode="auto">
        <a:xfrm>
          <a:off x="16344900" y="29400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177800</xdr:colOff>
      <xdr:row>18</xdr:row>
      <xdr:rowOff>50800</xdr:rowOff>
    </xdr:from>
    <xdr:to>
      <xdr:col>35</xdr:col>
      <xdr:colOff>350000</xdr:colOff>
      <xdr:row>30</xdr:row>
      <xdr:rowOff>113550</xdr:rowOff>
    </xdr:to>
    <xdr:sp macro="" textlink="">
      <xdr:nvSpPr>
        <xdr:cNvPr id="5" name="AutoShape 1">
          <a:extLst>
            <a:ext uri="{FF2B5EF4-FFF2-40B4-BE49-F238E27FC236}">
              <a16:creationId xmlns:a16="http://schemas.microsoft.com/office/drawing/2014/main" id="{00000000-0008-0000-2C00-000005000000}"/>
            </a:ext>
          </a:extLst>
        </xdr:cNvPr>
        <xdr:cNvSpPr>
          <a:spLocks noChangeArrowheads="1"/>
        </xdr:cNvSpPr>
      </xdr:nvSpPr>
      <xdr:spPr bwMode="auto">
        <a:xfrm>
          <a:off x="16052800" y="4241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247650</xdr:colOff>
      <xdr:row>16</xdr:row>
      <xdr:rowOff>139700</xdr:rowOff>
    </xdr:from>
    <xdr:to>
      <xdr:col>33</xdr:col>
      <xdr:colOff>419850</xdr:colOff>
      <xdr:row>29</xdr:row>
      <xdr:rowOff>18300</xdr:rowOff>
    </xdr:to>
    <xdr:sp macro="" textlink="">
      <xdr:nvSpPr>
        <xdr:cNvPr id="6" name="AutoShape 2">
          <a:extLst>
            <a:ext uri="{FF2B5EF4-FFF2-40B4-BE49-F238E27FC236}">
              <a16:creationId xmlns:a16="http://schemas.microsoft.com/office/drawing/2014/main" id="{00000000-0008-0000-2C00-000006000000}"/>
            </a:ext>
          </a:extLst>
        </xdr:cNvPr>
        <xdr:cNvSpPr>
          <a:spLocks noChangeArrowheads="1"/>
        </xdr:cNvSpPr>
      </xdr:nvSpPr>
      <xdr:spPr bwMode="auto">
        <a:xfrm>
          <a:off x="15055850" y="3898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25</xdr:col>
      <xdr:colOff>520700</xdr:colOff>
      <xdr:row>11</xdr:row>
      <xdr:rowOff>241300</xdr:rowOff>
    </xdr:from>
    <xdr:to>
      <xdr:col>33</xdr:col>
      <xdr:colOff>159500</xdr:colOff>
      <xdr:row>25</xdr:row>
      <xdr:rowOff>18300</xdr:rowOff>
    </xdr:to>
    <xdr:sp macro="" textlink="">
      <xdr:nvSpPr>
        <xdr:cNvPr id="7" name="AutoShape 1">
          <a:extLst>
            <a:ext uri="{FF2B5EF4-FFF2-40B4-BE49-F238E27FC236}">
              <a16:creationId xmlns:a16="http://schemas.microsoft.com/office/drawing/2014/main" id="{00000000-0008-0000-2C00-000007000000}"/>
            </a:ext>
          </a:extLst>
        </xdr:cNvPr>
        <xdr:cNvSpPr>
          <a:spLocks noChangeArrowheads="1"/>
        </xdr:cNvSpPr>
      </xdr:nvSpPr>
      <xdr:spPr bwMode="auto">
        <a:xfrm>
          <a:off x="14795500" y="2882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1" name="図 10">
          <a:extLst>
            <a:ext uri="{FF2B5EF4-FFF2-40B4-BE49-F238E27FC236}">
              <a16:creationId xmlns:a16="http://schemas.microsoft.com/office/drawing/2014/main" id="{00000000-0008-0000-2C00-00000B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2" name="図 11">
          <a:extLst>
            <a:ext uri="{FF2B5EF4-FFF2-40B4-BE49-F238E27FC236}">
              <a16:creationId xmlns:a16="http://schemas.microsoft.com/office/drawing/2014/main" id="{00000000-0008-0000-2C00-00000C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3" name="図 12">
          <a:extLst>
            <a:ext uri="{FF2B5EF4-FFF2-40B4-BE49-F238E27FC236}">
              <a16:creationId xmlns:a16="http://schemas.microsoft.com/office/drawing/2014/main" id="{00000000-0008-0000-2C00-00000D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4" name="図 13">
          <a:extLst>
            <a:ext uri="{FF2B5EF4-FFF2-40B4-BE49-F238E27FC236}">
              <a16:creationId xmlns:a16="http://schemas.microsoft.com/office/drawing/2014/main" id="{00000000-0008-0000-2C00-00000E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8831580" y="5074920"/>
          <a:ext cx="3895200" cy="2919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34</xdr:col>
      <xdr:colOff>228600</xdr:colOff>
      <xdr:row>13</xdr:row>
      <xdr:rowOff>69850</xdr:rowOff>
    </xdr:from>
    <xdr:to>
      <xdr:col>41</xdr:col>
      <xdr:colOff>400800</xdr:colOff>
      <xdr:row>26</xdr:row>
      <xdr:rowOff>62750</xdr:rowOff>
    </xdr:to>
    <xdr:sp macro="" textlink="">
      <xdr:nvSpPr>
        <xdr:cNvPr id="2" name="AutoShape 2">
          <a:extLst>
            <a:ext uri="{FF2B5EF4-FFF2-40B4-BE49-F238E27FC236}">
              <a16:creationId xmlns:a16="http://schemas.microsoft.com/office/drawing/2014/main" id="{00000000-0008-0000-2D00-000002000000}"/>
            </a:ext>
          </a:extLst>
        </xdr:cNvPr>
        <xdr:cNvSpPr>
          <a:spLocks noChangeArrowheads="1"/>
        </xdr:cNvSpPr>
      </xdr:nvSpPr>
      <xdr:spPr bwMode="auto">
        <a:xfrm>
          <a:off x="19304000" y="31813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266700</xdr:colOff>
      <xdr:row>16</xdr:row>
      <xdr:rowOff>184150</xdr:rowOff>
    </xdr:from>
    <xdr:to>
      <xdr:col>37</xdr:col>
      <xdr:colOff>438900</xdr:colOff>
      <xdr:row>29</xdr:row>
      <xdr:rowOff>62750</xdr:rowOff>
    </xdr:to>
    <xdr:sp macro="" textlink="">
      <xdr:nvSpPr>
        <xdr:cNvPr id="3" name="AutoShape 1">
          <a:extLst>
            <a:ext uri="{FF2B5EF4-FFF2-40B4-BE49-F238E27FC236}">
              <a16:creationId xmlns:a16="http://schemas.microsoft.com/office/drawing/2014/main" id="{00000000-0008-0000-2D00-000003000000}"/>
            </a:ext>
          </a:extLst>
        </xdr:cNvPr>
        <xdr:cNvSpPr>
          <a:spLocks noChangeArrowheads="1"/>
        </xdr:cNvSpPr>
      </xdr:nvSpPr>
      <xdr:spPr bwMode="auto">
        <a:xfrm>
          <a:off x="17208500" y="39433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209550</xdr:colOff>
      <xdr:row>12</xdr:row>
      <xdr:rowOff>133350</xdr:rowOff>
    </xdr:from>
    <xdr:to>
      <xdr:col>36</xdr:col>
      <xdr:colOff>381750</xdr:colOff>
      <xdr:row>25</xdr:row>
      <xdr:rowOff>164350</xdr:rowOff>
    </xdr:to>
    <xdr:sp macro="" textlink="">
      <xdr:nvSpPr>
        <xdr:cNvPr id="4" name="AutoShape 2">
          <a:extLst>
            <a:ext uri="{FF2B5EF4-FFF2-40B4-BE49-F238E27FC236}">
              <a16:creationId xmlns:a16="http://schemas.microsoft.com/office/drawing/2014/main" id="{00000000-0008-0000-2D00-000004000000}"/>
            </a:ext>
          </a:extLst>
        </xdr:cNvPr>
        <xdr:cNvSpPr>
          <a:spLocks noChangeArrowheads="1"/>
        </xdr:cNvSpPr>
      </xdr:nvSpPr>
      <xdr:spPr bwMode="auto">
        <a:xfrm>
          <a:off x="16617950" y="30289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450850</xdr:colOff>
      <xdr:row>18</xdr:row>
      <xdr:rowOff>139700</xdr:rowOff>
    </xdr:from>
    <xdr:to>
      <xdr:col>36</xdr:col>
      <xdr:colOff>89650</xdr:colOff>
      <xdr:row>30</xdr:row>
      <xdr:rowOff>202450</xdr:rowOff>
    </xdr:to>
    <xdr:sp macro="" textlink="">
      <xdr:nvSpPr>
        <xdr:cNvPr id="5" name="AutoShape 1">
          <a:extLst>
            <a:ext uri="{FF2B5EF4-FFF2-40B4-BE49-F238E27FC236}">
              <a16:creationId xmlns:a16="http://schemas.microsoft.com/office/drawing/2014/main" id="{00000000-0008-0000-2D00-000005000000}"/>
            </a:ext>
          </a:extLst>
        </xdr:cNvPr>
        <xdr:cNvSpPr>
          <a:spLocks noChangeArrowheads="1"/>
        </xdr:cNvSpPr>
      </xdr:nvSpPr>
      <xdr:spPr bwMode="auto">
        <a:xfrm>
          <a:off x="16325850" y="43307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520700</xdr:colOff>
      <xdr:row>17</xdr:row>
      <xdr:rowOff>12700</xdr:rowOff>
    </xdr:from>
    <xdr:to>
      <xdr:col>34</xdr:col>
      <xdr:colOff>159500</xdr:colOff>
      <xdr:row>29</xdr:row>
      <xdr:rowOff>107200</xdr:rowOff>
    </xdr:to>
    <xdr:sp macro="" textlink="">
      <xdr:nvSpPr>
        <xdr:cNvPr id="6" name="AutoShape 2">
          <a:extLst>
            <a:ext uri="{FF2B5EF4-FFF2-40B4-BE49-F238E27FC236}">
              <a16:creationId xmlns:a16="http://schemas.microsoft.com/office/drawing/2014/main" id="{00000000-0008-0000-2D00-000006000000}"/>
            </a:ext>
          </a:extLst>
        </xdr:cNvPr>
        <xdr:cNvSpPr>
          <a:spLocks noChangeArrowheads="1"/>
        </xdr:cNvSpPr>
      </xdr:nvSpPr>
      <xdr:spPr bwMode="auto">
        <a:xfrm>
          <a:off x="15328900" y="3987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260350</xdr:colOff>
      <xdr:row>12</xdr:row>
      <xdr:rowOff>76200</xdr:rowOff>
    </xdr:from>
    <xdr:to>
      <xdr:col>33</xdr:col>
      <xdr:colOff>432550</xdr:colOff>
      <xdr:row>25</xdr:row>
      <xdr:rowOff>107200</xdr:rowOff>
    </xdr:to>
    <xdr:sp macro="" textlink="">
      <xdr:nvSpPr>
        <xdr:cNvPr id="7" name="AutoShape 1">
          <a:extLst>
            <a:ext uri="{FF2B5EF4-FFF2-40B4-BE49-F238E27FC236}">
              <a16:creationId xmlns:a16="http://schemas.microsoft.com/office/drawing/2014/main" id="{00000000-0008-0000-2D00-000007000000}"/>
            </a:ext>
          </a:extLst>
        </xdr:cNvPr>
        <xdr:cNvSpPr>
          <a:spLocks noChangeArrowheads="1"/>
        </xdr:cNvSpPr>
      </xdr:nvSpPr>
      <xdr:spPr bwMode="auto">
        <a:xfrm>
          <a:off x="15068550" y="2971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2" name="図 11">
          <a:extLst>
            <a:ext uri="{FF2B5EF4-FFF2-40B4-BE49-F238E27FC236}">
              <a16:creationId xmlns:a16="http://schemas.microsoft.com/office/drawing/2014/main" id="{00000000-0008-0000-2D00-00000C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3" name="図 12">
          <a:extLst>
            <a:ext uri="{FF2B5EF4-FFF2-40B4-BE49-F238E27FC236}">
              <a16:creationId xmlns:a16="http://schemas.microsoft.com/office/drawing/2014/main" id="{00000000-0008-0000-2D00-00000D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4" name="図 13">
          <a:extLst>
            <a:ext uri="{FF2B5EF4-FFF2-40B4-BE49-F238E27FC236}">
              <a16:creationId xmlns:a16="http://schemas.microsoft.com/office/drawing/2014/main" id="{00000000-0008-0000-2D00-00000E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5" name="図 14">
          <a:extLst>
            <a:ext uri="{FF2B5EF4-FFF2-40B4-BE49-F238E27FC236}">
              <a16:creationId xmlns:a16="http://schemas.microsoft.com/office/drawing/2014/main" id="{00000000-0008-0000-2D00-00000F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34</xdr:col>
      <xdr:colOff>508000</xdr:colOff>
      <xdr:row>13</xdr:row>
      <xdr:rowOff>158750</xdr:rowOff>
    </xdr:from>
    <xdr:to>
      <xdr:col>42</xdr:col>
      <xdr:colOff>146800</xdr:colOff>
      <xdr:row>26</xdr:row>
      <xdr:rowOff>151650</xdr:rowOff>
    </xdr:to>
    <xdr:sp macro="" textlink="">
      <xdr:nvSpPr>
        <xdr:cNvPr id="2" name="AutoShape 2">
          <a:extLst>
            <a:ext uri="{FF2B5EF4-FFF2-40B4-BE49-F238E27FC236}">
              <a16:creationId xmlns:a16="http://schemas.microsoft.com/office/drawing/2014/main" id="{00000000-0008-0000-2E00-000002000000}"/>
            </a:ext>
          </a:extLst>
        </xdr:cNvPr>
        <xdr:cNvSpPr>
          <a:spLocks noChangeArrowheads="1"/>
        </xdr:cNvSpPr>
      </xdr:nvSpPr>
      <xdr:spPr bwMode="auto">
        <a:xfrm>
          <a:off x="19583400" y="32702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12700</xdr:colOff>
      <xdr:row>17</xdr:row>
      <xdr:rowOff>57150</xdr:rowOff>
    </xdr:from>
    <xdr:to>
      <xdr:col>38</xdr:col>
      <xdr:colOff>184900</xdr:colOff>
      <xdr:row>29</xdr:row>
      <xdr:rowOff>151650</xdr:rowOff>
    </xdr:to>
    <xdr:sp macro="" textlink="">
      <xdr:nvSpPr>
        <xdr:cNvPr id="3" name="AutoShape 1">
          <a:extLst>
            <a:ext uri="{FF2B5EF4-FFF2-40B4-BE49-F238E27FC236}">
              <a16:creationId xmlns:a16="http://schemas.microsoft.com/office/drawing/2014/main" id="{00000000-0008-0000-2E00-000003000000}"/>
            </a:ext>
          </a:extLst>
        </xdr:cNvPr>
        <xdr:cNvSpPr>
          <a:spLocks noChangeArrowheads="1"/>
        </xdr:cNvSpPr>
      </xdr:nvSpPr>
      <xdr:spPr bwMode="auto">
        <a:xfrm>
          <a:off x="17487900" y="40322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488950</xdr:colOff>
      <xdr:row>13</xdr:row>
      <xdr:rowOff>6350</xdr:rowOff>
    </xdr:from>
    <xdr:to>
      <xdr:col>37</xdr:col>
      <xdr:colOff>127750</xdr:colOff>
      <xdr:row>26</xdr:row>
      <xdr:rowOff>1790</xdr:rowOff>
    </xdr:to>
    <xdr:sp macro="" textlink="">
      <xdr:nvSpPr>
        <xdr:cNvPr id="4" name="AutoShape 2">
          <a:extLst>
            <a:ext uri="{FF2B5EF4-FFF2-40B4-BE49-F238E27FC236}">
              <a16:creationId xmlns:a16="http://schemas.microsoft.com/office/drawing/2014/main" id="{00000000-0008-0000-2E00-000004000000}"/>
            </a:ext>
          </a:extLst>
        </xdr:cNvPr>
        <xdr:cNvSpPr>
          <a:spLocks noChangeArrowheads="1"/>
        </xdr:cNvSpPr>
      </xdr:nvSpPr>
      <xdr:spPr bwMode="auto">
        <a:xfrm>
          <a:off x="16897350" y="31178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196850</xdr:colOff>
      <xdr:row>19</xdr:row>
      <xdr:rowOff>12700</xdr:rowOff>
    </xdr:from>
    <xdr:to>
      <xdr:col>36</xdr:col>
      <xdr:colOff>369050</xdr:colOff>
      <xdr:row>31</xdr:row>
      <xdr:rowOff>75450</xdr:rowOff>
    </xdr:to>
    <xdr:sp macro="" textlink="">
      <xdr:nvSpPr>
        <xdr:cNvPr id="5" name="AutoShape 1">
          <a:extLst>
            <a:ext uri="{FF2B5EF4-FFF2-40B4-BE49-F238E27FC236}">
              <a16:creationId xmlns:a16="http://schemas.microsoft.com/office/drawing/2014/main" id="{00000000-0008-0000-2E00-000005000000}"/>
            </a:ext>
          </a:extLst>
        </xdr:cNvPr>
        <xdr:cNvSpPr>
          <a:spLocks noChangeArrowheads="1"/>
        </xdr:cNvSpPr>
      </xdr:nvSpPr>
      <xdr:spPr bwMode="auto">
        <a:xfrm>
          <a:off x="16605250" y="44196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266700</xdr:colOff>
      <xdr:row>17</xdr:row>
      <xdr:rowOff>101600</xdr:rowOff>
    </xdr:from>
    <xdr:to>
      <xdr:col>34</xdr:col>
      <xdr:colOff>438900</xdr:colOff>
      <xdr:row>29</xdr:row>
      <xdr:rowOff>196100</xdr:rowOff>
    </xdr:to>
    <xdr:sp macro="" textlink="">
      <xdr:nvSpPr>
        <xdr:cNvPr id="6" name="AutoShape 2">
          <a:extLst>
            <a:ext uri="{FF2B5EF4-FFF2-40B4-BE49-F238E27FC236}">
              <a16:creationId xmlns:a16="http://schemas.microsoft.com/office/drawing/2014/main" id="{00000000-0008-0000-2E00-000006000000}"/>
            </a:ext>
          </a:extLst>
        </xdr:cNvPr>
        <xdr:cNvSpPr>
          <a:spLocks noChangeArrowheads="1"/>
        </xdr:cNvSpPr>
      </xdr:nvSpPr>
      <xdr:spPr bwMode="auto">
        <a:xfrm>
          <a:off x="15608300" y="40767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6350</xdr:colOff>
      <xdr:row>12</xdr:row>
      <xdr:rowOff>165100</xdr:rowOff>
    </xdr:from>
    <xdr:to>
      <xdr:col>34</xdr:col>
      <xdr:colOff>178550</xdr:colOff>
      <xdr:row>25</xdr:row>
      <xdr:rowOff>196100</xdr:rowOff>
    </xdr:to>
    <xdr:sp macro="" textlink="">
      <xdr:nvSpPr>
        <xdr:cNvPr id="7" name="AutoShape 1">
          <a:extLst>
            <a:ext uri="{FF2B5EF4-FFF2-40B4-BE49-F238E27FC236}">
              <a16:creationId xmlns:a16="http://schemas.microsoft.com/office/drawing/2014/main" id="{00000000-0008-0000-2E00-000007000000}"/>
            </a:ext>
          </a:extLst>
        </xdr:cNvPr>
        <xdr:cNvSpPr>
          <a:spLocks noChangeArrowheads="1"/>
        </xdr:cNvSpPr>
      </xdr:nvSpPr>
      <xdr:spPr bwMode="auto">
        <a:xfrm>
          <a:off x="15347950" y="30607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2" name="図 11">
          <a:extLst>
            <a:ext uri="{FF2B5EF4-FFF2-40B4-BE49-F238E27FC236}">
              <a16:creationId xmlns:a16="http://schemas.microsoft.com/office/drawing/2014/main" id="{00000000-0008-0000-2E00-00000C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3" name="図 12">
          <a:extLst>
            <a:ext uri="{FF2B5EF4-FFF2-40B4-BE49-F238E27FC236}">
              <a16:creationId xmlns:a16="http://schemas.microsoft.com/office/drawing/2014/main" id="{00000000-0008-0000-2E00-00000D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4" name="図 13">
          <a:extLst>
            <a:ext uri="{FF2B5EF4-FFF2-40B4-BE49-F238E27FC236}">
              <a16:creationId xmlns:a16="http://schemas.microsoft.com/office/drawing/2014/main" id="{00000000-0008-0000-2E00-00000E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5" name="図 14">
          <a:extLst>
            <a:ext uri="{FF2B5EF4-FFF2-40B4-BE49-F238E27FC236}">
              <a16:creationId xmlns:a16="http://schemas.microsoft.com/office/drawing/2014/main" id="{00000000-0008-0000-2E00-00000F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35</xdr:col>
      <xdr:colOff>234950</xdr:colOff>
      <xdr:row>14</xdr:row>
      <xdr:rowOff>25400</xdr:rowOff>
    </xdr:from>
    <xdr:to>
      <xdr:col>42</xdr:col>
      <xdr:colOff>407150</xdr:colOff>
      <xdr:row>26</xdr:row>
      <xdr:rowOff>234200</xdr:rowOff>
    </xdr:to>
    <xdr:sp macro="" textlink="">
      <xdr:nvSpPr>
        <xdr:cNvPr id="2" name="AutoShape 2">
          <a:extLst>
            <a:ext uri="{FF2B5EF4-FFF2-40B4-BE49-F238E27FC236}">
              <a16:creationId xmlns:a16="http://schemas.microsoft.com/office/drawing/2014/main" id="{00000000-0008-0000-2F00-000002000000}"/>
            </a:ext>
          </a:extLst>
        </xdr:cNvPr>
        <xdr:cNvSpPr>
          <a:spLocks noChangeArrowheads="1"/>
        </xdr:cNvSpPr>
      </xdr:nvSpPr>
      <xdr:spPr bwMode="auto">
        <a:xfrm>
          <a:off x="19843750" y="3352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273050</xdr:colOff>
      <xdr:row>17</xdr:row>
      <xdr:rowOff>139700</xdr:rowOff>
    </xdr:from>
    <xdr:to>
      <xdr:col>38</xdr:col>
      <xdr:colOff>445250</xdr:colOff>
      <xdr:row>29</xdr:row>
      <xdr:rowOff>234200</xdr:rowOff>
    </xdr:to>
    <xdr:sp macro="" textlink="">
      <xdr:nvSpPr>
        <xdr:cNvPr id="3" name="AutoShape 1">
          <a:extLst>
            <a:ext uri="{FF2B5EF4-FFF2-40B4-BE49-F238E27FC236}">
              <a16:creationId xmlns:a16="http://schemas.microsoft.com/office/drawing/2014/main" id="{00000000-0008-0000-2F00-000003000000}"/>
            </a:ext>
          </a:extLst>
        </xdr:cNvPr>
        <xdr:cNvSpPr>
          <a:spLocks noChangeArrowheads="1"/>
        </xdr:cNvSpPr>
      </xdr:nvSpPr>
      <xdr:spPr bwMode="auto">
        <a:xfrm>
          <a:off x="17748250" y="4114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215900</xdr:colOff>
      <xdr:row>13</xdr:row>
      <xdr:rowOff>88900</xdr:rowOff>
    </xdr:from>
    <xdr:to>
      <xdr:col>37</xdr:col>
      <xdr:colOff>388100</xdr:colOff>
      <xdr:row>26</xdr:row>
      <xdr:rowOff>81800</xdr:rowOff>
    </xdr:to>
    <xdr:sp macro="" textlink="">
      <xdr:nvSpPr>
        <xdr:cNvPr id="4" name="AutoShape 2">
          <a:extLst>
            <a:ext uri="{FF2B5EF4-FFF2-40B4-BE49-F238E27FC236}">
              <a16:creationId xmlns:a16="http://schemas.microsoft.com/office/drawing/2014/main" id="{00000000-0008-0000-2F00-000004000000}"/>
            </a:ext>
          </a:extLst>
        </xdr:cNvPr>
        <xdr:cNvSpPr>
          <a:spLocks noChangeArrowheads="1"/>
        </xdr:cNvSpPr>
      </xdr:nvSpPr>
      <xdr:spPr bwMode="auto">
        <a:xfrm>
          <a:off x="17157700" y="32004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457200</xdr:colOff>
      <xdr:row>19</xdr:row>
      <xdr:rowOff>95250</xdr:rowOff>
    </xdr:from>
    <xdr:to>
      <xdr:col>37</xdr:col>
      <xdr:colOff>96000</xdr:colOff>
      <xdr:row>31</xdr:row>
      <xdr:rowOff>158000</xdr:rowOff>
    </xdr:to>
    <xdr:sp macro="" textlink="">
      <xdr:nvSpPr>
        <xdr:cNvPr id="5" name="AutoShape 1">
          <a:extLst>
            <a:ext uri="{FF2B5EF4-FFF2-40B4-BE49-F238E27FC236}">
              <a16:creationId xmlns:a16="http://schemas.microsoft.com/office/drawing/2014/main" id="{00000000-0008-0000-2F00-000005000000}"/>
            </a:ext>
          </a:extLst>
        </xdr:cNvPr>
        <xdr:cNvSpPr>
          <a:spLocks noChangeArrowheads="1"/>
        </xdr:cNvSpPr>
      </xdr:nvSpPr>
      <xdr:spPr bwMode="auto">
        <a:xfrm>
          <a:off x="16865600" y="45021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527050</xdr:colOff>
      <xdr:row>17</xdr:row>
      <xdr:rowOff>184150</xdr:rowOff>
    </xdr:from>
    <xdr:to>
      <xdr:col>35</xdr:col>
      <xdr:colOff>165850</xdr:colOff>
      <xdr:row>30</xdr:row>
      <xdr:rowOff>31000</xdr:rowOff>
    </xdr:to>
    <xdr:sp macro="" textlink="">
      <xdr:nvSpPr>
        <xdr:cNvPr id="6" name="AutoShape 2">
          <a:extLst>
            <a:ext uri="{FF2B5EF4-FFF2-40B4-BE49-F238E27FC236}">
              <a16:creationId xmlns:a16="http://schemas.microsoft.com/office/drawing/2014/main" id="{00000000-0008-0000-2F00-000006000000}"/>
            </a:ext>
          </a:extLst>
        </xdr:cNvPr>
        <xdr:cNvSpPr>
          <a:spLocks noChangeArrowheads="1"/>
        </xdr:cNvSpPr>
      </xdr:nvSpPr>
      <xdr:spPr bwMode="auto">
        <a:xfrm>
          <a:off x="15868650" y="41592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27</xdr:col>
      <xdr:colOff>266700</xdr:colOff>
      <xdr:row>13</xdr:row>
      <xdr:rowOff>31750</xdr:rowOff>
    </xdr:from>
    <xdr:to>
      <xdr:col>34</xdr:col>
      <xdr:colOff>438900</xdr:colOff>
      <xdr:row>26</xdr:row>
      <xdr:rowOff>24650</xdr:rowOff>
    </xdr:to>
    <xdr:sp macro="" textlink="">
      <xdr:nvSpPr>
        <xdr:cNvPr id="7" name="AutoShape 1">
          <a:extLst>
            <a:ext uri="{FF2B5EF4-FFF2-40B4-BE49-F238E27FC236}">
              <a16:creationId xmlns:a16="http://schemas.microsoft.com/office/drawing/2014/main" id="{00000000-0008-0000-2F00-000007000000}"/>
            </a:ext>
          </a:extLst>
        </xdr:cNvPr>
        <xdr:cNvSpPr>
          <a:spLocks noChangeArrowheads="1"/>
        </xdr:cNvSpPr>
      </xdr:nvSpPr>
      <xdr:spPr bwMode="auto">
        <a:xfrm>
          <a:off x="15608300" y="31432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2" name="図 11">
          <a:extLst>
            <a:ext uri="{FF2B5EF4-FFF2-40B4-BE49-F238E27FC236}">
              <a16:creationId xmlns:a16="http://schemas.microsoft.com/office/drawing/2014/main" id="{00000000-0008-0000-2F00-00000C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3" name="図 12">
          <a:extLst>
            <a:ext uri="{FF2B5EF4-FFF2-40B4-BE49-F238E27FC236}">
              <a16:creationId xmlns:a16="http://schemas.microsoft.com/office/drawing/2014/main" id="{00000000-0008-0000-2F00-00000D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4" name="図 13">
          <a:extLst>
            <a:ext uri="{FF2B5EF4-FFF2-40B4-BE49-F238E27FC236}">
              <a16:creationId xmlns:a16="http://schemas.microsoft.com/office/drawing/2014/main" id="{00000000-0008-0000-2F00-00000E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5" name="図 14">
          <a:extLst>
            <a:ext uri="{FF2B5EF4-FFF2-40B4-BE49-F238E27FC236}">
              <a16:creationId xmlns:a16="http://schemas.microsoft.com/office/drawing/2014/main" id="{00000000-0008-0000-2F00-00000F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35</xdr:col>
      <xdr:colOff>501650</xdr:colOff>
      <xdr:row>14</xdr:row>
      <xdr:rowOff>114300</xdr:rowOff>
    </xdr:from>
    <xdr:to>
      <xdr:col>43</xdr:col>
      <xdr:colOff>140450</xdr:colOff>
      <xdr:row>27</xdr:row>
      <xdr:rowOff>69100</xdr:rowOff>
    </xdr:to>
    <xdr:sp macro="" textlink="">
      <xdr:nvSpPr>
        <xdr:cNvPr id="2" name="AutoShape 2">
          <a:extLst>
            <a:ext uri="{FF2B5EF4-FFF2-40B4-BE49-F238E27FC236}">
              <a16:creationId xmlns:a16="http://schemas.microsoft.com/office/drawing/2014/main" id="{00000000-0008-0000-3000-000002000000}"/>
            </a:ext>
          </a:extLst>
        </xdr:cNvPr>
        <xdr:cNvSpPr>
          <a:spLocks noChangeArrowheads="1"/>
        </xdr:cNvSpPr>
      </xdr:nvSpPr>
      <xdr:spPr bwMode="auto">
        <a:xfrm>
          <a:off x="20110450" y="34417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6350</xdr:colOff>
      <xdr:row>18</xdr:row>
      <xdr:rowOff>12700</xdr:rowOff>
    </xdr:from>
    <xdr:to>
      <xdr:col>39</xdr:col>
      <xdr:colOff>178550</xdr:colOff>
      <xdr:row>30</xdr:row>
      <xdr:rowOff>75450</xdr:rowOff>
    </xdr:to>
    <xdr:sp macro="" textlink="">
      <xdr:nvSpPr>
        <xdr:cNvPr id="3" name="AutoShape 1">
          <a:extLst>
            <a:ext uri="{FF2B5EF4-FFF2-40B4-BE49-F238E27FC236}">
              <a16:creationId xmlns:a16="http://schemas.microsoft.com/office/drawing/2014/main" id="{00000000-0008-0000-3000-000003000000}"/>
            </a:ext>
          </a:extLst>
        </xdr:cNvPr>
        <xdr:cNvSpPr>
          <a:spLocks noChangeArrowheads="1"/>
        </xdr:cNvSpPr>
      </xdr:nvSpPr>
      <xdr:spPr bwMode="auto">
        <a:xfrm>
          <a:off x="18014950" y="42037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482600</xdr:colOff>
      <xdr:row>13</xdr:row>
      <xdr:rowOff>177800</xdr:rowOff>
    </xdr:from>
    <xdr:to>
      <xdr:col>38</xdr:col>
      <xdr:colOff>121400</xdr:colOff>
      <xdr:row>26</xdr:row>
      <xdr:rowOff>170700</xdr:rowOff>
    </xdr:to>
    <xdr:sp macro="" textlink="">
      <xdr:nvSpPr>
        <xdr:cNvPr id="4" name="AutoShape 2">
          <a:extLst>
            <a:ext uri="{FF2B5EF4-FFF2-40B4-BE49-F238E27FC236}">
              <a16:creationId xmlns:a16="http://schemas.microsoft.com/office/drawing/2014/main" id="{00000000-0008-0000-3000-000004000000}"/>
            </a:ext>
          </a:extLst>
        </xdr:cNvPr>
        <xdr:cNvSpPr>
          <a:spLocks noChangeArrowheads="1"/>
        </xdr:cNvSpPr>
      </xdr:nvSpPr>
      <xdr:spPr bwMode="auto">
        <a:xfrm>
          <a:off x="17424400" y="3289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190500</xdr:colOff>
      <xdr:row>19</xdr:row>
      <xdr:rowOff>184150</xdr:rowOff>
    </xdr:from>
    <xdr:to>
      <xdr:col>37</xdr:col>
      <xdr:colOff>362700</xdr:colOff>
      <xdr:row>32</xdr:row>
      <xdr:rowOff>31000</xdr:rowOff>
    </xdr:to>
    <xdr:sp macro="" textlink="">
      <xdr:nvSpPr>
        <xdr:cNvPr id="5" name="AutoShape 1">
          <a:extLst>
            <a:ext uri="{FF2B5EF4-FFF2-40B4-BE49-F238E27FC236}">
              <a16:creationId xmlns:a16="http://schemas.microsoft.com/office/drawing/2014/main" id="{00000000-0008-0000-3000-000005000000}"/>
            </a:ext>
          </a:extLst>
        </xdr:cNvPr>
        <xdr:cNvSpPr>
          <a:spLocks noChangeArrowheads="1"/>
        </xdr:cNvSpPr>
      </xdr:nvSpPr>
      <xdr:spPr bwMode="auto">
        <a:xfrm>
          <a:off x="17132300" y="45910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260350</xdr:colOff>
      <xdr:row>18</xdr:row>
      <xdr:rowOff>57150</xdr:rowOff>
    </xdr:from>
    <xdr:to>
      <xdr:col>35</xdr:col>
      <xdr:colOff>432550</xdr:colOff>
      <xdr:row>30</xdr:row>
      <xdr:rowOff>119900</xdr:rowOff>
    </xdr:to>
    <xdr:sp macro="" textlink="">
      <xdr:nvSpPr>
        <xdr:cNvPr id="6" name="AutoShape 2">
          <a:extLst>
            <a:ext uri="{FF2B5EF4-FFF2-40B4-BE49-F238E27FC236}">
              <a16:creationId xmlns:a16="http://schemas.microsoft.com/office/drawing/2014/main" id="{00000000-0008-0000-3000-000006000000}"/>
            </a:ext>
          </a:extLst>
        </xdr:cNvPr>
        <xdr:cNvSpPr>
          <a:spLocks noChangeArrowheads="1"/>
        </xdr:cNvSpPr>
      </xdr:nvSpPr>
      <xdr:spPr bwMode="auto">
        <a:xfrm>
          <a:off x="16135350" y="42481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0</xdr:colOff>
      <xdr:row>13</xdr:row>
      <xdr:rowOff>120650</xdr:rowOff>
    </xdr:from>
    <xdr:to>
      <xdr:col>35</xdr:col>
      <xdr:colOff>172200</xdr:colOff>
      <xdr:row>26</xdr:row>
      <xdr:rowOff>113550</xdr:rowOff>
    </xdr:to>
    <xdr:sp macro="" textlink="">
      <xdr:nvSpPr>
        <xdr:cNvPr id="7" name="AutoShape 1">
          <a:extLst>
            <a:ext uri="{FF2B5EF4-FFF2-40B4-BE49-F238E27FC236}">
              <a16:creationId xmlns:a16="http://schemas.microsoft.com/office/drawing/2014/main" id="{00000000-0008-0000-3000-000007000000}"/>
            </a:ext>
          </a:extLst>
        </xdr:cNvPr>
        <xdr:cNvSpPr>
          <a:spLocks noChangeArrowheads="1"/>
        </xdr:cNvSpPr>
      </xdr:nvSpPr>
      <xdr:spPr bwMode="auto">
        <a:xfrm>
          <a:off x="15875000" y="32321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2" name="図 11">
          <a:extLst>
            <a:ext uri="{FF2B5EF4-FFF2-40B4-BE49-F238E27FC236}">
              <a16:creationId xmlns:a16="http://schemas.microsoft.com/office/drawing/2014/main" id="{00000000-0008-0000-3000-00000C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3" name="図 12">
          <a:extLst>
            <a:ext uri="{FF2B5EF4-FFF2-40B4-BE49-F238E27FC236}">
              <a16:creationId xmlns:a16="http://schemas.microsoft.com/office/drawing/2014/main" id="{00000000-0008-0000-3000-00000D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4" name="図 13">
          <a:extLst>
            <a:ext uri="{FF2B5EF4-FFF2-40B4-BE49-F238E27FC236}">
              <a16:creationId xmlns:a16="http://schemas.microsoft.com/office/drawing/2014/main" id="{00000000-0008-0000-3000-00000E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5" name="図 14">
          <a:extLst>
            <a:ext uri="{FF2B5EF4-FFF2-40B4-BE49-F238E27FC236}">
              <a16:creationId xmlns:a16="http://schemas.microsoft.com/office/drawing/2014/main" id="{00000000-0008-0000-3000-00000F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36</xdr:col>
      <xdr:colOff>241300</xdr:colOff>
      <xdr:row>14</xdr:row>
      <xdr:rowOff>203200</xdr:rowOff>
    </xdr:from>
    <xdr:to>
      <xdr:col>43</xdr:col>
      <xdr:colOff>413500</xdr:colOff>
      <xdr:row>27</xdr:row>
      <xdr:rowOff>158000</xdr:rowOff>
    </xdr:to>
    <xdr:sp macro="" textlink="">
      <xdr:nvSpPr>
        <xdr:cNvPr id="2" name="AutoShape 2">
          <a:extLst>
            <a:ext uri="{FF2B5EF4-FFF2-40B4-BE49-F238E27FC236}">
              <a16:creationId xmlns:a16="http://schemas.microsoft.com/office/drawing/2014/main" id="{00000000-0008-0000-3100-000002000000}"/>
            </a:ext>
          </a:extLst>
        </xdr:cNvPr>
        <xdr:cNvSpPr>
          <a:spLocks noChangeArrowheads="1"/>
        </xdr:cNvSpPr>
      </xdr:nvSpPr>
      <xdr:spPr bwMode="auto">
        <a:xfrm>
          <a:off x="20383500" y="35306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279400</xdr:colOff>
      <xdr:row>18</xdr:row>
      <xdr:rowOff>101600</xdr:rowOff>
    </xdr:from>
    <xdr:to>
      <xdr:col>39</xdr:col>
      <xdr:colOff>451600</xdr:colOff>
      <xdr:row>30</xdr:row>
      <xdr:rowOff>164350</xdr:rowOff>
    </xdr:to>
    <xdr:sp macro="" textlink="">
      <xdr:nvSpPr>
        <xdr:cNvPr id="3" name="AutoShape 1">
          <a:extLst>
            <a:ext uri="{FF2B5EF4-FFF2-40B4-BE49-F238E27FC236}">
              <a16:creationId xmlns:a16="http://schemas.microsoft.com/office/drawing/2014/main" id="{00000000-0008-0000-3100-000003000000}"/>
            </a:ext>
          </a:extLst>
        </xdr:cNvPr>
        <xdr:cNvSpPr>
          <a:spLocks noChangeArrowheads="1"/>
        </xdr:cNvSpPr>
      </xdr:nvSpPr>
      <xdr:spPr bwMode="auto">
        <a:xfrm>
          <a:off x="18288000" y="42926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222250</xdr:colOff>
      <xdr:row>14</xdr:row>
      <xdr:rowOff>50800</xdr:rowOff>
    </xdr:from>
    <xdr:to>
      <xdr:col>38</xdr:col>
      <xdr:colOff>394450</xdr:colOff>
      <xdr:row>27</xdr:row>
      <xdr:rowOff>5600</xdr:rowOff>
    </xdr:to>
    <xdr:sp macro="" textlink="">
      <xdr:nvSpPr>
        <xdr:cNvPr id="4" name="AutoShape 2">
          <a:extLst>
            <a:ext uri="{FF2B5EF4-FFF2-40B4-BE49-F238E27FC236}">
              <a16:creationId xmlns:a16="http://schemas.microsoft.com/office/drawing/2014/main" id="{00000000-0008-0000-3100-000004000000}"/>
            </a:ext>
          </a:extLst>
        </xdr:cNvPr>
        <xdr:cNvSpPr>
          <a:spLocks noChangeArrowheads="1"/>
        </xdr:cNvSpPr>
      </xdr:nvSpPr>
      <xdr:spPr bwMode="auto">
        <a:xfrm>
          <a:off x="17697450" y="3378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463550</xdr:colOff>
      <xdr:row>20</xdr:row>
      <xdr:rowOff>57150</xdr:rowOff>
    </xdr:from>
    <xdr:to>
      <xdr:col>38</xdr:col>
      <xdr:colOff>102350</xdr:colOff>
      <xdr:row>32</xdr:row>
      <xdr:rowOff>119900</xdr:rowOff>
    </xdr:to>
    <xdr:sp macro="" textlink="">
      <xdr:nvSpPr>
        <xdr:cNvPr id="5" name="AutoShape 1">
          <a:extLst>
            <a:ext uri="{FF2B5EF4-FFF2-40B4-BE49-F238E27FC236}">
              <a16:creationId xmlns:a16="http://schemas.microsoft.com/office/drawing/2014/main" id="{00000000-0008-0000-3100-000005000000}"/>
            </a:ext>
          </a:extLst>
        </xdr:cNvPr>
        <xdr:cNvSpPr>
          <a:spLocks noChangeArrowheads="1"/>
        </xdr:cNvSpPr>
      </xdr:nvSpPr>
      <xdr:spPr bwMode="auto">
        <a:xfrm>
          <a:off x="17405350" y="46799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0</xdr:colOff>
      <xdr:row>18</xdr:row>
      <xdr:rowOff>146050</xdr:rowOff>
    </xdr:from>
    <xdr:to>
      <xdr:col>36</xdr:col>
      <xdr:colOff>172200</xdr:colOff>
      <xdr:row>30</xdr:row>
      <xdr:rowOff>208800</xdr:rowOff>
    </xdr:to>
    <xdr:sp macro="" textlink="">
      <xdr:nvSpPr>
        <xdr:cNvPr id="6" name="AutoShape 2">
          <a:extLst>
            <a:ext uri="{FF2B5EF4-FFF2-40B4-BE49-F238E27FC236}">
              <a16:creationId xmlns:a16="http://schemas.microsoft.com/office/drawing/2014/main" id="{00000000-0008-0000-3100-000006000000}"/>
            </a:ext>
          </a:extLst>
        </xdr:cNvPr>
        <xdr:cNvSpPr>
          <a:spLocks noChangeArrowheads="1"/>
        </xdr:cNvSpPr>
      </xdr:nvSpPr>
      <xdr:spPr bwMode="auto">
        <a:xfrm>
          <a:off x="16408400" y="43370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28</xdr:col>
      <xdr:colOff>273050</xdr:colOff>
      <xdr:row>13</xdr:row>
      <xdr:rowOff>209550</xdr:rowOff>
    </xdr:from>
    <xdr:to>
      <xdr:col>35</xdr:col>
      <xdr:colOff>445250</xdr:colOff>
      <xdr:row>26</xdr:row>
      <xdr:rowOff>202450</xdr:rowOff>
    </xdr:to>
    <xdr:sp macro="" textlink="">
      <xdr:nvSpPr>
        <xdr:cNvPr id="7" name="AutoShape 1">
          <a:extLst>
            <a:ext uri="{FF2B5EF4-FFF2-40B4-BE49-F238E27FC236}">
              <a16:creationId xmlns:a16="http://schemas.microsoft.com/office/drawing/2014/main" id="{00000000-0008-0000-3100-000007000000}"/>
            </a:ext>
          </a:extLst>
        </xdr:cNvPr>
        <xdr:cNvSpPr>
          <a:spLocks noChangeArrowheads="1"/>
        </xdr:cNvSpPr>
      </xdr:nvSpPr>
      <xdr:spPr bwMode="auto">
        <a:xfrm>
          <a:off x="16148050" y="33210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9" name="図 8">
          <a:extLst>
            <a:ext uri="{FF2B5EF4-FFF2-40B4-BE49-F238E27FC236}">
              <a16:creationId xmlns:a16="http://schemas.microsoft.com/office/drawing/2014/main" id="{00000000-0008-0000-3100-000009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0" name="図 9">
          <a:extLst>
            <a:ext uri="{FF2B5EF4-FFF2-40B4-BE49-F238E27FC236}">
              <a16:creationId xmlns:a16="http://schemas.microsoft.com/office/drawing/2014/main" id="{00000000-0008-0000-3100-00000A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1" name="図 10">
          <a:extLst>
            <a:ext uri="{FF2B5EF4-FFF2-40B4-BE49-F238E27FC236}">
              <a16:creationId xmlns:a16="http://schemas.microsoft.com/office/drawing/2014/main" id="{00000000-0008-0000-3100-00000B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6" name="図 15">
          <a:extLst>
            <a:ext uri="{FF2B5EF4-FFF2-40B4-BE49-F238E27FC236}">
              <a16:creationId xmlns:a16="http://schemas.microsoft.com/office/drawing/2014/main" id="{00000000-0008-0000-3100-000010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36</xdr:col>
      <xdr:colOff>501650</xdr:colOff>
      <xdr:row>15</xdr:row>
      <xdr:rowOff>69850</xdr:rowOff>
    </xdr:from>
    <xdr:to>
      <xdr:col>44</xdr:col>
      <xdr:colOff>140450</xdr:colOff>
      <xdr:row>27</xdr:row>
      <xdr:rowOff>240550</xdr:rowOff>
    </xdr:to>
    <xdr:sp macro="" textlink="">
      <xdr:nvSpPr>
        <xdr:cNvPr id="2" name="AutoShape 2">
          <a:extLst>
            <a:ext uri="{FF2B5EF4-FFF2-40B4-BE49-F238E27FC236}">
              <a16:creationId xmlns:a16="http://schemas.microsoft.com/office/drawing/2014/main" id="{00000000-0008-0000-3200-000002000000}"/>
            </a:ext>
          </a:extLst>
        </xdr:cNvPr>
        <xdr:cNvSpPr>
          <a:spLocks noChangeArrowheads="1"/>
        </xdr:cNvSpPr>
      </xdr:nvSpPr>
      <xdr:spPr bwMode="auto">
        <a:xfrm>
          <a:off x="20643850" y="36131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6350</xdr:colOff>
      <xdr:row>18</xdr:row>
      <xdr:rowOff>184150</xdr:rowOff>
    </xdr:from>
    <xdr:to>
      <xdr:col>40</xdr:col>
      <xdr:colOff>178550</xdr:colOff>
      <xdr:row>31</xdr:row>
      <xdr:rowOff>31000</xdr:rowOff>
    </xdr:to>
    <xdr:sp macro="" textlink="">
      <xdr:nvSpPr>
        <xdr:cNvPr id="3" name="AutoShape 1">
          <a:extLst>
            <a:ext uri="{FF2B5EF4-FFF2-40B4-BE49-F238E27FC236}">
              <a16:creationId xmlns:a16="http://schemas.microsoft.com/office/drawing/2014/main" id="{00000000-0008-0000-3200-000003000000}"/>
            </a:ext>
          </a:extLst>
        </xdr:cNvPr>
        <xdr:cNvSpPr>
          <a:spLocks noChangeArrowheads="1"/>
        </xdr:cNvSpPr>
      </xdr:nvSpPr>
      <xdr:spPr bwMode="auto">
        <a:xfrm>
          <a:off x="18548350" y="43751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482600</xdr:colOff>
      <xdr:row>14</xdr:row>
      <xdr:rowOff>133350</xdr:rowOff>
    </xdr:from>
    <xdr:to>
      <xdr:col>39</xdr:col>
      <xdr:colOff>121400</xdr:colOff>
      <xdr:row>27</xdr:row>
      <xdr:rowOff>88150</xdr:rowOff>
    </xdr:to>
    <xdr:sp macro="" textlink="">
      <xdr:nvSpPr>
        <xdr:cNvPr id="4" name="AutoShape 2">
          <a:extLst>
            <a:ext uri="{FF2B5EF4-FFF2-40B4-BE49-F238E27FC236}">
              <a16:creationId xmlns:a16="http://schemas.microsoft.com/office/drawing/2014/main" id="{00000000-0008-0000-3200-000004000000}"/>
            </a:ext>
          </a:extLst>
        </xdr:cNvPr>
        <xdr:cNvSpPr>
          <a:spLocks noChangeArrowheads="1"/>
        </xdr:cNvSpPr>
      </xdr:nvSpPr>
      <xdr:spPr bwMode="auto">
        <a:xfrm>
          <a:off x="17957800" y="3460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190500</xdr:colOff>
      <xdr:row>20</xdr:row>
      <xdr:rowOff>139700</xdr:rowOff>
    </xdr:from>
    <xdr:to>
      <xdr:col>38</xdr:col>
      <xdr:colOff>362700</xdr:colOff>
      <xdr:row>32</xdr:row>
      <xdr:rowOff>202450</xdr:rowOff>
    </xdr:to>
    <xdr:sp macro="" textlink="">
      <xdr:nvSpPr>
        <xdr:cNvPr id="5" name="AutoShape 1">
          <a:extLst>
            <a:ext uri="{FF2B5EF4-FFF2-40B4-BE49-F238E27FC236}">
              <a16:creationId xmlns:a16="http://schemas.microsoft.com/office/drawing/2014/main" id="{00000000-0008-0000-3200-000005000000}"/>
            </a:ext>
          </a:extLst>
        </xdr:cNvPr>
        <xdr:cNvSpPr>
          <a:spLocks noChangeArrowheads="1"/>
        </xdr:cNvSpPr>
      </xdr:nvSpPr>
      <xdr:spPr bwMode="auto">
        <a:xfrm>
          <a:off x="17665700" y="47625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260350</xdr:colOff>
      <xdr:row>19</xdr:row>
      <xdr:rowOff>12700</xdr:rowOff>
    </xdr:from>
    <xdr:to>
      <xdr:col>36</xdr:col>
      <xdr:colOff>432550</xdr:colOff>
      <xdr:row>31</xdr:row>
      <xdr:rowOff>75450</xdr:rowOff>
    </xdr:to>
    <xdr:sp macro="" textlink="">
      <xdr:nvSpPr>
        <xdr:cNvPr id="6" name="AutoShape 2">
          <a:extLst>
            <a:ext uri="{FF2B5EF4-FFF2-40B4-BE49-F238E27FC236}">
              <a16:creationId xmlns:a16="http://schemas.microsoft.com/office/drawing/2014/main" id="{00000000-0008-0000-3200-000006000000}"/>
            </a:ext>
          </a:extLst>
        </xdr:cNvPr>
        <xdr:cNvSpPr>
          <a:spLocks noChangeArrowheads="1"/>
        </xdr:cNvSpPr>
      </xdr:nvSpPr>
      <xdr:spPr bwMode="auto">
        <a:xfrm>
          <a:off x="16668750" y="44196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0</xdr:colOff>
      <xdr:row>14</xdr:row>
      <xdr:rowOff>76200</xdr:rowOff>
    </xdr:from>
    <xdr:to>
      <xdr:col>36</xdr:col>
      <xdr:colOff>172200</xdr:colOff>
      <xdr:row>27</xdr:row>
      <xdr:rowOff>31000</xdr:rowOff>
    </xdr:to>
    <xdr:sp macro="" textlink="">
      <xdr:nvSpPr>
        <xdr:cNvPr id="7" name="AutoShape 1">
          <a:extLst>
            <a:ext uri="{FF2B5EF4-FFF2-40B4-BE49-F238E27FC236}">
              <a16:creationId xmlns:a16="http://schemas.microsoft.com/office/drawing/2014/main" id="{00000000-0008-0000-3200-000007000000}"/>
            </a:ext>
          </a:extLst>
        </xdr:cNvPr>
        <xdr:cNvSpPr>
          <a:spLocks noChangeArrowheads="1"/>
        </xdr:cNvSpPr>
      </xdr:nvSpPr>
      <xdr:spPr bwMode="auto">
        <a:xfrm>
          <a:off x="16408400" y="34036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2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32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32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32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37</xdr:col>
      <xdr:colOff>234950</xdr:colOff>
      <xdr:row>15</xdr:row>
      <xdr:rowOff>158750</xdr:rowOff>
    </xdr:from>
    <xdr:to>
      <xdr:col>44</xdr:col>
      <xdr:colOff>407150</xdr:colOff>
      <xdr:row>28</xdr:row>
      <xdr:rowOff>75450</xdr:rowOff>
    </xdr:to>
    <xdr:sp macro="" textlink="">
      <xdr:nvSpPr>
        <xdr:cNvPr id="2" name="AutoShape 2">
          <a:extLst>
            <a:ext uri="{FF2B5EF4-FFF2-40B4-BE49-F238E27FC236}">
              <a16:creationId xmlns:a16="http://schemas.microsoft.com/office/drawing/2014/main" id="{00000000-0008-0000-3300-000002000000}"/>
            </a:ext>
          </a:extLst>
        </xdr:cNvPr>
        <xdr:cNvSpPr>
          <a:spLocks noChangeArrowheads="1"/>
        </xdr:cNvSpPr>
      </xdr:nvSpPr>
      <xdr:spPr bwMode="auto">
        <a:xfrm>
          <a:off x="20910550" y="37020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273050</xdr:colOff>
      <xdr:row>19</xdr:row>
      <xdr:rowOff>57150</xdr:rowOff>
    </xdr:from>
    <xdr:to>
      <xdr:col>40</xdr:col>
      <xdr:colOff>445250</xdr:colOff>
      <xdr:row>31</xdr:row>
      <xdr:rowOff>119900</xdr:rowOff>
    </xdr:to>
    <xdr:sp macro="" textlink="">
      <xdr:nvSpPr>
        <xdr:cNvPr id="3" name="AutoShape 1">
          <a:extLst>
            <a:ext uri="{FF2B5EF4-FFF2-40B4-BE49-F238E27FC236}">
              <a16:creationId xmlns:a16="http://schemas.microsoft.com/office/drawing/2014/main" id="{00000000-0008-0000-3300-000003000000}"/>
            </a:ext>
          </a:extLst>
        </xdr:cNvPr>
        <xdr:cNvSpPr>
          <a:spLocks noChangeArrowheads="1"/>
        </xdr:cNvSpPr>
      </xdr:nvSpPr>
      <xdr:spPr bwMode="auto">
        <a:xfrm>
          <a:off x="18815050" y="44640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215900</xdr:colOff>
      <xdr:row>15</xdr:row>
      <xdr:rowOff>6350</xdr:rowOff>
    </xdr:from>
    <xdr:to>
      <xdr:col>39</xdr:col>
      <xdr:colOff>388100</xdr:colOff>
      <xdr:row>27</xdr:row>
      <xdr:rowOff>177050</xdr:rowOff>
    </xdr:to>
    <xdr:sp macro="" textlink="">
      <xdr:nvSpPr>
        <xdr:cNvPr id="4" name="AutoShape 2">
          <a:extLst>
            <a:ext uri="{FF2B5EF4-FFF2-40B4-BE49-F238E27FC236}">
              <a16:creationId xmlns:a16="http://schemas.microsoft.com/office/drawing/2014/main" id="{00000000-0008-0000-3300-000004000000}"/>
            </a:ext>
          </a:extLst>
        </xdr:cNvPr>
        <xdr:cNvSpPr>
          <a:spLocks noChangeArrowheads="1"/>
        </xdr:cNvSpPr>
      </xdr:nvSpPr>
      <xdr:spPr bwMode="auto">
        <a:xfrm>
          <a:off x="18224500" y="3549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457200</xdr:colOff>
      <xdr:row>21</xdr:row>
      <xdr:rowOff>12700</xdr:rowOff>
    </xdr:from>
    <xdr:to>
      <xdr:col>39</xdr:col>
      <xdr:colOff>96000</xdr:colOff>
      <xdr:row>33</xdr:row>
      <xdr:rowOff>75450</xdr:rowOff>
    </xdr:to>
    <xdr:sp macro="" textlink="">
      <xdr:nvSpPr>
        <xdr:cNvPr id="5" name="AutoShape 1">
          <a:extLst>
            <a:ext uri="{FF2B5EF4-FFF2-40B4-BE49-F238E27FC236}">
              <a16:creationId xmlns:a16="http://schemas.microsoft.com/office/drawing/2014/main" id="{00000000-0008-0000-3300-000005000000}"/>
            </a:ext>
          </a:extLst>
        </xdr:cNvPr>
        <xdr:cNvSpPr>
          <a:spLocks noChangeArrowheads="1"/>
        </xdr:cNvSpPr>
      </xdr:nvSpPr>
      <xdr:spPr bwMode="auto">
        <a:xfrm>
          <a:off x="17932400" y="48514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527050</xdr:colOff>
      <xdr:row>19</xdr:row>
      <xdr:rowOff>101600</xdr:rowOff>
    </xdr:from>
    <xdr:to>
      <xdr:col>37</xdr:col>
      <xdr:colOff>165850</xdr:colOff>
      <xdr:row>31</xdr:row>
      <xdr:rowOff>164350</xdr:rowOff>
    </xdr:to>
    <xdr:sp macro="" textlink="">
      <xdr:nvSpPr>
        <xdr:cNvPr id="6" name="AutoShape 2">
          <a:extLst>
            <a:ext uri="{FF2B5EF4-FFF2-40B4-BE49-F238E27FC236}">
              <a16:creationId xmlns:a16="http://schemas.microsoft.com/office/drawing/2014/main" id="{00000000-0008-0000-3300-000006000000}"/>
            </a:ext>
          </a:extLst>
        </xdr:cNvPr>
        <xdr:cNvSpPr>
          <a:spLocks noChangeArrowheads="1"/>
        </xdr:cNvSpPr>
      </xdr:nvSpPr>
      <xdr:spPr bwMode="auto">
        <a:xfrm>
          <a:off x="16935450" y="45085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29</xdr:col>
      <xdr:colOff>266700</xdr:colOff>
      <xdr:row>14</xdr:row>
      <xdr:rowOff>165100</xdr:rowOff>
    </xdr:from>
    <xdr:to>
      <xdr:col>36</xdr:col>
      <xdr:colOff>438900</xdr:colOff>
      <xdr:row>27</xdr:row>
      <xdr:rowOff>119900</xdr:rowOff>
    </xdr:to>
    <xdr:sp macro="" textlink="">
      <xdr:nvSpPr>
        <xdr:cNvPr id="7" name="AutoShape 1">
          <a:extLst>
            <a:ext uri="{FF2B5EF4-FFF2-40B4-BE49-F238E27FC236}">
              <a16:creationId xmlns:a16="http://schemas.microsoft.com/office/drawing/2014/main" id="{00000000-0008-0000-3300-000007000000}"/>
            </a:ext>
          </a:extLst>
        </xdr:cNvPr>
        <xdr:cNvSpPr>
          <a:spLocks noChangeArrowheads="1"/>
        </xdr:cNvSpPr>
      </xdr:nvSpPr>
      <xdr:spPr bwMode="auto">
        <a:xfrm>
          <a:off x="16675100" y="34925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3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33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228599</xdr:colOff>
      <xdr:row>22</xdr:row>
      <xdr:rowOff>76200</xdr:rowOff>
    </xdr:from>
    <xdr:to>
      <xdr:col>11</xdr:col>
      <xdr:colOff>374759</xdr:colOff>
      <xdr:row>34</xdr:row>
      <xdr:rowOff>138300</xdr:rowOff>
    </xdr:to>
    <xdr:pic>
      <xdr:nvPicPr>
        <xdr:cNvPr id="10" name="図 9">
          <a:extLst>
            <a:ext uri="{FF2B5EF4-FFF2-40B4-BE49-F238E27FC236}">
              <a16:creationId xmlns:a16="http://schemas.microsoft.com/office/drawing/2014/main" id="{00000000-0008-0000-3300-00000A000000}"/>
            </a:ext>
          </a:extLst>
        </xdr:cNvPr>
        <xdr:cNvPicPr>
          <a:picLocks/>
        </xdr:cNvPicPr>
      </xdr:nvPicPr>
      <xdr:blipFill>
        <a:blip xmlns:r="http://schemas.openxmlformats.org/officeDocument/2006/relationships" r:embed="rId3"/>
        <a:stretch>
          <a:fillRect/>
        </a:stretch>
      </xdr:blipFill>
      <xdr:spPr>
        <a:xfrm>
          <a:off x="2606039"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33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37</xdr:col>
      <xdr:colOff>501650</xdr:colOff>
      <xdr:row>16</xdr:row>
      <xdr:rowOff>38100</xdr:rowOff>
    </xdr:from>
    <xdr:to>
      <xdr:col>45</xdr:col>
      <xdr:colOff>140450</xdr:colOff>
      <xdr:row>28</xdr:row>
      <xdr:rowOff>170700</xdr:rowOff>
    </xdr:to>
    <xdr:sp macro="" textlink="">
      <xdr:nvSpPr>
        <xdr:cNvPr id="2" name="AutoShape 2">
          <a:extLst>
            <a:ext uri="{FF2B5EF4-FFF2-40B4-BE49-F238E27FC236}">
              <a16:creationId xmlns:a16="http://schemas.microsoft.com/office/drawing/2014/main" id="{00000000-0008-0000-3400-000002000000}"/>
            </a:ext>
          </a:extLst>
        </xdr:cNvPr>
        <xdr:cNvSpPr>
          <a:spLocks noChangeArrowheads="1"/>
        </xdr:cNvSpPr>
      </xdr:nvSpPr>
      <xdr:spPr bwMode="auto">
        <a:xfrm>
          <a:off x="21177250" y="3797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6350</xdr:colOff>
      <xdr:row>19</xdr:row>
      <xdr:rowOff>152400</xdr:rowOff>
    </xdr:from>
    <xdr:to>
      <xdr:col>41</xdr:col>
      <xdr:colOff>178550</xdr:colOff>
      <xdr:row>32</xdr:row>
      <xdr:rowOff>1790</xdr:rowOff>
    </xdr:to>
    <xdr:sp macro="" textlink="">
      <xdr:nvSpPr>
        <xdr:cNvPr id="3" name="AutoShape 1">
          <a:extLst>
            <a:ext uri="{FF2B5EF4-FFF2-40B4-BE49-F238E27FC236}">
              <a16:creationId xmlns:a16="http://schemas.microsoft.com/office/drawing/2014/main" id="{00000000-0008-0000-3400-000003000000}"/>
            </a:ext>
          </a:extLst>
        </xdr:cNvPr>
        <xdr:cNvSpPr>
          <a:spLocks noChangeArrowheads="1"/>
        </xdr:cNvSpPr>
      </xdr:nvSpPr>
      <xdr:spPr bwMode="auto">
        <a:xfrm>
          <a:off x="19081750" y="4559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482600</xdr:colOff>
      <xdr:row>15</xdr:row>
      <xdr:rowOff>101600</xdr:rowOff>
    </xdr:from>
    <xdr:to>
      <xdr:col>40</xdr:col>
      <xdr:colOff>121400</xdr:colOff>
      <xdr:row>28</xdr:row>
      <xdr:rowOff>18300</xdr:rowOff>
    </xdr:to>
    <xdr:sp macro="" textlink="">
      <xdr:nvSpPr>
        <xdr:cNvPr id="4" name="AutoShape 2">
          <a:extLst>
            <a:ext uri="{FF2B5EF4-FFF2-40B4-BE49-F238E27FC236}">
              <a16:creationId xmlns:a16="http://schemas.microsoft.com/office/drawing/2014/main" id="{00000000-0008-0000-3400-000004000000}"/>
            </a:ext>
          </a:extLst>
        </xdr:cNvPr>
        <xdr:cNvSpPr>
          <a:spLocks noChangeArrowheads="1"/>
        </xdr:cNvSpPr>
      </xdr:nvSpPr>
      <xdr:spPr bwMode="auto">
        <a:xfrm>
          <a:off x="18491200" y="3644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190500</xdr:colOff>
      <xdr:row>21</xdr:row>
      <xdr:rowOff>107950</xdr:rowOff>
    </xdr:from>
    <xdr:to>
      <xdr:col>39</xdr:col>
      <xdr:colOff>362700</xdr:colOff>
      <xdr:row>33</xdr:row>
      <xdr:rowOff>170700</xdr:rowOff>
    </xdr:to>
    <xdr:sp macro="" textlink="">
      <xdr:nvSpPr>
        <xdr:cNvPr id="5" name="AutoShape 1">
          <a:extLst>
            <a:ext uri="{FF2B5EF4-FFF2-40B4-BE49-F238E27FC236}">
              <a16:creationId xmlns:a16="http://schemas.microsoft.com/office/drawing/2014/main" id="{00000000-0008-0000-3400-000005000000}"/>
            </a:ext>
          </a:extLst>
        </xdr:cNvPr>
        <xdr:cNvSpPr>
          <a:spLocks noChangeArrowheads="1"/>
        </xdr:cNvSpPr>
      </xdr:nvSpPr>
      <xdr:spPr bwMode="auto">
        <a:xfrm>
          <a:off x="18199100" y="4946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260350</xdr:colOff>
      <xdr:row>19</xdr:row>
      <xdr:rowOff>196850</xdr:rowOff>
    </xdr:from>
    <xdr:to>
      <xdr:col>37</xdr:col>
      <xdr:colOff>432550</xdr:colOff>
      <xdr:row>32</xdr:row>
      <xdr:rowOff>43700</xdr:rowOff>
    </xdr:to>
    <xdr:sp macro="" textlink="">
      <xdr:nvSpPr>
        <xdr:cNvPr id="6" name="AutoShape 2">
          <a:extLst>
            <a:ext uri="{FF2B5EF4-FFF2-40B4-BE49-F238E27FC236}">
              <a16:creationId xmlns:a16="http://schemas.microsoft.com/office/drawing/2014/main" id="{00000000-0008-0000-3400-000006000000}"/>
            </a:ext>
          </a:extLst>
        </xdr:cNvPr>
        <xdr:cNvSpPr>
          <a:spLocks noChangeArrowheads="1"/>
        </xdr:cNvSpPr>
      </xdr:nvSpPr>
      <xdr:spPr bwMode="auto">
        <a:xfrm>
          <a:off x="17202150" y="4603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0</xdr:colOff>
      <xdr:row>15</xdr:row>
      <xdr:rowOff>44450</xdr:rowOff>
    </xdr:from>
    <xdr:to>
      <xdr:col>37</xdr:col>
      <xdr:colOff>172200</xdr:colOff>
      <xdr:row>27</xdr:row>
      <xdr:rowOff>215150</xdr:rowOff>
    </xdr:to>
    <xdr:sp macro="" textlink="">
      <xdr:nvSpPr>
        <xdr:cNvPr id="7" name="AutoShape 1">
          <a:extLst>
            <a:ext uri="{FF2B5EF4-FFF2-40B4-BE49-F238E27FC236}">
              <a16:creationId xmlns:a16="http://schemas.microsoft.com/office/drawing/2014/main" id="{00000000-0008-0000-3400-000007000000}"/>
            </a:ext>
          </a:extLst>
        </xdr:cNvPr>
        <xdr:cNvSpPr>
          <a:spLocks noChangeArrowheads="1"/>
        </xdr:cNvSpPr>
      </xdr:nvSpPr>
      <xdr:spPr bwMode="auto">
        <a:xfrm>
          <a:off x="16941800" y="3587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4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34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34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34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38</xdr:col>
      <xdr:colOff>234950</xdr:colOff>
      <xdr:row>16</xdr:row>
      <xdr:rowOff>127000</xdr:rowOff>
    </xdr:from>
    <xdr:to>
      <xdr:col>45</xdr:col>
      <xdr:colOff>407150</xdr:colOff>
      <xdr:row>29</xdr:row>
      <xdr:rowOff>5600</xdr:rowOff>
    </xdr:to>
    <xdr:sp macro="" textlink="">
      <xdr:nvSpPr>
        <xdr:cNvPr id="2" name="AutoShape 2">
          <a:extLst>
            <a:ext uri="{FF2B5EF4-FFF2-40B4-BE49-F238E27FC236}">
              <a16:creationId xmlns:a16="http://schemas.microsoft.com/office/drawing/2014/main" id="{00000000-0008-0000-3500-000002000000}"/>
            </a:ext>
          </a:extLst>
        </xdr:cNvPr>
        <xdr:cNvSpPr>
          <a:spLocks noChangeArrowheads="1"/>
        </xdr:cNvSpPr>
      </xdr:nvSpPr>
      <xdr:spPr bwMode="auto">
        <a:xfrm>
          <a:off x="21443950" y="3886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273050</xdr:colOff>
      <xdr:row>20</xdr:row>
      <xdr:rowOff>25400</xdr:rowOff>
    </xdr:from>
    <xdr:to>
      <xdr:col>41</xdr:col>
      <xdr:colOff>445250</xdr:colOff>
      <xdr:row>32</xdr:row>
      <xdr:rowOff>88150</xdr:rowOff>
    </xdr:to>
    <xdr:sp macro="" textlink="">
      <xdr:nvSpPr>
        <xdr:cNvPr id="3" name="AutoShape 1">
          <a:extLst>
            <a:ext uri="{FF2B5EF4-FFF2-40B4-BE49-F238E27FC236}">
              <a16:creationId xmlns:a16="http://schemas.microsoft.com/office/drawing/2014/main" id="{00000000-0008-0000-3500-000003000000}"/>
            </a:ext>
          </a:extLst>
        </xdr:cNvPr>
        <xdr:cNvSpPr>
          <a:spLocks noChangeArrowheads="1"/>
        </xdr:cNvSpPr>
      </xdr:nvSpPr>
      <xdr:spPr bwMode="auto">
        <a:xfrm>
          <a:off x="19348450" y="4648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215900</xdr:colOff>
      <xdr:row>15</xdr:row>
      <xdr:rowOff>190500</xdr:rowOff>
    </xdr:from>
    <xdr:to>
      <xdr:col>40</xdr:col>
      <xdr:colOff>388100</xdr:colOff>
      <xdr:row>28</xdr:row>
      <xdr:rowOff>107200</xdr:rowOff>
    </xdr:to>
    <xdr:sp macro="" textlink="">
      <xdr:nvSpPr>
        <xdr:cNvPr id="4" name="AutoShape 2">
          <a:extLst>
            <a:ext uri="{FF2B5EF4-FFF2-40B4-BE49-F238E27FC236}">
              <a16:creationId xmlns:a16="http://schemas.microsoft.com/office/drawing/2014/main" id="{00000000-0008-0000-3500-000004000000}"/>
            </a:ext>
          </a:extLst>
        </xdr:cNvPr>
        <xdr:cNvSpPr>
          <a:spLocks noChangeArrowheads="1"/>
        </xdr:cNvSpPr>
      </xdr:nvSpPr>
      <xdr:spPr bwMode="auto">
        <a:xfrm>
          <a:off x="18757900" y="3733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457200</xdr:colOff>
      <xdr:row>21</xdr:row>
      <xdr:rowOff>196850</xdr:rowOff>
    </xdr:from>
    <xdr:to>
      <xdr:col>40</xdr:col>
      <xdr:colOff>96000</xdr:colOff>
      <xdr:row>34</xdr:row>
      <xdr:rowOff>43700</xdr:rowOff>
    </xdr:to>
    <xdr:sp macro="" textlink="">
      <xdr:nvSpPr>
        <xdr:cNvPr id="5" name="AutoShape 1">
          <a:extLst>
            <a:ext uri="{FF2B5EF4-FFF2-40B4-BE49-F238E27FC236}">
              <a16:creationId xmlns:a16="http://schemas.microsoft.com/office/drawing/2014/main" id="{00000000-0008-0000-3500-000005000000}"/>
            </a:ext>
          </a:extLst>
        </xdr:cNvPr>
        <xdr:cNvSpPr>
          <a:spLocks noChangeArrowheads="1"/>
        </xdr:cNvSpPr>
      </xdr:nvSpPr>
      <xdr:spPr bwMode="auto">
        <a:xfrm>
          <a:off x="18465800" y="50355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527050</xdr:colOff>
      <xdr:row>20</xdr:row>
      <xdr:rowOff>69850</xdr:rowOff>
    </xdr:from>
    <xdr:to>
      <xdr:col>38</xdr:col>
      <xdr:colOff>165850</xdr:colOff>
      <xdr:row>32</xdr:row>
      <xdr:rowOff>132600</xdr:rowOff>
    </xdr:to>
    <xdr:sp macro="" textlink="">
      <xdr:nvSpPr>
        <xdr:cNvPr id="6" name="AutoShape 2">
          <a:extLst>
            <a:ext uri="{FF2B5EF4-FFF2-40B4-BE49-F238E27FC236}">
              <a16:creationId xmlns:a16="http://schemas.microsoft.com/office/drawing/2014/main" id="{00000000-0008-0000-3500-000006000000}"/>
            </a:ext>
          </a:extLst>
        </xdr:cNvPr>
        <xdr:cNvSpPr>
          <a:spLocks noChangeArrowheads="1"/>
        </xdr:cNvSpPr>
      </xdr:nvSpPr>
      <xdr:spPr bwMode="auto">
        <a:xfrm>
          <a:off x="17468850" y="4692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30</xdr:col>
      <xdr:colOff>266700</xdr:colOff>
      <xdr:row>15</xdr:row>
      <xdr:rowOff>133350</xdr:rowOff>
    </xdr:from>
    <xdr:to>
      <xdr:col>37</xdr:col>
      <xdr:colOff>438900</xdr:colOff>
      <xdr:row>28</xdr:row>
      <xdr:rowOff>50050</xdr:rowOff>
    </xdr:to>
    <xdr:sp macro="" textlink="">
      <xdr:nvSpPr>
        <xdr:cNvPr id="7" name="AutoShape 1">
          <a:extLst>
            <a:ext uri="{FF2B5EF4-FFF2-40B4-BE49-F238E27FC236}">
              <a16:creationId xmlns:a16="http://schemas.microsoft.com/office/drawing/2014/main" id="{00000000-0008-0000-3500-000007000000}"/>
            </a:ext>
          </a:extLst>
        </xdr:cNvPr>
        <xdr:cNvSpPr>
          <a:spLocks noChangeArrowheads="1"/>
        </xdr:cNvSpPr>
      </xdr:nvSpPr>
      <xdr:spPr bwMode="auto">
        <a:xfrm>
          <a:off x="17208500" y="3676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6" name="図 15">
          <a:extLst>
            <a:ext uri="{FF2B5EF4-FFF2-40B4-BE49-F238E27FC236}">
              <a16:creationId xmlns:a16="http://schemas.microsoft.com/office/drawing/2014/main" id="{00000000-0008-0000-3500-000010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7" name="図 16">
          <a:extLst>
            <a:ext uri="{FF2B5EF4-FFF2-40B4-BE49-F238E27FC236}">
              <a16:creationId xmlns:a16="http://schemas.microsoft.com/office/drawing/2014/main" id="{00000000-0008-0000-3500-000011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8" name="図 17">
          <a:extLst>
            <a:ext uri="{FF2B5EF4-FFF2-40B4-BE49-F238E27FC236}">
              <a16:creationId xmlns:a16="http://schemas.microsoft.com/office/drawing/2014/main" id="{00000000-0008-0000-3500-000012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9" name="図 18">
          <a:extLst>
            <a:ext uri="{FF2B5EF4-FFF2-40B4-BE49-F238E27FC236}">
              <a16:creationId xmlns:a16="http://schemas.microsoft.com/office/drawing/2014/main" id="{00000000-0008-0000-3500-000013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38</xdr:col>
      <xdr:colOff>501650</xdr:colOff>
      <xdr:row>16</xdr:row>
      <xdr:rowOff>203200</xdr:rowOff>
    </xdr:from>
    <xdr:to>
      <xdr:col>46</xdr:col>
      <xdr:colOff>140450</xdr:colOff>
      <xdr:row>29</xdr:row>
      <xdr:rowOff>81800</xdr:rowOff>
    </xdr:to>
    <xdr:sp macro="" textlink="">
      <xdr:nvSpPr>
        <xdr:cNvPr id="2" name="AutoShape 2">
          <a:extLst>
            <a:ext uri="{FF2B5EF4-FFF2-40B4-BE49-F238E27FC236}">
              <a16:creationId xmlns:a16="http://schemas.microsoft.com/office/drawing/2014/main" id="{00000000-0008-0000-3600-000002000000}"/>
            </a:ext>
          </a:extLst>
        </xdr:cNvPr>
        <xdr:cNvSpPr>
          <a:spLocks noChangeArrowheads="1"/>
        </xdr:cNvSpPr>
      </xdr:nvSpPr>
      <xdr:spPr bwMode="auto">
        <a:xfrm>
          <a:off x="21710650" y="39624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6350</xdr:colOff>
      <xdr:row>20</xdr:row>
      <xdr:rowOff>101600</xdr:rowOff>
    </xdr:from>
    <xdr:to>
      <xdr:col>42</xdr:col>
      <xdr:colOff>178550</xdr:colOff>
      <xdr:row>32</xdr:row>
      <xdr:rowOff>164350</xdr:rowOff>
    </xdr:to>
    <xdr:sp macro="" textlink="">
      <xdr:nvSpPr>
        <xdr:cNvPr id="3" name="AutoShape 1">
          <a:extLst>
            <a:ext uri="{FF2B5EF4-FFF2-40B4-BE49-F238E27FC236}">
              <a16:creationId xmlns:a16="http://schemas.microsoft.com/office/drawing/2014/main" id="{00000000-0008-0000-3600-000003000000}"/>
            </a:ext>
          </a:extLst>
        </xdr:cNvPr>
        <xdr:cNvSpPr>
          <a:spLocks noChangeArrowheads="1"/>
        </xdr:cNvSpPr>
      </xdr:nvSpPr>
      <xdr:spPr bwMode="auto">
        <a:xfrm>
          <a:off x="19615150" y="47244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482600</xdr:colOff>
      <xdr:row>16</xdr:row>
      <xdr:rowOff>50800</xdr:rowOff>
    </xdr:from>
    <xdr:to>
      <xdr:col>41</xdr:col>
      <xdr:colOff>121400</xdr:colOff>
      <xdr:row>28</xdr:row>
      <xdr:rowOff>183400</xdr:rowOff>
    </xdr:to>
    <xdr:sp macro="" textlink="">
      <xdr:nvSpPr>
        <xdr:cNvPr id="4" name="AutoShape 2">
          <a:extLst>
            <a:ext uri="{FF2B5EF4-FFF2-40B4-BE49-F238E27FC236}">
              <a16:creationId xmlns:a16="http://schemas.microsoft.com/office/drawing/2014/main" id="{00000000-0008-0000-3600-000004000000}"/>
            </a:ext>
          </a:extLst>
        </xdr:cNvPr>
        <xdr:cNvSpPr>
          <a:spLocks noChangeArrowheads="1"/>
        </xdr:cNvSpPr>
      </xdr:nvSpPr>
      <xdr:spPr bwMode="auto">
        <a:xfrm>
          <a:off x="19024600" y="38100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190500</xdr:colOff>
      <xdr:row>22</xdr:row>
      <xdr:rowOff>57150</xdr:rowOff>
    </xdr:from>
    <xdr:to>
      <xdr:col>40</xdr:col>
      <xdr:colOff>362700</xdr:colOff>
      <xdr:row>34</xdr:row>
      <xdr:rowOff>119900</xdr:rowOff>
    </xdr:to>
    <xdr:sp macro="" textlink="">
      <xdr:nvSpPr>
        <xdr:cNvPr id="5" name="AutoShape 1">
          <a:extLst>
            <a:ext uri="{FF2B5EF4-FFF2-40B4-BE49-F238E27FC236}">
              <a16:creationId xmlns:a16="http://schemas.microsoft.com/office/drawing/2014/main" id="{00000000-0008-0000-3600-000005000000}"/>
            </a:ext>
          </a:extLst>
        </xdr:cNvPr>
        <xdr:cNvSpPr>
          <a:spLocks noChangeArrowheads="1"/>
        </xdr:cNvSpPr>
      </xdr:nvSpPr>
      <xdr:spPr bwMode="auto">
        <a:xfrm>
          <a:off x="18732500" y="5111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260350</xdr:colOff>
      <xdr:row>20</xdr:row>
      <xdr:rowOff>146050</xdr:rowOff>
    </xdr:from>
    <xdr:to>
      <xdr:col>38</xdr:col>
      <xdr:colOff>432550</xdr:colOff>
      <xdr:row>32</xdr:row>
      <xdr:rowOff>208800</xdr:rowOff>
    </xdr:to>
    <xdr:sp macro="" textlink="">
      <xdr:nvSpPr>
        <xdr:cNvPr id="6" name="AutoShape 2">
          <a:extLst>
            <a:ext uri="{FF2B5EF4-FFF2-40B4-BE49-F238E27FC236}">
              <a16:creationId xmlns:a16="http://schemas.microsoft.com/office/drawing/2014/main" id="{00000000-0008-0000-3600-000006000000}"/>
            </a:ext>
          </a:extLst>
        </xdr:cNvPr>
        <xdr:cNvSpPr>
          <a:spLocks noChangeArrowheads="1"/>
        </xdr:cNvSpPr>
      </xdr:nvSpPr>
      <xdr:spPr bwMode="auto">
        <a:xfrm>
          <a:off x="17735550" y="47688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0</xdr:colOff>
      <xdr:row>15</xdr:row>
      <xdr:rowOff>209550</xdr:rowOff>
    </xdr:from>
    <xdr:to>
      <xdr:col>38</xdr:col>
      <xdr:colOff>172200</xdr:colOff>
      <xdr:row>28</xdr:row>
      <xdr:rowOff>126250</xdr:rowOff>
    </xdr:to>
    <xdr:sp macro="" textlink="">
      <xdr:nvSpPr>
        <xdr:cNvPr id="7" name="AutoShape 1">
          <a:extLst>
            <a:ext uri="{FF2B5EF4-FFF2-40B4-BE49-F238E27FC236}">
              <a16:creationId xmlns:a16="http://schemas.microsoft.com/office/drawing/2014/main" id="{00000000-0008-0000-3600-000007000000}"/>
            </a:ext>
          </a:extLst>
        </xdr:cNvPr>
        <xdr:cNvSpPr>
          <a:spLocks noChangeArrowheads="1"/>
        </xdr:cNvSpPr>
      </xdr:nvSpPr>
      <xdr:spPr bwMode="auto">
        <a:xfrm>
          <a:off x="17475200" y="37528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6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36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36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36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39</xdr:col>
      <xdr:colOff>234950</xdr:colOff>
      <xdr:row>17</xdr:row>
      <xdr:rowOff>69850</xdr:rowOff>
    </xdr:from>
    <xdr:to>
      <xdr:col>46</xdr:col>
      <xdr:colOff>407150</xdr:colOff>
      <xdr:row>29</xdr:row>
      <xdr:rowOff>164350</xdr:rowOff>
    </xdr:to>
    <xdr:sp macro="" textlink="">
      <xdr:nvSpPr>
        <xdr:cNvPr id="2" name="AutoShape 2">
          <a:extLst>
            <a:ext uri="{FF2B5EF4-FFF2-40B4-BE49-F238E27FC236}">
              <a16:creationId xmlns:a16="http://schemas.microsoft.com/office/drawing/2014/main" id="{00000000-0008-0000-3700-000002000000}"/>
            </a:ext>
          </a:extLst>
        </xdr:cNvPr>
        <xdr:cNvSpPr>
          <a:spLocks noChangeArrowheads="1"/>
        </xdr:cNvSpPr>
      </xdr:nvSpPr>
      <xdr:spPr bwMode="auto">
        <a:xfrm>
          <a:off x="21977350" y="40449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273050</xdr:colOff>
      <xdr:row>20</xdr:row>
      <xdr:rowOff>184150</xdr:rowOff>
    </xdr:from>
    <xdr:to>
      <xdr:col>42</xdr:col>
      <xdr:colOff>445250</xdr:colOff>
      <xdr:row>33</xdr:row>
      <xdr:rowOff>31000</xdr:rowOff>
    </xdr:to>
    <xdr:sp macro="" textlink="">
      <xdr:nvSpPr>
        <xdr:cNvPr id="3" name="AutoShape 1">
          <a:extLst>
            <a:ext uri="{FF2B5EF4-FFF2-40B4-BE49-F238E27FC236}">
              <a16:creationId xmlns:a16="http://schemas.microsoft.com/office/drawing/2014/main" id="{00000000-0008-0000-3700-000003000000}"/>
            </a:ext>
          </a:extLst>
        </xdr:cNvPr>
        <xdr:cNvSpPr>
          <a:spLocks noChangeArrowheads="1"/>
        </xdr:cNvSpPr>
      </xdr:nvSpPr>
      <xdr:spPr bwMode="auto">
        <a:xfrm>
          <a:off x="19881850" y="48069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215900</xdr:colOff>
      <xdr:row>16</xdr:row>
      <xdr:rowOff>133350</xdr:rowOff>
    </xdr:from>
    <xdr:to>
      <xdr:col>41</xdr:col>
      <xdr:colOff>388100</xdr:colOff>
      <xdr:row>29</xdr:row>
      <xdr:rowOff>11950</xdr:rowOff>
    </xdr:to>
    <xdr:sp macro="" textlink="">
      <xdr:nvSpPr>
        <xdr:cNvPr id="4" name="AutoShape 2">
          <a:extLst>
            <a:ext uri="{FF2B5EF4-FFF2-40B4-BE49-F238E27FC236}">
              <a16:creationId xmlns:a16="http://schemas.microsoft.com/office/drawing/2014/main" id="{00000000-0008-0000-3700-000004000000}"/>
            </a:ext>
          </a:extLst>
        </xdr:cNvPr>
        <xdr:cNvSpPr>
          <a:spLocks noChangeArrowheads="1"/>
        </xdr:cNvSpPr>
      </xdr:nvSpPr>
      <xdr:spPr bwMode="auto">
        <a:xfrm>
          <a:off x="19291300" y="38925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457200</xdr:colOff>
      <xdr:row>22</xdr:row>
      <xdr:rowOff>139700</xdr:rowOff>
    </xdr:from>
    <xdr:to>
      <xdr:col>41</xdr:col>
      <xdr:colOff>96000</xdr:colOff>
      <xdr:row>34</xdr:row>
      <xdr:rowOff>202450</xdr:rowOff>
    </xdr:to>
    <xdr:sp macro="" textlink="">
      <xdr:nvSpPr>
        <xdr:cNvPr id="5" name="AutoShape 1">
          <a:extLst>
            <a:ext uri="{FF2B5EF4-FFF2-40B4-BE49-F238E27FC236}">
              <a16:creationId xmlns:a16="http://schemas.microsoft.com/office/drawing/2014/main" id="{00000000-0008-0000-3700-000005000000}"/>
            </a:ext>
          </a:extLst>
        </xdr:cNvPr>
        <xdr:cNvSpPr>
          <a:spLocks noChangeArrowheads="1"/>
        </xdr:cNvSpPr>
      </xdr:nvSpPr>
      <xdr:spPr bwMode="auto">
        <a:xfrm>
          <a:off x="18999200" y="5194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527050</xdr:colOff>
      <xdr:row>21</xdr:row>
      <xdr:rowOff>12700</xdr:rowOff>
    </xdr:from>
    <xdr:to>
      <xdr:col>39</xdr:col>
      <xdr:colOff>165850</xdr:colOff>
      <xdr:row>33</xdr:row>
      <xdr:rowOff>75450</xdr:rowOff>
    </xdr:to>
    <xdr:sp macro="" textlink="">
      <xdr:nvSpPr>
        <xdr:cNvPr id="6" name="AutoShape 2">
          <a:extLst>
            <a:ext uri="{FF2B5EF4-FFF2-40B4-BE49-F238E27FC236}">
              <a16:creationId xmlns:a16="http://schemas.microsoft.com/office/drawing/2014/main" id="{00000000-0008-0000-3700-000006000000}"/>
            </a:ext>
          </a:extLst>
        </xdr:cNvPr>
        <xdr:cNvSpPr>
          <a:spLocks noChangeArrowheads="1"/>
        </xdr:cNvSpPr>
      </xdr:nvSpPr>
      <xdr:spPr bwMode="auto">
        <a:xfrm>
          <a:off x="18002250" y="48514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266700</xdr:colOff>
      <xdr:row>16</xdr:row>
      <xdr:rowOff>76200</xdr:rowOff>
    </xdr:from>
    <xdr:to>
      <xdr:col>38</xdr:col>
      <xdr:colOff>438900</xdr:colOff>
      <xdr:row>28</xdr:row>
      <xdr:rowOff>208800</xdr:rowOff>
    </xdr:to>
    <xdr:sp macro="" textlink="">
      <xdr:nvSpPr>
        <xdr:cNvPr id="7" name="AutoShape 1">
          <a:extLst>
            <a:ext uri="{FF2B5EF4-FFF2-40B4-BE49-F238E27FC236}">
              <a16:creationId xmlns:a16="http://schemas.microsoft.com/office/drawing/2014/main" id="{00000000-0008-0000-3700-000007000000}"/>
            </a:ext>
          </a:extLst>
        </xdr:cNvPr>
        <xdr:cNvSpPr>
          <a:spLocks noChangeArrowheads="1"/>
        </xdr:cNvSpPr>
      </xdr:nvSpPr>
      <xdr:spPr bwMode="auto">
        <a:xfrm>
          <a:off x="17741900" y="38354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7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37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37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37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39</xdr:col>
      <xdr:colOff>495300</xdr:colOff>
      <xdr:row>17</xdr:row>
      <xdr:rowOff>158750</xdr:rowOff>
    </xdr:from>
    <xdr:to>
      <xdr:col>47</xdr:col>
      <xdr:colOff>134100</xdr:colOff>
      <xdr:row>30</xdr:row>
      <xdr:rowOff>5600</xdr:rowOff>
    </xdr:to>
    <xdr:sp macro="" textlink="">
      <xdr:nvSpPr>
        <xdr:cNvPr id="2" name="AutoShape 2">
          <a:extLst>
            <a:ext uri="{FF2B5EF4-FFF2-40B4-BE49-F238E27FC236}">
              <a16:creationId xmlns:a16="http://schemas.microsoft.com/office/drawing/2014/main" id="{00000000-0008-0000-3800-000002000000}"/>
            </a:ext>
          </a:extLst>
        </xdr:cNvPr>
        <xdr:cNvSpPr>
          <a:spLocks noChangeArrowheads="1"/>
        </xdr:cNvSpPr>
      </xdr:nvSpPr>
      <xdr:spPr bwMode="auto">
        <a:xfrm>
          <a:off x="22237700" y="41338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0</xdr:colOff>
      <xdr:row>21</xdr:row>
      <xdr:rowOff>57150</xdr:rowOff>
    </xdr:from>
    <xdr:to>
      <xdr:col>43</xdr:col>
      <xdr:colOff>172200</xdr:colOff>
      <xdr:row>33</xdr:row>
      <xdr:rowOff>119900</xdr:rowOff>
    </xdr:to>
    <xdr:sp macro="" textlink="">
      <xdr:nvSpPr>
        <xdr:cNvPr id="3" name="AutoShape 1">
          <a:extLst>
            <a:ext uri="{FF2B5EF4-FFF2-40B4-BE49-F238E27FC236}">
              <a16:creationId xmlns:a16="http://schemas.microsoft.com/office/drawing/2014/main" id="{00000000-0008-0000-3800-000003000000}"/>
            </a:ext>
          </a:extLst>
        </xdr:cNvPr>
        <xdr:cNvSpPr>
          <a:spLocks noChangeArrowheads="1"/>
        </xdr:cNvSpPr>
      </xdr:nvSpPr>
      <xdr:spPr bwMode="auto">
        <a:xfrm>
          <a:off x="20142200" y="48958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476250</xdr:colOff>
      <xdr:row>17</xdr:row>
      <xdr:rowOff>6350</xdr:rowOff>
    </xdr:from>
    <xdr:to>
      <xdr:col>42</xdr:col>
      <xdr:colOff>115050</xdr:colOff>
      <xdr:row>29</xdr:row>
      <xdr:rowOff>100850</xdr:rowOff>
    </xdr:to>
    <xdr:sp macro="" textlink="">
      <xdr:nvSpPr>
        <xdr:cNvPr id="4" name="AutoShape 2">
          <a:extLst>
            <a:ext uri="{FF2B5EF4-FFF2-40B4-BE49-F238E27FC236}">
              <a16:creationId xmlns:a16="http://schemas.microsoft.com/office/drawing/2014/main" id="{00000000-0008-0000-3800-000004000000}"/>
            </a:ext>
          </a:extLst>
        </xdr:cNvPr>
        <xdr:cNvSpPr>
          <a:spLocks noChangeArrowheads="1"/>
        </xdr:cNvSpPr>
      </xdr:nvSpPr>
      <xdr:spPr bwMode="auto">
        <a:xfrm>
          <a:off x="19551650" y="39814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184150</xdr:colOff>
      <xdr:row>22</xdr:row>
      <xdr:rowOff>228600</xdr:rowOff>
    </xdr:from>
    <xdr:to>
      <xdr:col>41</xdr:col>
      <xdr:colOff>356350</xdr:colOff>
      <xdr:row>35</xdr:row>
      <xdr:rowOff>75450</xdr:rowOff>
    </xdr:to>
    <xdr:sp macro="" textlink="">
      <xdr:nvSpPr>
        <xdr:cNvPr id="5" name="AutoShape 1">
          <a:extLst>
            <a:ext uri="{FF2B5EF4-FFF2-40B4-BE49-F238E27FC236}">
              <a16:creationId xmlns:a16="http://schemas.microsoft.com/office/drawing/2014/main" id="{00000000-0008-0000-3800-000005000000}"/>
            </a:ext>
          </a:extLst>
        </xdr:cNvPr>
        <xdr:cNvSpPr>
          <a:spLocks noChangeArrowheads="1"/>
        </xdr:cNvSpPr>
      </xdr:nvSpPr>
      <xdr:spPr bwMode="auto">
        <a:xfrm>
          <a:off x="19259550" y="5283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254000</xdr:colOff>
      <xdr:row>21</xdr:row>
      <xdr:rowOff>101600</xdr:rowOff>
    </xdr:from>
    <xdr:to>
      <xdr:col>39</xdr:col>
      <xdr:colOff>426200</xdr:colOff>
      <xdr:row>33</xdr:row>
      <xdr:rowOff>164350</xdr:rowOff>
    </xdr:to>
    <xdr:sp macro="" textlink="">
      <xdr:nvSpPr>
        <xdr:cNvPr id="6" name="AutoShape 2">
          <a:extLst>
            <a:ext uri="{FF2B5EF4-FFF2-40B4-BE49-F238E27FC236}">
              <a16:creationId xmlns:a16="http://schemas.microsoft.com/office/drawing/2014/main" id="{00000000-0008-0000-3800-000006000000}"/>
            </a:ext>
          </a:extLst>
        </xdr:cNvPr>
        <xdr:cNvSpPr>
          <a:spLocks noChangeArrowheads="1"/>
        </xdr:cNvSpPr>
      </xdr:nvSpPr>
      <xdr:spPr bwMode="auto">
        <a:xfrm>
          <a:off x="18262600" y="4940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527050</xdr:colOff>
      <xdr:row>16</xdr:row>
      <xdr:rowOff>165100</xdr:rowOff>
    </xdr:from>
    <xdr:to>
      <xdr:col>39</xdr:col>
      <xdr:colOff>165850</xdr:colOff>
      <xdr:row>29</xdr:row>
      <xdr:rowOff>43700</xdr:rowOff>
    </xdr:to>
    <xdr:sp macro="" textlink="">
      <xdr:nvSpPr>
        <xdr:cNvPr id="7" name="AutoShape 1">
          <a:extLst>
            <a:ext uri="{FF2B5EF4-FFF2-40B4-BE49-F238E27FC236}">
              <a16:creationId xmlns:a16="http://schemas.microsoft.com/office/drawing/2014/main" id="{00000000-0008-0000-3800-000007000000}"/>
            </a:ext>
          </a:extLst>
        </xdr:cNvPr>
        <xdr:cNvSpPr>
          <a:spLocks noChangeArrowheads="1"/>
        </xdr:cNvSpPr>
      </xdr:nvSpPr>
      <xdr:spPr bwMode="auto">
        <a:xfrm>
          <a:off x="18002250" y="3924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8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38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38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38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39</xdr:col>
      <xdr:colOff>501650</xdr:colOff>
      <xdr:row>17</xdr:row>
      <xdr:rowOff>158750</xdr:rowOff>
    </xdr:from>
    <xdr:to>
      <xdr:col>47</xdr:col>
      <xdr:colOff>140450</xdr:colOff>
      <xdr:row>30</xdr:row>
      <xdr:rowOff>5600</xdr:rowOff>
    </xdr:to>
    <xdr:sp macro="" textlink="">
      <xdr:nvSpPr>
        <xdr:cNvPr id="2" name="AutoShape 2">
          <a:extLst>
            <a:ext uri="{FF2B5EF4-FFF2-40B4-BE49-F238E27FC236}">
              <a16:creationId xmlns:a16="http://schemas.microsoft.com/office/drawing/2014/main" id="{00000000-0008-0000-3900-000002000000}"/>
            </a:ext>
          </a:extLst>
        </xdr:cNvPr>
        <xdr:cNvSpPr>
          <a:spLocks noChangeArrowheads="1"/>
        </xdr:cNvSpPr>
      </xdr:nvSpPr>
      <xdr:spPr bwMode="auto">
        <a:xfrm>
          <a:off x="22244050" y="41338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6350</xdr:colOff>
      <xdr:row>21</xdr:row>
      <xdr:rowOff>57150</xdr:rowOff>
    </xdr:from>
    <xdr:to>
      <xdr:col>43</xdr:col>
      <xdr:colOff>178550</xdr:colOff>
      <xdr:row>33</xdr:row>
      <xdr:rowOff>119900</xdr:rowOff>
    </xdr:to>
    <xdr:sp macro="" textlink="">
      <xdr:nvSpPr>
        <xdr:cNvPr id="3" name="AutoShape 1">
          <a:extLst>
            <a:ext uri="{FF2B5EF4-FFF2-40B4-BE49-F238E27FC236}">
              <a16:creationId xmlns:a16="http://schemas.microsoft.com/office/drawing/2014/main" id="{00000000-0008-0000-3900-000003000000}"/>
            </a:ext>
          </a:extLst>
        </xdr:cNvPr>
        <xdr:cNvSpPr>
          <a:spLocks noChangeArrowheads="1"/>
        </xdr:cNvSpPr>
      </xdr:nvSpPr>
      <xdr:spPr bwMode="auto">
        <a:xfrm>
          <a:off x="20148550" y="48958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482600</xdr:colOff>
      <xdr:row>17</xdr:row>
      <xdr:rowOff>6350</xdr:rowOff>
    </xdr:from>
    <xdr:to>
      <xdr:col>42</xdr:col>
      <xdr:colOff>121400</xdr:colOff>
      <xdr:row>29</xdr:row>
      <xdr:rowOff>100850</xdr:rowOff>
    </xdr:to>
    <xdr:sp macro="" textlink="">
      <xdr:nvSpPr>
        <xdr:cNvPr id="4" name="AutoShape 2">
          <a:extLst>
            <a:ext uri="{FF2B5EF4-FFF2-40B4-BE49-F238E27FC236}">
              <a16:creationId xmlns:a16="http://schemas.microsoft.com/office/drawing/2014/main" id="{00000000-0008-0000-3900-000004000000}"/>
            </a:ext>
          </a:extLst>
        </xdr:cNvPr>
        <xdr:cNvSpPr>
          <a:spLocks noChangeArrowheads="1"/>
        </xdr:cNvSpPr>
      </xdr:nvSpPr>
      <xdr:spPr bwMode="auto">
        <a:xfrm>
          <a:off x="19558000" y="39814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190500</xdr:colOff>
      <xdr:row>22</xdr:row>
      <xdr:rowOff>228600</xdr:rowOff>
    </xdr:from>
    <xdr:to>
      <xdr:col>41</xdr:col>
      <xdr:colOff>362700</xdr:colOff>
      <xdr:row>35</xdr:row>
      <xdr:rowOff>75450</xdr:rowOff>
    </xdr:to>
    <xdr:sp macro="" textlink="">
      <xdr:nvSpPr>
        <xdr:cNvPr id="5" name="AutoShape 1">
          <a:extLst>
            <a:ext uri="{FF2B5EF4-FFF2-40B4-BE49-F238E27FC236}">
              <a16:creationId xmlns:a16="http://schemas.microsoft.com/office/drawing/2014/main" id="{00000000-0008-0000-3900-000005000000}"/>
            </a:ext>
          </a:extLst>
        </xdr:cNvPr>
        <xdr:cNvSpPr>
          <a:spLocks noChangeArrowheads="1"/>
        </xdr:cNvSpPr>
      </xdr:nvSpPr>
      <xdr:spPr bwMode="auto">
        <a:xfrm>
          <a:off x="19265900" y="5283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260350</xdr:colOff>
      <xdr:row>21</xdr:row>
      <xdr:rowOff>101600</xdr:rowOff>
    </xdr:from>
    <xdr:to>
      <xdr:col>39</xdr:col>
      <xdr:colOff>432550</xdr:colOff>
      <xdr:row>33</xdr:row>
      <xdr:rowOff>164350</xdr:rowOff>
    </xdr:to>
    <xdr:sp macro="" textlink="">
      <xdr:nvSpPr>
        <xdr:cNvPr id="6" name="AutoShape 2">
          <a:extLst>
            <a:ext uri="{FF2B5EF4-FFF2-40B4-BE49-F238E27FC236}">
              <a16:creationId xmlns:a16="http://schemas.microsoft.com/office/drawing/2014/main" id="{00000000-0008-0000-3900-000006000000}"/>
            </a:ext>
          </a:extLst>
        </xdr:cNvPr>
        <xdr:cNvSpPr>
          <a:spLocks noChangeArrowheads="1"/>
        </xdr:cNvSpPr>
      </xdr:nvSpPr>
      <xdr:spPr bwMode="auto">
        <a:xfrm>
          <a:off x="18268950" y="4940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0</xdr:colOff>
      <xdr:row>16</xdr:row>
      <xdr:rowOff>165100</xdr:rowOff>
    </xdr:from>
    <xdr:to>
      <xdr:col>39</xdr:col>
      <xdr:colOff>172200</xdr:colOff>
      <xdr:row>29</xdr:row>
      <xdr:rowOff>43700</xdr:rowOff>
    </xdr:to>
    <xdr:sp macro="" textlink="">
      <xdr:nvSpPr>
        <xdr:cNvPr id="7" name="AutoShape 1">
          <a:extLst>
            <a:ext uri="{FF2B5EF4-FFF2-40B4-BE49-F238E27FC236}">
              <a16:creationId xmlns:a16="http://schemas.microsoft.com/office/drawing/2014/main" id="{00000000-0008-0000-3900-000007000000}"/>
            </a:ext>
          </a:extLst>
        </xdr:cNvPr>
        <xdr:cNvSpPr>
          <a:spLocks noChangeArrowheads="1"/>
        </xdr:cNvSpPr>
      </xdr:nvSpPr>
      <xdr:spPr bwMode="auto">
        <a:xfrm>
          <a:off x="18008600" y="3924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76199</xdr:rowOff>
    </xdr:from>
    <xdr:to>
      <xdr:col>11</xdr:col>
      <xdr:colOff>374760</xdr:colOff>
      <xdr:row>16</xdr:row>
      <xdr:rowOff>138299</xdr:rowOff>
    </xdr:to>
    <xdr:pic>
      <xdr:nvPicPr>
        <xdr:cNvPr id="12" name="図 11">
          <a:extLst>
            <a:ext uri="{FF2B5EF4-FFF2-40B4-BE49-F238E27FC236}">
              <a16:creationId xmlns:a16="http://schemas.microsoft.com/office/drawing/2014/main" id="{00000000-0008-0000-3900-00000C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606040" y="937259"/>
          <a:ext cx="3895200" cy="2919600"/>
        </a:xfrm>
        <a:prstGeom prst="rect">
          <a:avLst/>
        </a:prstGeom>
      </xdr:spPr>
    </xdr:pic>
    <xdr:clientData/>
  </xdr:twoCellAnchor>
  <xdr:twoCellAnchor editAs="oneCell">
    <xdr:from>
      <xdr:col>16</xdr:col>
      <xdr:colOff>228600</xdr:colOff>
      <xdr:row>4</xdr:row>
      <xdr:rowOff>78104</xdr:rowOff>
    </xdr:from>
    <xdr:to>
      <xdr:col>22</xdr:col>
      <xdr:colOff>374760</xdr:colOff>
      <xdr:row>16</xdr:row>
      <xdr:rowOff>140204</xdr:rowOff>
    </xdr:to>
    <xdr:pic>
      <xdr:nvPicPr>
        <xdr:cNvPr id="13" name="図 12">
          <a:extLst>
            <a:ext uri="{FF2B5EF4-FFF2-40B4-BE49-F238E27FC236}">
              <a16:creationId xmlns:a16="http://schemas.microsoft.com/office/drawing/2014/main" id="{00000000-0008-0000-3900-00000D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831580" y="939164"/>
          <a:ext cx="3895200" cy="2919600"/>
        </a:xfrm>
        <a:prstGeom prst="rect">
          <a:avLst/>
        </a:prstGeom>
      </xdr:spPr>
    </xdr:pic>
    <xdr:clientData/>
  </xdr:twoCellAnchor>
  <xdr:twoCellAnchor editAs="oneCell">
    <xdr:from>
      <xdr:col>5</xdr:col>
      <xdr:colOff>228600</xdr:colOff>
      <xdr:row>22</xdr:row>
      <xdr:rowOff>76199</xdr:rowOff>
    </xdr:from>
    <xdr:to>
      <xdr:col>11</xdr:col>
      <xdr:colOff>374760</xdr:colOff>
      <xdr:row>34</xdr:row>
      <xdr:rowOff>138299</xdr:rowOff>
    </xdr:to>
    <xdr:pic>
      <xdr:nvPicPr>
        <xdr:cNvPr id="14" name="図 13">
          <a:extLst>
            <a:ext uri="{FF2B5EF4-FFF2-40B4-BE49-F238E27FC236}">
              <a16:creationId xmlns:a16="http://schemas.microsoft.com/office/drawing/2014/main" id="{00000000-0008-0000-3900-00000E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2606040" y="5074919"/>
          <a:ext cx="3895200" cy="2919600"/>
        </a:xfrm>
        <a:prstGeom prst="rect">
          <a:avLst/>
        </a:prstGeom>
      </xdr:spPr>
    </xdr:pic>
    <xdr:clientData/>
  </xdr:twoCellAnchor>
  <xdr:twoCellAnchor editAs="oneCell">
    <xdr:from>
      <xdr:col>16</xdr:col>
      <xdr:colOff>228600</xdr:colOff>
      <xdr:row>22</xdr:row>
      <xdr:rowOff>76199</xdr:rowOff>
    </xdr:from>
    <xdr:to>
      <xdr:col>22</xdr:col>
      <xdr:colOff>374760</xdr:colOff>
      <xdr:row>34</xdr:row>
      <xdr:rowOff>138299</xdr:rowOff>
    </xdr:to>
    <xdr:pic>
      <xdr:nvPicPr>
        <xdr:cNvPr id="15" name="図 14">
          <a:extLst>
            <a:ext uri="{FF2B5EF4-FFF2-40B4-BE49-F238E27FC236}">
              <a16:creationId xmlns:a16="http://schemas.microsoft.com/office/drawing/2014/main" id="{00000000-0008-0000-3900-00000F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8831580" y="5074919"/>
          <a:ext cx="3895200" cy="29196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40</xdr:col>
      <xdr:colOff>241300</xdr:colOff>
      <xdr:row>18</xdr:row>
      <xdr:rowOff>38100</xdr:rowOff>
    </xdr:from>
    <xdr:to>
      <xdr:col>47</xdr:col>
      <xdr:colOff>413500</xdr:colOff>
      <xdr:row>30</xdr:row>
      <xdr:rowOff>100850</xdr:rowOff>
    </xdr:to>
    <xdr:sp macro="" textlink="">
      <xdr:nvSpPr>
        <xdr:cNvPr id="2" name="AutoShape 2">
          <a:extLst>
            <a:ext uri="{FF2B5EF4-FFF2-40B4-BE49-F238E27FC236}">
              <a16:creationId xmlns:a16="http://schemas.microsoft.com/office/drawing/2014/main" id="{00000000-0008-0000-3A00-000002000000}"/>
            </a:ext>
          </a:extLst>
        </xdr:cNvPr>
        <xdr:cNvSpPr>
          <a:spLocks noChangeArrowheads="1"/>
        </xdr:cNvSpPr>
      </xdr:nvSpPr>
      <xdr:spPr bwMode="auto">
        <a:xfrm>
          <a:off x="22517100" y="42291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279400</xdr:colOff>
      <xdr:row>21</xdr:row>
      <xdr:rowOff>152400</xdr:rowOff>
    </xdr:from>
    <xdr:to>
      <xdr:col>43</xdr:col>
      <xdr:colOff>451600</xdr:colOff>
      <xdr:row>34</xdr:row>
      <xdr:rowOff>1790</xdr:rowOff>
    </xdr:to>
    <xdr:sp macro="" textlink="">
      <xdr:nvSpPr>
        <xdr:cNvPr id="3" name="AutoShape 1">
          <a:extLst>
            <a:ext uri="{FF2B5EF4-FFF2-40B4-BE49-F238E27FC236}">
              <a16:creationId xmlns:a16="http://schemas.microsoft.com/office/drawing/2014/main" id="{00000000-0008-0000-3A00-000003000000}"/>
            </a:ext>
          </a:extLst>
        </xdr:cNvPr>
        <xdr:cNvSpPr>
          <a:spLocks noChangeArrowheads="1"/>
        </xdr:cNvSpPr>
      </xdr:nvSpPr>
      <xdr:spPr bwMode="auto">
        <a:xfrm>
          <a:off x="20421600" y="49911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222250</xdr:colOff>
      <xdr:row>17</xdr:row>
      <xdr:rowOff>101600</xdr:rowOff>
    </xdr:from>
    <xdr:to>
      <xdr:col>42</xdr:col>
      <xdr:colOff>394450</xdr:colOff>
      <xdr:row>29</xdr:row>
      <xdr:rowOff>196100</xdr:rowOff>
    </xdr:to>
    <xdr:sp macro="" textlink="">
      <xdr:nvSpPr>
        <xdr:cNvPr id="4" name="AutoShape 2">
          <a:extLst>
            <a:ext uri="{FF2B5EF4-FFF2-40B4-BE49-F238E27FC236}">
              <a16:creationId xmlns:a16="http://schemas.microsoft.com/office/drawing/2014/main" id="{00000000-0008-0000-3A00-000004000000}"/>
            </a:ext>
          </a:extLst>
        </xdr:cNvPr>
        <xdr:cNvSpPr>
          <a:spLocks noChangeArrowheads="1"/>
        </xdr:cNvSpPr>
      </xdr:nvSpPr>
      <xdr:spPr bwMode="auto">
        <a:xfrm>
          <a:off x="19831050" y="40767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463550</xdr:colOff>
      <xdr:row>23</xdr:row>
      <xdr:rowOff>69850</xdr:rowOff>
    </xdr:from>
    <xdr:to>
      <xdr:col>42</xdr:col>
      <xdr:colOff>102350</xdr:colOff>
      <xdr:row>35</xdr:row>
      <xdr:rowOff>170700</xdr:rowOff>
    </xdr:to>
    <xdr:sp macro="" textlink="">
      <xdr:nvSpPr>
        <xdr:cNvPr id="5" name="AutoShape 1">
          <a:extLst>
            <a:ext uri="{FF2B5EF4-FFF2-40B4-BE49-F238E27FC236}">
              <a16:creationId xmlns:a16="http://schemas.microsoft.com/office/drawing/2014/main" id="{00000000-0008-0000-3A00-000005000000}"/>
            </a:ext>
          </a:extLst>
        </xdr:cNvPr>
        <xdr:cNvSpPr>
          <a:spLocks noChangeArrowheads="1"/>
        </xdr:cNvSpPr>
      </xdr:nvSpPr>
      <xdr:spPr bwMode="auto">
        <a:xfrm>
          <a:off x="19538950" y="53784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0</xdr:colOff>
      <xdr:row>21</xdr:row>
      <xdr:rowOff>196850</xdr:rowOff>
    </xdr:from>
    <xdr:to>
      <xdr:col>40</xdr:col>
      <xdr:colOff>172200</xdr:colOff>
      <xdr:row>34</xdr:row>
      <xdr:rowOff>43700</xdr:rowOff>
    </xdr:to>
    <xdr:sp macro="" textlink="">
      <xdr:nvSpPr>
        <xdr:cNvPr id="6" name="AutoShape 2">
          <a:extLst>
            <a:ext uri="{FF2B5EF4-FFF2-40B4-BE49-F238E27FC236}">
              <a16:creationId xmlns:a16="http://schemas.microsoft.com/office/drawing/2014/main" id="{00000000-0008-0000-3A00-000006000000}"/>
            </a:ext>
          </a:extLst>
        </xdr:cNvPr>
        <xdr:cNvSpPr>
          <a:spLocks noChangeArrowheads="1"/>
        </xdr:cNvSpPr>
      </xdr:nvSpPr>
      <xdr:spPr bwMode="auto">
        <a:xfrm>
          <a:off x="18542000" y="50355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273050</xdr:colOff>
      <xdr:row>17</xdr:row>
      <xdr:rowOff>44450</xdr:rowOff>
    </xdr:from>
    <xdr:to>
      <xdr:col>39</xdr:col>
      <xdr:colOff>445250</xdr:colOff>
      <xdr:row>29</xdr:row>
      <xdr:rowOff>138950</xdr:rowOff>
    </xdr:to>
    <xdr:sp macro="" textlink="">
      <xdr:nvSpPr>
        <xdr:cNvPr id="7" name="AutoShape 1">
          <a:extLst>
            <a:ext uri="{FF2B5EF4-FFF2-40B4-BE49-F238E27FC236}">
              <a16:creationId xmlns:a16="http://schemas.microsoft.com/office/drawing/2014/main" id="{00000000-0008-0000-3A00-000007000000}"/>
            </a:ext>
          </a:extLst>
        </xdr:cNvPr>
        <xdr:cNvSpPr>
          <a:spLocks noChangeArrowheads="1"/>
        </xdr:cNvSpPr>
      </xdr:nvSpPr>
      <xdr:spPr bwMode="auto">
        <a:xfrm>
          <a:off x="18281650" y="40195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A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3A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3A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3A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40</xdr:col>
      <xdr:colOff>234950</xdr:colOff>
      <xdr:row>18</xdr:row>
      <xdr:rowOff>31750</xdr:rowOff>
    </xdr:from>
    <xdr:to>
      <xdr:col>47</xdr:col>
      <xdr:colOff>407150</xdr:colOff>
      <xdr:row>30</xdr:row>
      <xdr:rowOff>94500</xdr:rowOff>
    </xdr:to>
    <xdr:sp macro="" textlink="">
      <xdr:nvSpPr>
        <xdr:cNvPr id="2" name="AutoShape 2">
          <a:extLst>
            <a:ext uri="{FF2B5EF4-FFF2-40B4-BE49-F238E27FC236}">
              <a16:creationId xmlns:a16="http://schemas.microsoft.com/office/drawing/2014/main" id="{00000000-0008-0000-3B00-000002000000}"/>
            </a:ext>
          </a:extLst>
        </xdr:cNvPr>
        <xdr:cNvSpPr>
          <a:spLocks noChangeArrowheads="1"/>
        </xdr:cNvSpPr>
      </xdr:nvSpPr>
      <xdr:spPr bwMode="auto">
        <a:xfrm>
          <a:off x="22510750" y="4222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273050</xdr:colOff>
      <xdr:row>21</xdr:row>
      <xdr:rowOff>146050</xdr:rowOff>
    </xdr:from>
    <xdr:to>
      <xdr:col>43</xdr:col>
      <xdr:colOff>445250</xdr:colOff>
      <xdr:row>33</xdr:row>
      <xdr:rowOff>208800</xdr:rowOff>
    </xdr:to>
    <xdr:sp macro="" textlink="">
      <xdr:nvSpPr>
        <xdr:cNvPr id="3" name="AutoShape 1">
          <a:extLst>
            <a:ext uri="{FF2B5EF4-FFF2-40B4-BE49-F238E27FC236}">
              <a16:creationId xmlns:a16="http://schemas.microsoft.com/office/drawing/2014/main" id="{00000000-0008-0000-3B00-000003000000}"/>
            </a:ext>
          </a:extLst>
        </xdr:cNvPr>
        <xdr:cNvSpPr>
          <a:spLocks noChangeArrowheads="1"/>
        </xdr:cNvSpPr>
      </xdr:nvSpPr>
      <xdr:spPr bwMode="auto">
        <a:xfrm>
          <a:off x="20415250" y="4984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215900</xdr:colOff>
      <xdr:row>17</xdr:row>
      <xdr:rowOff>95250</xdr:rowOff>
    </xdr:from>
    <xdr:to>
      <xdr:col>42</xdr:col>
      <xdr:colOff>388100</xdr:colOff>
      <xdr:row>29</xdr:row>
      <xdr:rowOff>189750</xdr:rowOff>
    </xdr:to>
    <xdr:sp macro="" textlink="">
      <xdr:nvSpPr>
        <xdr:cNvPr id="4" name="AutoShape 2">
          <a:extLst>
            <a:ext uri="{FF2B5EF4-FFF2-40B4-BE49-F238E27FC236}">
              <a16:creationId xmlns:a16="http://schemas.microsoft.com/office/drawing/2014/main" id="{00000000-0008-0000-3B00-000004000000}"/>
            </a:ext>
          </a:extLst>
        </xdr:cNvPr>
        <xdr:cNvSpPr>
          <a:spLocks noChangeArrowheads="1"/>
        </xdr:cNvSpPr>
      </xdr:nvSpPr>
      <xdr:spPr bwMode="auto">
        <a:xfrm>
          <a:off x="19824700" y="40703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457200</xdr:colOff>
      <xdr:row>23</xdr:row>
      <xdr:rowOff>63500</xdr:rowOff>
    </xdr:from>
    <xdr:to>
      <xdr:col>42</xdr:col>
      <xdr:colOff>96000</xdr:colOff>
      <xdr:row>35</xdr:row>
      <xdr:rowOff>164350</xdr:rowOff>
    </xdr:to>
    <xdr:sp macro="" textlink="">
      <xdr:nvSpPr>
        <xdr:cNvPr id="5" name="AutoShape 1">
          <a:extLst>
            <a:ext uri="{FF2B5EF4-FFF2-40B4-BE49-F238E27FC236}">
              <a16:creationId xmlns:a16="http://schemas.microsoft.com/office/drawing/2014/main" id="{00000000-0008-0000-3B00-000005000000}"/>
            </a:ext>
          </a:extLst>
        </xdr:cNvPr>
        <xdr:cNvSpPr>
          <a:spLocks noChangeArrowheads="1"/>
        </xdr:cNvSpPr>
      </xdr:nvSpPr>
      <xdr:spPr bwMode="auto">
        <a:xfrm>
          <a:off x="19532600" y="53721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527050</xdr:colOff>
      <xdr:row>21</xdr:row>
      <xdr:rowOff>190500</xdr:rowOff>
    </xdr:from>
    <xdr:to>
      <xdr:col>40</xdr:col>
      <xdr:colOff>165850</xdr:colOff>
      <xdr:row>34</xdr:row>
      <xdr:rowOff>37350</xdr:rowOff>
    </xdr:to>
    <xdr:sp macro="" textlink="">
      <xdr:nvSpPr>
        <xdr:cNvPr id="6" name="AutoShape 2">
          <a:extLst>
            <a:ext uri="{FF2B5EF4-FFF2-40B4-BE49-F238E27FC236}">
              <a16:creationId xmlns:a16="http://schemas.microsoft.com/office/drawing/2014/main" id="{00000000-0008-0000-3B00-000006000000}"/>
            </a:ext>
          </a:extLst>
        </xdr:cNvPr>
        <xdr:cNvSpPr>
          <a:spLocks noChangeArrowheads="1"/>
        </xdr:cNvSpPr>
      </xdr:nvSpPr>
      <xdr:spPr bwMode="auto">
        <a:xfrm>
          <a:off x="18535650" y="5029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266700</xdr:colOff>
      <xdr:row>17</xdr:row>
      <xdr:rowOff>38100</xdr:rowOff>
    </xdr:from>
    <xdr:to>
      <xdr:col>39</xdr:col>
      <xdr:colOff>438900</xdr:colOff>
      <xdr:row>29</xdr:row>
      <xdr:rowOff>132600</xdr:rowOff>
    </xdr:to>
    <xdr:sp macro="" textlink="">
      <xdr:nvSpPr>
        <xdr:cNvPr id="7" name="AutoShape 1">
          <a:extLst>
            <a:ext uri="{FF2B5EF4-FFF2-40B4-BE49-F238E27FC236}">
              <a16:creationId xmlns:a16="http://schemas.microsoft.com/office/drawing/2014/main" id="{00000000-0008-0000-3B00-000007000000}"/>
            </a:ext>
          </a:extLst>
        </xdr:cNvPr>
        <xdr:cNvSpPr>
          <a:spLocks noChangeArrowheads="1"/>
        </xdr:cNvSpPr>
      </xdr:nvSpPr>
      <xdr:spPr bwMode="auto">
        <a:xfrm>
          <a:off x="18275300" y="4013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B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3B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3B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3B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40</xdr:col>
      <xdr:colOff>508000</xdr:colOff>
      <xdr:row>18</xdr:row>
      <xdr:rowOff>114300</xdr:rowOff>
    </xdr:from>
    <xdr:to>
      <xdr:col>48</xdr:col>
      <xdr:colOff>146800</xdr:colOff>
      <xdr:row>30</xdr:row>
      <xdr:rowOff>177050</xdr:rowOff>
    </xdr:to>
    <xdr:sp macro="" textlink="">
      <xdr:nvSpPr>
        <xdr:cNvPr id="2" name="AutoShape 2">
          <a:extLst>
            <a:ext uri="{FF2B5EF4-FFF2-40B4-BE49-F238E27FC236}">
              <a16:creationId xmlns:a16="http://schemas.microsoft.com/office/drawing/2014/main" id="{00000000-0008-0000-3C00-000002000000}"/>
            </a:ext>
          </a:extLst>
        </xdr:cNvPr>
        <xdr:cNvSpPr>
          <a:spLocks noChangeArrowheads="1"/>
        </xdr:cNvSpPr>
      </xdr:nvSpPr>
      <xdr:spPr bwMode="auto">
        <a:xfrm>
          <a:off x="22783800" y="4305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12700</xdr:colOff>
      <xdr:row>22</xdr:row>
      <xdr:rowOff>12700</xdr:rowOff>
    </xdr:from>
    <xdr:to>
      <xdr:col>44</xdr:col>
      <xdr:colOff>184900</xdr:colOff>
      <xdr:row>34</xdr:row>
      <xdr:rowOff>75450</xdr:rowOff>
    </xdr:to>
    <xdr:sp macro="" textlink="">
      <xdr:nvSpPr>
        <xdr:cNvPr id="3" name="AutoShape 1">
          <a:extLst>
            <a:ext uri="{FF2B5EF4-FFF2-40B4-BE49-F238E27FC236}">
              <a16:creationId xmlns:a16="http://schemas.microsoft.com/office/drawing/2014/main" id="{00000000-0008-0000-3C00-000003000000}"/>
            </a:ext>
          </a:extLst>
        </xdr:cNvPr>
        <xdr:cNvSpPr>
          <a:spLocks noChangeArrowheads="1"/>
        </xdr:cNvSpPr>
      </xdr:nvSpPr>
      <xdr:spPr bwMode="auto">
        <a:xfrm>
          <a:off x="20688300" y="5067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488950</xdr:colOff>
      <xdr:row>17</xdr:row>
      <xdr:rowOff>177800</xdr:rowOff>
    </xdr:from>
    <xdr:to>
      <xdr:col>43</xdr:col>
      <xdr:colOff>127750</xdr:colOff>
      <xdr:row>30</xdr:row>
      <xdr:rowOff>24650</xdr:rowOff>
    </xdr:to>
    <xdr:sp macro="" textlink="">
      <xdr:nvSpPr>
        <xdr:cNvPr id="4" name="AutoShape 2">
          <a:extLst>
            <a:ext uri="{FF2B5EF4-FFF2-40B4-BE49-F238E27FC236}">
              <a16:creationId xmlns:a16="http://schemas.microsoft.com/office/drawing/2014/main" id="{00000000-0008-0000-3C00-000004000000}"/>
            </a:ext>
          </a:extLst>
        </xdr:cNvPr>
        <xdr:cNvSpPr>
          <a:spLocks noChangeArrowheads="1"/>
        </xdr:cNvSpPr>
      </xdr:nvSpPr>
      <xdr:spPr bwMode="auto">
        <a:xfrm>
          <a:off x="20097750" y="4152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196850</xdr:colOff>
      <xdr:row>23</xdr:row>
      <xdr:rowOff>146050</xdr:rowOff>
    </xdr:from>
    <xdr:to>
      <xdr:col>42</xdr:col>
      <xdr:colOff>369050</xdr:colOff>
      <xdr:row>36</xdr:row>
      <xdr:rowOff>31000</xdr:rowOff>
    </xdr:to>
    <xdr:sp macro="" textlink="">
      <xdr:nvSpPr>
        <xdr:cNvPr id="5" name="AutoShape 1">
          <a:extLst>
            <a:ext uri="{FF2B5EF4-FFF2-40B4-BE49-F238E27FC236}">
              <a16:creationId xmlns:a16="http://schemas.microsoft.com/office/drawing/2014/main" id="{00000000-0008-0000-3C00-000005000000}"/>
            </a:ext>
          </a:extLst>
        </xdr:cNvPr>
        <xdr:cNvSpPr>
          <a:spLocks noChangeArrowheads="1"/>
        </xdr:cNvSpPr>
      </xdr:nvSpPr>
      <xdr:spPr bwMode="auto">
        <a:xfrm>
          <a:off x="19805650" y="5454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266700</xdr:colOff>
      <xdr:row>22</xdr:row>
      <xdr:rowOff>57150</xdr:rowOff>
    </xdr:from>
    <xdr:to>
      <xdr:col>40</xdr:col>
      <xdr:colOff>438900</xdr:colOff>
      <xdr:row>34</xdr:row>
      <xdr:rowOff>119900</xdr:rowOff>
    </xdr:to>
    <xdr:sp macro="" textlink="">
      <xdr:nvSpPr>
        <xdr:cNvPr id="6" name="AutoShape 2">
          <a:extLst>
            <a:ext uri="{FF2B5EF4-FFF2-40B4-BE49-F238E27FC236}">
              <a16:creationId xmlns:a16="http://schemas.microsoft.com/office/drawing/2014/main" id="{00000000-0008-0000-3C00-000006000000}"/>
            </a:ext>
          </a:extLst>
        </xdr:cNvPr>
        <xdr:cNvSpPr>
          <a:spLocks noChangeArrowheads="1"/>
        </xdr:cNvSpPr>
      </xdr:nvSpPr>
      <xdr:spPr bwMode="auto">
        <a:xfrm>
          <a:off x="18808700" y="5111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6350</xdr:colOff>
      <xdr:row>17</xdr:row>
      <xdr:rowOff>120650</xdr:rowOff>
    </xdr:from>
    <xdr:to>
      <xdr:col>40</xdr:col>
      <xdr:colOff>178550</xdr:colOff>
      <xdr:row>29</xdr:row>
      <xdr:rowOff>215150</xdr:rowOff>
    </xdr:to>
    <xdr:sp macro="" textlink="">
      <xdr:nvSpPr>
        <xdr:cNvPr id="7" name="AutoShape 1">
          <a:extLst>
            <a:ext uri="{FF2B5EF4-FFF2-40B4-BE49-F238E27FC236}">
              <a16:creationId xmlns:a16="http://schemas.microsoft.com/office/drawing/2014/main" id="{00000000-0008-0000-3C00-000007000000}"/>
            </a:ext>
          </a:extLst>
        </xdr:cNvPr>
        <xdr:cNvSpPr>
          <a:spLocks noChangeArrowheads="1"/>
        </xdr:cNvSpPr>
      </xdr:nvSpPr>
      <xdr:spPr bwMode="auto">
        <a:xfrm>
          <a:off x="18548350" y="4095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C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3C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3C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3C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41</xdr:col>
      <xdr:colOff>228600</xdr:colOff>
      <xdr:row>18</xdr:row>
      <xdr:rowOff>203200</xdr:rowOff>
    </xdr:from>
    <xdr:to>
      <xdr:col>48</xdr:col>
      <xdr:colOff>400800</xdr:colOff>
      <xdr:row>31</xdr:row>
      <xdr:rowOff>50050</xdr:rowOff>
    </xdr:to>
    <xdr:sp macro="" textlink="">
      <xdr:nvSpPr>
        <xdr:cNvPr id="2" name="AutoShape 2">
          <a:extLst>
            <a:ext uri="{FF2B5EF4-FFF2-40B4-BE49-F238E27FC236}">
              <a16:creationId xmlns:a16="http://schemas.microsoft.com/office/drawing/2014/main" id="{00000000-0008-0000-3D00-000002000000}"/>
            </a:ext>
          </a:extLst>
        </xdr:cNvPr>
        <xdr:cNvSpPr>
          <a:spLocks noChangeArrowheads="1"/>
        </xdr:cNvSpPr>
      </xdr:nvSpPr>
      <xdr:spPr bwMode="auto">
        <a:xfrm>
          <a:off x="23037800" y="4394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266700</xdr:colOff>
      <xdr:row>22</xdr:row>
      <xdr:rowOff>101600</xdr:rowOff>
    </xdr:from>
    <xdr:to>
      <xdr:col>44</xdr:col>
      <xdr:colOff>438900</xdr:colOff>
      <xdr:row>34</xdr:row>
      <xdr:rowOff>164350</xdr:rowOff>
    </xdr:to>
    <xdr:sp macro="" textlink="">
      <xdr:nvSpPr>
        <xdr:cNvPr id="3" name="AutoShape 1">
          <a:extLst>
            <a:ext uri="{FF2B5EF4-FFF2-40B4-BE49-F238E27FC236}">
              <a16:creationId xmlns:a16="http://schemas.microsoft.com/office/drawing/2014/main" id="{00000000-0008-0000-3D00-000003000000}"/>
            </a:ext>
          </a:extLst>
        </xdr:cNvPr>
        <xdr:cNvSpPr>
          <a:spLocks noChangeArrowheads="1"/>
        </xdr:cNvSpPr>
      </xdr:nvSpPr>
      <xdr:spPr bwMode="auto">
        <a:xfrm>
          <a:off x="20942300" y="51562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209550</xdr:colOff>
      <xdr:row>18</xdr:row>
      <xdr:rowOff>50800</xdr:rowOff>
    </xdr:from>
    <xdr:to>
      <xdr:col>43</xdr:col>
      <xdr:colOff>381750</xdr:colOff>
      <xdr:row>30</xdr:row>
      <xdr:rowOff>113550</xdr:rowOff>
    </xdr:to>
    <xdr:sp macro="" textlink="">
      <xdr:nvSpPr>
        <xdr:cNvPr id="4" name="AutoShape 2">
          <a:extLst>
            <a:ext uri="{FF2B5EF4-FFF2-40B4-BE49-F238E27FC236}">
              <a16:creationId xmlns:a16="http://schemas.microsoft.com/office/drawing/2014/main" id="{00000000-0008-0000-3D00-000004000000}"/>
            </a:ext>
          </a:extLst>
        </xdr:cNvPr>
        <xdr:cNvSpPr>
          <a:spLocks noChangeArrowheads="1"/>
        </xdr:cNvSpPr>
      </xdr:nvSpPr>
      <xdr:spPr bwMode="auto">
        <a:xfrm>
          <a:off x="20351750" y="4241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450850</xdr:colOff>
      <xdr:row>23</xdr:row>
      <xdr:rowOff>234950</xdr:rowOff>
    </xdr:from>
    <xdr:to>
      <xdr:col>43</xdr:col>
      <xdr:colOff>89650</xdr:colOff>
      <xdr:row>36</xdr:row>
      <xdr:rowOff>119900</xdr:rowOff>
    </xdr:to>
    <xdr:sp macro="" textlink="">
      <xdr:nvSpPr>
        <xdr:cNvPr id="5" name="AutoShape 1">
          <a:extLst>
            <a:ext uri="{FF2B5EF4-FFF2-40B4-BE49-F238E27FC236}">
              <a16:creationId xmlns:a16="http://schemas.microsoft.com/office/drawing/2014/main" id="{00000000-0008-0000-3D00-000005000000}"/>
            </a:ext>
          </a:extLst>
        </xdr:cNvPr>
        <xdr:cNvSpPr>
          <a:spLocks noChangeArrowheads="1"/>
        </xdr:cNvSpPr>
      </xdr:nvSpPr>
      <xdr:spPr bwMode="auto">
        <a:xfrm>
          <a:off x="20059650" y="55435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520700</xdr:colOff>
      <xdr:row>22</xdr:row>
      <xdr:rowOff>146050</xdr:rowOff>
    </xdr:from>
    <xdr:to>
      <xdr:col>41</xdr:col>
      <xdr:colOff>159500</xdr:colOff>
      <xdr:row>34</xdr:row>
      <xdr:rowOff>208800</xdr:rowOff>
    </xdr:to>
    <xdr:sp macro="" textlink="">
      <xdr:nvSpPr>
        <xdr:cNvPr id="6" name="AutoShape 2">
          <a:extLst>
            <a:ext uri="{FF2B5EF4-FFF2-40B4-BE49-F238E27FC236}">
              <a16:creationId xmlns:a16="http://schemas.microsoft.com/office/drawing/2014/main" id="{00000000-0008-0000-3D00-000006000000}"/>
            </a:ext>
          </a:extLst>
        </xdr:cNvPr>
        <xdr:cNvSpPr>
          <a:spLocks noChangeArrowheads="1"/>
        </xdr:cNvSpPr>
      </xdr:nvSpPr>
      <xdr:spPr bwMode="auto">
        <a:xfrm>
          <a:off x="19062700" y="5200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33</xdr:col>
      <xdr:colOff>260350</xdr:colOff>
      <xdr:row>17</xdr:row>
      <xdr:rowOff>209550</xdr:rowOff>
    </xdr:from>
    <xdr:to>
      <xdr:col>40</xdr:col>
      <xdr:colOff>432550</xdr:colOff>
      <xdr:row>30</xdr:row>
      <xdr:rowOff>56400</xdr:rowOff>
    </xdr:to>
    <xdr:sp macro="" textlink="">
      <xdr:nvSpPr>
        <xdr:cNvPr id="7" name="AutoShape 1">
          <a:extLst>
            <a:ext uri="{FF2B5EF4-FFF2-40B4-BE49-F238E27FC236}">
              <a16:creationId xmlns:a16="http://schemas.microsoft.com/office/drawing/2014/main" id="{00000000-0008-0000-3D00-000007000000}"/>
            </a:ext>
          </a:extLst>
        </xdr:cNvPr>
        <xdr:cNvSpPr>
          <a:spLocks noChangeArrowheads="1"/>
        </xdr:cNvSpPr>
      </xdr:nvSpPr>
      <xdr:spPr bwMode="auto">
        <a:xfrm>
          <a:off x="18802350" y="4184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D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3D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3D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3D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41</xdr:col>
      <xdr:colOff>501650</xdr:colOff>
      <xdr:row>19</xdr:row>
      <xdr:rowOff>82550</xdr:rowOff>
    </xdr:from>
    <xdr:to>
      <xdr:col>49</xdr:col>
      <xdr:colOff>140450</xdr:colOff>
      <xdr:row>31</xdr:row>
      <xdr:rowOff>145300</xdr:rowOff>
    </xdr:to>
    <xdr:sp macro="" textlink="">
      <xdr:nvSpPr>
        <xdr:cNvPr id="2" name="AutoShape 2">
          <a:extLst>
            <a:ext uri="{FF2B5EF4-FFF2-40B4-BE49-F238E27FC236}">
              <a16:creationId xmlns:a16="http://schemas.microsoft.com/office/drawing/2014/main" id="{00000000-0008-0000-3E00-000002000000}"/>
            </a:ext>
          </a:extLst>
        </xdr:cNvPr>
        <xdr:cNvSpPr>
          <a:spLocks noChangeArrowheads="1"/>
        </xdr:cNvSpPr>
      </xdr:nvSpPr>
      <xdr:spPr bwMode="auto">
        <a:xfrm>
          <a:off x="23310850" y="44894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6350</xdr:colOff>
      <xdr:row>22</xdr:row>
      <xdr:rowOff>196850</xdr:rowOff>
    </xdr:from>
    <xdr:to>
      <xdr:col>45</xdr:col>
      <xdr:colOff>178550</xdr:colOff>
      <xdr:row>35</xdr:row>
      <xdr:rowOff>43700</xdr:rowOff>
    </xdr:to>
    <xdr:sp macro="" textlink="">
      <xdr:nvSpPr>
        <xdr:cNvPr id="3" name="AutoShape 1">
          <a:extLst>
            <a:ext uri="{FF2B5EF4-FFF2-40B4-BE49-F238E27FC236}">
              <a16:creationId xmlns:a16="http://schemas.microsoft.com/office/drawing/2014/main" id="{00000000-0008-0000-3E00-000003000000}"/>
            </a:ext>
          </a:extLst>
        </xdr:cNvPr>
        <xdr:cNvSpPr>
          <a:spLocks noChangeArrowheads="1"/>
        </xdr:cNvSpPr>
      </xdr:nvSpPr>
      <xdr:spPr bwMode="auto">
        <a:xfrm>
          <a:off x="21215350" y="52514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482600</xdr:colOff>
      <xdr:row>18</xdr:row>
      <xdr:rowOff>146050</xdr:rowOff>
    </xdr:from>
    <xdr:to>
      <xdr:col>44</xdr:col>
      <xdr:colOff>121400</xdr:colOff>
      <xdr:row>30</xdr:row>
      <xdr:rowOff>208800</xdr:rowOff>
    </xdr:to>
    <xdr:sp macro="" textlink="">
      <xdr:nvSpPr>
        <xdr:cNvPr id="4" name="AutoShape 2">
          <a:extLst>
            <a:ext uri="{FF2B5EF4-FFF2-40B4-BE49-F238E27FC236}">
              <a16:creationId xmlns:a16="http://schemas.microsoft.com/office/drawing/2014/main" id="{00000000-0008-0000-3E00-000004000000}"/>
            </a:ext>
          </a:extLst>
        </xdr:cNvPr>
        <xdr:cNvSpPr>
          <a:spLocks noChangeArrowheads="1"/>
        </xdr:cNvSpPr>
      </xdr:nvSpPr>
      <xdr:spPr bwMode="auto">
        <a:xfrm>
          <a:off x="20624800" y="43370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190500</xdr:colOff>
      <xdr:row>24</xdr:row>
      <xdr:rowOff>76200</xdr:rowOff>
    </xdr:from>
    <xdr:to>
      <xdr:col>43</xdr:col>
      <xdr:colOff>362700</xdr:colOff>
      <xdr:row>37</xdr:row>
      <xdr:rowOff>1790</xdr:rowOff>
    </xdr:to>
    <xdr:sp macro="" textlink="">
      <xdr:nvSpPr>
        <xdr:cNvPr id="5" name="AutoShape 1">
          <a:extLst>
            <a:ext uri="{FF2B5EF4-FFF2-40B4-BE49-F238E27FC236}">
              <a16:creationId xmlns:a16="http://schemas.microsoft.com/office/drawing/2014/main" id="{00000000-0008-0000-3E00-000005000000}"/>
            </a:ext>
          </a:extLst>
        </xdr:cNvPr>
        <xdr:cNvSpPr>
          <a:spLocks noChangeArrowheads="1"/>
        </xdr:cNvSpPr>
      </xdr:nvSpPr>
      <xdr:spPr bwMode="auto">
        <a:xfrm>
          <a:off x="20332700" y="5638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260350</xdr:colOff>
      <xdr:row>22</xdr:row>
      <xdr:rowOff>241300</xdr:rowOff>
    </xdr:from>
    <xdr:to>
      <xdr:col>41</xdr:col>
      <xdr:colOff>432550</xdr:colOff>
      <xdr:row>35</xdr:row>
      <xdr:rowOff>88150</xdr:rowOff>
    </xdr:to>
    <xdr:sp macro="" textlink="">
      <xdr:nvSpPr>
        <xdr:cNvPr id="6" name="AutoShape 2">
          <a:extLst>
            <a:ext uri="{FF2B5EF4-FFF2-40B4-BE49-F238E27FC236}">
              <a16:creationId xmlns:a16="http://schemas.microsoft.com/office/drawing/2014/main" id="{00000000-0008-0000-3E00-000006000000}"/>
            </a:ext>
          </a:extLst>
        </xdr:cNvPr>
        <xdr:cNvSpPr>
          <a:spLocks noChangeArrowheads="1"/>
        </xdr:cNvSpPr>
      </xdr:nvSpPr>
      <xdr:spPr bwMode="auto">
        <a:xfrm>
          <a:off x="19335750" y="5295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0</xdr:colOff>
      <xdr:row>18</xdr:row>
      <xdr:rowOff>88900</xdr:rowOff>
    </xdr:from>
    <xdr:to>
      <xdr:col>41</xdr:col>
      <xdr:colOff>172200</xdr:colOff>
      <xdr:row>30</xdr:row>
      <xdr:rowOff>151650</xdr:rowOff>
    </xdr:to>
    <xdr:sp macro="" textlink="">
      <xdr:nvSpPr>
        <xdr:cNvPr id="7" name="AutoShape 1">
          <a:extLst>
            <a:ext uri="{FF2B5EF4-FFF2-40B4-BE49-F238E27FC236}">
              <a16:creationId xmlns:a16="http://schemas.microsoft.com/office/drawing/2014/main" id="{00000000-0008-0000-3E00-000007000000}"/>
            </a:ext>
          </a:extLst>
        </xdr:cNvPr>
        <xdr:cNvSpPr>
          <a:spLocks noChangeArrowheads="1"/>
        </xdr:cNvSpPr>
      </xdr:nvSpPr>
      <xdr:spPr bwMode="auto">
        <a:xfrm>
          <a:off x="19075400" y="4279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E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228599</xdr:colOff>
      <xdr:row>4</xdr:row>
      <xdr:rowOff>82550</xdr:rowOff>
    </xdr:from>
    <xdr:to>
      <xdr:col>22</xdr:col>
      <xdr:colOff>374759</xdr:colOff>
      <xdr:row>16</xdr:row>
      <xdr:rowOff>144650</xdr:rowOff>
    </xdr:to>
    <xdr:pic>
      <xdr:nvPicPr>
        <xdr:cNvPr id="9" name="図 8">
          <a:extLst>
            <a:ext uri="{FF2B5EF4-FFF2-40B4-BE49-F238E27FC236}">
              <a16:creationId xmlns:a16="http://schemas.microsoft.com/office/drawing/2014/main" id="{00000000-0008-0000-3E00-000009000000}"/>
            </a:ext>
          </a:extLst>
        </xdr:cNvPr>
        <xdr:cNvPicPr>
          <a:picLocks/>
        </xdr:cNvPicPr>
      </xdr:nvPicPr>
      <xdr:blipFill>
        <a:blip xmlns:r="http://schemas.openxmlformats.org/officeDocument/2006/relationships" r:embed="rId2"/>
        <a:stretch>
          <a:fillRect/>
        </a:stretch>
      </xdr:blipFill>
      <xdr:spPr>
        <a:xfrm>
          <a:off x="8831579" y="943610"/>
          <a:ext cx="3895200" cy="2919600"/>
        </a:xfrm>
        <a:prstGeom prst="rect">
          <a:avLst/>
        </a:prstGeom>
      </xdr:spPr>
    </xdr:pic>
    <xdr:clientData/>
  </xdr:twoCellAnchor>
  <xdr:twoCellAnchor editAs="oneCell">
    <xdr:from>
      <xdr:col>16</xdr:col>
      <xdr:colOff>228600</xdr:colOff>
      <xdr:row>22</xdr:row>
      <xdr:rowOff>82550</xdr:rowOff>
    </xdr:from>
    <xdr:to>
      <xdr:col>22</xdr:col>
      <xdr:colOff>374760</xdr:colOff>
      <xdr:row>34</xdr:row>
      <xdr:rowOff>144650</xdr:rowOff>
    </xdr:to>
    <xdr:pic>
      <xdr:nvPicPr>
        <xdr:cNvPr id="10" name="図 9">
          <a:extLst>
            <a:ext uri="{FF2B5EF4-FFF2-40B4-BE49-F238E27FC236}">
              <a16:creationId xmlns:a16="http://schemas.microsoft.com/office/drawing/2014/main" id="{00000000-0008-0000-3E00-00000A000000}"/>
            </a:ext>
          </a:extLst>
        </xdr:cNvPr>
        <xdr:cNvPicPr>
          <a:picLocks/>
        </xdr:cNvPicPr>
      </xdr:nvPicPr>
      <xdr:blipFill>
        <a:blip xmlns:r="http://schemas.openxmlformats.org/officeDocument/2006/relationships" r:embed="rId3"/>
        <a:stretch>
          <a:fillRect/>
        </a:stretch>
      </xdr:blipFill>
      <xdr:spPr>
        <a:xfrm>
          <a:off x="8831580" y="5081270"/>
          <a:ext cx="3895200" cy="2919600"/>
        </a:xfrm>
        <a:prstGeom prst="rect">
          <a:avLst/>
        </a:prstGeom>
      </xdr:spPr>
    </xdr:pic>
    <xdr:clientData/>
  </xdr:twoCellAnchor>
  <xdr:twoCellAnchor editAs="oneCell">
    <xdr:from>
      <xdr:col>5</xdr:col>
      <xdr:colOff>228600</xdr:colOff>
      <xdr:row>22</xdr:row>
      <xdr:rowOff>82550</xdr:rowOff>
    </xdr:from>
    <xdr:to>
      <xdr:col>11</xdr:col>
      <xdr:colOff>374760</xdr:colOff>
      <xdr:row>34</xdr:row>
      <xdr:rowOff>144650</xdr:rowOff>
    </xdr:to>
    <xdr:pic>
      <xdr:nvPicPr>
        <xdr:cNvPr id="11" name="図 10">
          <a:extLst>
            <a:ext uri="{FF2B5EF4-FFF2-40B4-BE49-F238E27FC236}">
              <a16:creationId xmlns:a16="http://schemas.microsoft.com/office/drawing/2014/main" id="{00000000-0008-0000-3E00-00000B000000}"/>
            </a:ext>
          </a:extLst>
        </xdr:cNvPr>
        <xdr:cNvPicPr>
          <a:picLocks/>
        </xdr:cNvPicPr>
      </xdr:nvPicPr>
      <xdr:blipFill>
        <a:blip xmlns:r="http://schemas.openxmlformats.org/officeDocument/2006/relationships" r:embed="rId4"/>
        <a:stretch>
          <a:fillRect/>
        </a:stretch>
      </xdr:blipFill>
      <xdr:spPr>
        <a:xfrm>
          <a:off x="2606040" y="5081270"/>
          <a:ext cx="3895200" cy="29196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42</xdr:col>
      <xdr:colOff>234950</xdr:colOff>
      <xdr:row>19</xdr:row>
      <xdr:rowOff>165100</xdr:rowOff>
    </xdr:from>
    <xdr:to>
      <xdr:col>49</xdr:col>
      <xdr:colOff>407150</xdr:colOff>
      <xdr:row>32</xdr:row>
      <xdr:rowOff>11950</xdr:rowOff>
    </xdr:to>
    <xdr:sp macro="" textlink="">
      <xdr:nvSpPr>
        <xdr:cNvPr id="2" name="AutoShape 2">
          <a:extLst>
            <a:ext uri="{FF2B5EF4-FFF2-40B4-BE49-F238E27FC236}">
              <a16:creationId xmlns:a16="http://schemas.microsoft.com/office/drawing/2014/main" id="{00000000-0008-0000-3F00-000002000000}"/>
            </a:ext>
          </a:extLst>
        </xdr:cNvPr>
        <xdr:cNvSpPr>
          <a:spLocks noChangeArrowheads="1"/>
        </xdr:cNvSpPr>
      </xdr:nvSpPr>
      <xdr:spPr bwMode="auto">
        <a:xfrm>
          <a:off x="23577550" y="45720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273050</xdr:colOff>
      <xdr:row>23</xdr:row>
      <xdr:rowOff>25400</xdr:rowOff>
    </xdr:from>
    <xdr:to>
      <xdr:col>45</xdr:col>
      <xdr:colOff>445250</xdr:colOff>
      <xdr:row>35</xdr:row>
      <xdr:rowOff>126250</xdr:rowOff>
    </xdr:to>
    <xdr:sp macro="" textlink="">
      <xdr:nvSpPr>
        <xdr:cNvPr id="3" name="AutoShape 1">
          <a:extLst>
            <a:ext uri="{FF2B5EF4-FFF2-40B4-BE49-F238E27FC236}">
              <a16:creationId xmlns:a16="http://schemas.microsoft.com/office/drawing/2014/main" id="{00000000-0008-0000-3F00-000003000000}"/>
            </a:ext>
          </a:extLst>
        </xdr:cNvPr>
        <xdr:cNvSpPr>
          <a:spLocks noChangeArrowheads="1"/>
        </xdr:cNvSpPr>
      </xdr:nvSpPr>
      <xdr:spPr bwMode="auto">
        <a:xfrm>
          <a:off x="21482050" y="53340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215900</xdr:colOff>
      <xdr:row>19</xdr:row>
      <xdr:rowOff>12700</xdr:rowOff>
    </xdr:from>
    <xdr:to>
      <xdr:col>44</xdr:col>
      <xdr:colOff>388100</xdr:colOff>
      <xdr:row>31</xdr:row>
      <xdr:rowOff>75450</xdr:rowOff>
    </xdr:to>
    <xdr:sp macro="" textlink="">
      <xdr:nvSpPr>
        <xdr:cNvPr id="4" name="AutoShape 2">
          <a:extLst>
            <a:ext uri="{FF2B5EF4-FFF2-40B4-BE49-F238E27FC236}">
              <a16:creationId xmlns:a16="http://schemas.microsoft.com/office/drawing/2014/main" id="{00000000-0008-0000-3F00-000004000000}"/>
            </a:ext>
          </a:extLst>
        </xdr:cNvPr>
        <xdr:cNvSpPr>
          <a:spLocks noChangeArrowheads="1"/>
        </xdr:cNvSpPr>
      </xdr:nvSpPr>
      <xdr:spPr bwMode="auto">
        <a:xfrm>
          <a:off x="20891500" y="44196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457200</xdr:colOff>
      <xdr:row>24</xdr:row>
      <xdr:rowOff>158750</xdr:rowOff>
    </xdr:from>
    <xdr:to>
      <xdr:col>44</xdr:col>
      <xdr:colOff>96000</xdr:colOff>
      <xdr:row>37</xdr:row>
      <xdr:rowOff>81800</xdr:rowOff>
    </xdr:to>
    <xdr:sp macro="" textlink="">
      <xdr:nvSpPr>
        <xdr:cNvPr id="5" name="AutoShape 1">
          <a:extLst>
            <a:ext uri="{FF2B5EF4-FFF2-40B4-BE49-F238E27FC236}">
              <a16:creationId xmlns:a16="http://schemas.microsoft.com/office/drawing/2014/main" id="{00000000-0008-0000-3F00-000005000000}"/>
            </a:ext>
          </a:extLst>
        </xdr:cNvPr>
        <xdr:cNvSpPr>
          <a:spLocks noChangeArrowheads="1"/>
        </xdr:cNvSpPr>
      </xdr:nvSpPr>
      <xdr:spPr bwMode="auto">
        <a:xfrm>
          <a:off x="20599400" y="57213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527050</xdr:colOff>
      <xdr:row>23</xdr:row>
      <xdr:rowOff>69850</xdr:rowOff>
    </xdr:from>
    <xdr:to>
      <xdr:col>42</xdr:col>
      <xdr:colOff>165850</xdr:colOff>
      <xdr:row>35</xdr:row>
      <xdr:rowOff>170700</xdr:rowOff>
    </xdr:to>
    <xdr:sp macro="" textlink="">
      <xdr:nvSpPr>
        <xdr:cNvPr id="6" name="AutoShape 2">
          <a:extLst>
            <a:ext uri="{FF2B5EF4-FFF2-40B4-BE49-F238E27FC236}">
              <a16:creationId xmlns:a16="http://schemas.microsoft.com/office/drawing/2014/main" id="{00000000-0008-0000-3F00-000006000000}"/>
            </a:ext>
          </a:extLst>
        </xdr:cNvPr>
        <xdr:cNvSpPr>
          <a:spLocks noChangeArrowheads="1"/>
        </xdr:cNvSpPr>
      </xdr:nvSpPr>
      <xdr:spPr bwMode="auto">
        <a:xfrm>
          <a:off x="19602450" y="53784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266700</xdr:colOff>
      <xdr:row>18</xdr:row>
      <xdr:rowOff>171450</xdr:rowOff>
    </xdr:from>
    <xdr:to>
      <xdr:col>41</xdr:col>
      <xdr:colOff>438900</xdr:colOff>
      <xdr:row>31</xdr:row>
      <xdr:rowOff>18300</xdr:rowOff>
    </xdr:to>
    <xdr:sp macro="" textlink="">
      <xdr:nvSpPr>
        <xdr:cNvPr id="7" name="AutoShape 1">
          <a:extLst>
            <a:ext uri="{FF2B5EF4-FFF2-40B4-BE49-F238E27FC236}">
              <a16:creationId xmlns:a16="http://schemas.microsoft.com/office/drawing/2014/main" id="{00000000-0008-0000-3F00-000007000000}"/>
            </a:ext>
          </a:extLst>
        </xdr:cNvPr>
        <xdr:cNvSpPr>
          <a:spLocks noChangeArrowheads="1"/>
        </xdr:cNvSpPr>
      </xdr:nvSpPr>
      <xdr:spPr bwMode="auto">
        <a:xfrm>
          <a:off x="19342100" y="43624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3F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3F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3F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3F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42</xdr:col>
      <xdr:colOff>488950</xdr:colOff>
      <xdr:row>20</xdr:row>
      <xdr:rowOff>38100</xdr:rowOff>
    </xdr:from>
    <xdr:to>
      <xdr:col>50</xdr:col>
      <xdr:colOff>127750</xdr:colOff>
      <xdr:row>32</xdr:row>
      <xdr:rowOff>100850</xdr:rowOff>
    </xdr:to>
    <xdr:sp macro="" textlink="">
      <xdr:nvSpPr>
        <xdr:cNvPr id="2" name="AutoShape 2">
          <a:extLst>
            <a:ext uri="{FF2B5EF4-FFF2-40B4-BE49-F238E27FC236}">
              <a16:creationId xmlns:a16="http://schemas.microsoft.com/office/drawing/2014/main" id="{00000000-0008-0000-4000-000002000000}"/>
            </a:ext>
          </a:extLst>
        </xdr:cNvPr>
        <xdr:cNvSpPr>
          <a:spLocks noChangeArrowheads="1"/>
        </xdr:cNvSpPr>
      </xdr:nvSpPr>
      <xdr:spPr bwMode="auto">
        <a:xfrm>
          <a:off x="23831550" y="4660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527050</xdr:colOff>
      <xdr:row>23</xdr:row>
      <xdr:rowOff>114300</xdr:rowOff>
    </xdr:from>
    <xdr:to>
      <xdr:col>46</xdr:col>
      <xdr:colOff>165850</xdr:colOff>
      <xdr:row>36</xdr:row>
      <xdr:rowOff>1790</xdr:rowOff>
    </xdr:to>
    <xdr:sp macro="" textlink="">
      <xdr:nvSpPr>
        <xdr:cNvPr id="3" name="AutoShape 1">
          <a:extLst>
            <a:ext uri="{FF2B5EF4-FFF2-40B4-BE49-F238E27FC236}">
              <a16:creationId xmlns:a16="http://schemas.microsoft.com/office/drawing/2014/main" id="{00000000-0008-0000-4000-000003000000}"/>
            </a:ext>
          </a:extLst>
        </xdr:cNvPr>
        <xdr:cNvSpPr>
          <a:spLocks noChangeArrowheads="1"/>
        </xdr:cNvSpPr>
      </xdr:nvSpPr>
      <xdr:spPr bwMode="auto">
        <a:xfrm>
          <a:off x="21736050" y="5422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469900</xdr:colOff>
      <xdr:row>19</xdr:row>
      <xdr:rowOff>101600</xdr:rowOff>
    </xdr:from>
    <xdr:to>
      <xdr:col>45</xdr:col>
      <xdr:colOff>108700</xdr:colOff>
      <xdr:row>31</xdr:row>
      <xdr:rowOff>164350</xdr:rowOff>
    </xdr:to>
    <xdr:sp macro="" textlink="">
      <xdr:nvSpPr>
        <xdr:cNvPr id="4" name="AutoShape 2">
          <a:extLst>
            <a:ext uri="{FF2B5EF4-FFF2-40B4-BE49-F238E27FC236}">
              <a16:creationId xmlns:a16="http://schemas.microsoft.com/office/drawing/2014/main" id="{00000000-0008-0000-4000-000004000000}"/>
            </a:ext>
          </a:extLst>
        </xdr:cNvPr>
        <xdr:cNvSpPr>
          <a:spLocks noChangeArrowheads="1"/>
        </xdr:cNvSpPr>
      </xdr:nvSpPr>
      <xdr:spPr bwMode="auto">
        <a:xfrm>
          <a:off x="21145500" y="45085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177800</xdr:colOff>
      <xdr:row>24</xdr:row>
      <xdr:rowOff>247650</xdr:rowOff>
    </xdr:from>
    <xdr:to>
      <xdr:col>44</xdr:col>
      <xdr:colOff>350000</xdr:colOff>
      <xdr:row>37</xdr:row>
      <xdr:rowOff>170700</xdr:rowOff>
    </xdr:to>
    <xdr:sp macro="" textlink="">
      <xdr:nvSpPr>
        <xdr:cNvPr id="5" name="AutoShape 1">
          <a:extLst>
            <a:ext uri="{FF2B5EF4-FFF2-40B4-BE49-F238E27FC236}">
              <a16:creationId xmlns:a16="http://schemas.microsoft.com/office/drawing/2014/main" id="{00000000-0008-0000-4000-000005000000}"/>
            </a:ext>
          </a:extLst>
        </xdr:cNvPr>
        <xdr:cNvSpPr>
          <a:spLocks noChangeArrowheads="1"/>
        </xdr:cNvSpPr>
      </xdr:nvSpPr>
      <xdr:spPr bwMode="auto">
        <a:xfrm>
          <a:off x="20853400" y="58102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247650</xdr:colOff>
      <xdr:row>23</xdr:row>
      <xdr:rowOff>158750</xdr:rowOff>
    </xdr:from>
    <xdr:to>
      <xdr:col>42</xdr:col>
      <xdr:colOff>419850</xdr:colOff>
      <xdr:row>36</xdr:row>
      <xdr:rowOff>43700</xdr:rowOff>
    </xdr:to>
    <xdr:sp macro="" textlink="">
      <xdr:nvSpPr>
        <xdr:cNvPr id="6" name="AutoShape 2">
          <a:extLst>
            <a:ext uri="{FF2B5EF4-FFF2-40B4-BE49-F238E27FC236}">
              <a16:creationId xmlns:a16="http://schemas.microsoft.com/office/drawing/2014/main" id="{00000000-0008-0000-4000-000006000000}"/>
            </a:ext>
          </a:extLst>
        </xdr:cNvPr>
        <xdr:cNvSpPr>
          <a:spLocks noChangeArrowheads="1"/>
        </xdr:cNvSpPr>
      </xdr:nvSpPr>
      <xdr:spPr bwMode="auto">
        <a:xfrm>
          <a:off x="19856450" y="54673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34</xdr:col>
      <xdr:colOff>520700</xdr:colOff>
      <xdr:row>19</xdr:row>
      <xdr:rowOff>44450</xdr:rowOff>
    </xdr:from>
    <xdr:to>
      <xdr:col>42</xdr:col>
      <xdr:colOff>159500</xdr:colOff>
      <xdr:row>31</xdr:row>
      <xdr:rowOff>107200</xdr:rowOff>
    </xdr:to>
    <xdr:sp macro="" textlink="">
      <xdr:nvSpPr>
        <xdr:cNvPr id="7" name="AutoShape 1">
          <a:extLst>
            <a:ext uri="{FF2B5EF4-FFF2-40B4-BE49-F238E27FC236}">
              <a16:creationId xmlns:a16="http://schemas.microsoft.com/office/drawing/2014/main" id="{00000000-0008-0000-4000-000007000000}"/>
            </a:ext>
          </a:extLst>
        </xdr:cNvPr>
        <xdr:cNvSpPr>
          <a:spLocks noChangeArrowheads="1"/>
        </xdr:cNvSpPr>
      </xdr:nvSpPr>
      <xdr:spPr bwMode="auto">
        <a:xfrm>
          <a:off x="19596100" y="44513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40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40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40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40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43</xdr:col>
      <xdr:colOff>209550</xdr:colOff>
      <xdr:row>20</xdr:row>
      <xdr:rowOff>120650</xdr:rowOff>
    </xdr:from>
    <xdr:to>
      <xdr:col>50</xdr:col>
      <xdr:colOff>381750</xdr:colOff>
      <xdr:row>32</xdr:row>
      <xdr:rowOff>183400</xdr:rowOff>
    </xdr:to>
    <xdr:sp macro="" textlink="">
      <xdr:nvSpPr>
        <xdr:cNvPr id="2" name="AutoShape 2">
          <a:extLst>
            <a:ext uri="{FF2B5EF4-FFF2-40B4-BE49-F238E27FC236}">
              <a16:creationId xmlns:a16="http://schemas.microsoft.com/office/drawing/2014/main" id="{00000000-0008-0000-4100-000002000000}"/>
            </a:ext>
          </a:extLst>
        </xdr:cNvPr>
        <xdr:cNvSpPr>
          <a:spLocks noChangeArrowheads="1"/>
        </xdr:cNvSpPr>
      </xdr:nvSpPr>
      <xdr:spPr bwMode="auto">
        <a:xfrm>
          <a:off x="24085550" y="47434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39</xdr:col>
      <xdr:colOff>247650</xdr:colOff>
      <xdr:row>23</xdr:row>
      <xdr:rowOff>196850</xdr:rowOff>
    </xdr:from>
    <xdr:to>
      <xdr:col>46</xdr:col>
      <xdr:colOff>419850</xdr:colOff>
      <xdr:row>36</xdr:row>
      <xdr:rowOff>81800</xdr:rowOff>
    </xdr:to>
    <xdr:sp macro="" textlink="">
      <xdr:nvSpPr>
        <xdr:cNvPr id="3" name="AutoShape 1">
          <a:extLst>
            <a:ext uri="{FF2B5EF4-FFF2-40B4-BE49-F238E27FC236}">
              <a16:creationId xmlns:a16="http://schemas.microsoft.com/office/drawing/2014/main" id="{00000000-0008-0000-4100-000003000000}"/>
            </a:ext>
          </a:extLst>
        </xdr:cNvPr>
        <xdr:cNvSpPr>
          <a:spLocks noChangeArrowheads="1"/>
        </xdr:cNvSpPr>
      </xdr:nvSpPr>
      <xdr:spPr bwMode="auto">
        <a:xfrm>
          <a:off x="21990050" y="55054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190500</xdr:colOff>
      <xdr:row>19</xdr:row>
      <xdr:rowOff>184150</xdr:rowOff>
    </xdr:from>
    <xdr:to>
      <xdr:col>45</xdr:col>
      <xdr:colOff>362700</xdr:colOff>
      <xdr:row>32</xdr:row>
      <xdr:rowOff>31000</xdr:rowOff>
    </xdr:to>
    <xdr:sp macro="" textlink="">
      <xdr:nvSpPr>
        <xdr:cNvPr id="4" name="AutoShape 2">
          <a:extLst>
            <a:ext uri="{FF2B5EF4-FFF2-40B4-BE49-F238E27FC236}">
              <a16:creationId xmlns:a16="http://schemas.microsoft.com/office/drawing/2014/main" id="{00000000-0008-0000-4100-000004000000}"/>
            </a:ext>
          </a:extLst>
        </xdr:cNvPr>
        <xdr:cNvSpPr>
          <a:spLocks noChangeArrowheads="1"/>
        </xdr:cNvSpPr>
      </xdr:nvSpPr>
      <xdr:spPr bwMode="auto">
        <a:xfrm>
          <a:off x="21399500" y="45910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431800</xdr:colOff>
      <xdr:row>25</xdr:row>
      <xdr:rowOff>76200</xdr:rowOff>
    </xdr:from>
    <xdr:to>
      <xdr:col>45</xdr:col>
      <xdr:colOff>70600</xdr:colOff>
      <xdr:row>38</xdr:row>
      <xdr:rowOff>37350</xdr:rowOff>
    </xdr:to>
    <xdr:sp macro="" textlink="">
      <xdr:nvSpPr>
        <xdr:cNvPr id="5" name="AutoShape 1">
          <a:extLst>
            <a:ext uri="{FF2B5EF4-FFF2-40B4-BE49-F238E27FC236}">
              <a16:creationId xmlns:a16="http://schemas.microsoft.com/office/drawing/2014/main" id="{00000000-0008-0000-4100-000005000000}"/>
            </a:ext>
          </a:extLst>
        </xdr:cNvPr>
        <xdr:cNvSpPr>
          <a:spLocks noChangeArrowheads="1"/>
        </xdr:cNvSpPr>
      </xdr:nvSpPr>
      <xdr:spPr bwMode="auto">
        <a:xfrm>
          <a:off x="21107400" y="5892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501650</xdr:colOff>
      <xdr:row>23</xdr:row>
      <xdr:rowOff>241300</xdr:rowOff>
    </xdr:from>
    <xdr:to>
      <xdr:col>43</xdr:col>
      <xdr:colOff>140450</xdr:colOff>
      <xdr:row>36</xdr:row>
      <xdr:rowOff>126250</xdr:rowOff>
    </xdr:to>
    <xdr:sp macro="" textlink="">
      <xdr:nvSpPr>
        <xdr:cNvPr id="6" name="AutoShape 2">
          <a:extLst>
            <a:ext uri="{FF2B5EF4-FFF2-40B4-BE49-F238E27FC236}">
              <a16:creationId xmlns:a16="http://schemas.microsoft.com/office/drawing/2014/main" id="{00000000-0008-0000-4100-000006000000}"/>
            </a:ext>
          </a:extLst>
        </xdr:cNvPr>
        <xdr:cNvSpPr>
          <a:spLocks noChangeArrowheads="1"/>
        </xdr:cNvSpPr>
      </xdr:nvSpPr>
      <xdr:spPr bwMode="auto">
        <a:xfrm>
          <a:off x="20110450" y="5549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241300</xdr:colOff>
      <xdr:row>19</xdr:row>
      <xdr:rowOff>127000</xdr:rowOff>
    </xdr:from>
    <xdr:to>
      <xdr:col>42</xdr:col>
      <xdr:colOff>413500</xdr:colOff>
      <xdr:row>31</xdr:row>
      <xdr:rowOff>189750</xdr:rowOff>
    </xdr:to>
    <xdr:sp macro="" textlink="">
      <xdr:nvSpPr>
        <xdr:cNvPr id="7" name="AutoShape 1">
          <a:extLst>
            <a:ext uri="{FF2B5EF4-FFF2-40B4-BE49-F238E27FC236}">
              <a16:creationId xmlns:a16="http://schemas.microsoft.com/office/drawing/2014/main" id="{00000000-0008-0000-4100-000007000000}"/>
            </a:ext>
          </a:extLst>
        </xdr:cNvPr>
        <xdr:cNvSpPr>
          <a:spLocks noChangeArrowheads="1"/>
        </xdr:cNvSpPr>
      </xdr:nvSpPr>
      <xdr:spPr bwMode="auto">
        <a:xfrm>
          <a:off x="19850100" y="4533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234950</xdr:colOff>
      <xdr:row>4</xdr:row>
      <xdr:rowOff>82550</xdr:rowOff>
    </xdr:from>
    <xdr:to>
      <xdr:col>11</xdr:col>
      <xdr:colOff>381110</xdr:colOff>
      <xdr:row>16</xdr:row>
      <xdr:rowOff>144650</xdr:rowOff>
    </xdr:to>
    <xdr:pic>
      <xdr:nvPicPr>
        <xdr:cNvPr id="8" name="図 7">
          <a:extLst>
            <a:ext uri="{FF2B5EF4-FFF2-40B4-BE49-F238E27FC236}">
              <a16:creationId xmlns:a16="http://schemas.microsoft.com/office/drawing/2014/main" id="{00000000-0008-0000-4100-000008000000}"/>
            </a:ext>
          </a:extLst>
        </xdr:cNvPr>
        <xdr:cNvPicPr>
          <a:picLocks/>
        </xdr:cNvPicPr>
      </xdr:nvPicPr>
      <xdr:blipFill>
        <a:blip xmlns:r="http://schemas.openxmlformats.org/officeDocument/2006/relationships" r:embed="rId1"/>
        <a:stretch>
          <a:fillRect/>
        </a:stretch>
      </xdr:blipFill>
      <xdr:spPr>
        <a:xfrm>
          <a:off x="2612390" y="94361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41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41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41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43</xdr:col>
      <xdr:colOff>476250</xdr:colOff>
      <xdr:row>20</xdr:row>
      <xdr:rowOff>209550</xdr:rowOff>
    </xdr:from>
    <xdr:to>
      <xdr:col>51</xdr:col>
      <xdr:colOff>115050</xdr:colOff>
      <xdr:row>33</xdr:row>
      <xdr:rowOff>56400</xdr:rowOff>
    </xdr:to>
    <xdr:sp macro="" textlink="">
      <xdr:nvSpPr>
        <xdr:cNvPr id="2" name="AutoShape 2">
          <a:extLst>
            <a:ext uri="{FF2B5EF4-FFF2-40B4-BE49-F238E27FC236}">
              <a16:creationId xmlns:a16="http://schemas.microsoft.com/office/drawing/2014/main" id="{00000000-0008-0000-4200-000002000000}"/>
            </a:ext>
          </a:extLst>
        </xdr:cNvPr>
        <xdr:cNvSpPr>
          <a:spLocks noChangeArrowheads="1"/>
        </xdr:cNvSpPr>
      </xdr:nvSpPr>
      <xdr:spPr bwMode="auto">
        <a:xfrm>
          <a:off x="24352250" y="48323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39</xdr:col>
      <xdr:colOff>514350</xdr:colOff>
      <xdr:row>24</xdr:row>
      <xdr:rowOff>31750</xdr:rowOff>
    </xdr:from>
    <xdr:to>
      <xdr:col>47</xdr:col>
      <xdr:colOff>153150</xdr:colOff>
      <xdr:row>36</xdr:row>
      <xdr:rowOff>170700</xdr:rowOff>
    </xdr:to>
    <xdr:sp macro="" textlink="">
      <xdr:nvSpPr>
        <xdr:cNvPr id="3" name="AutoShape 1">
          <a:extLst>
            <a:ext uri="{FF2B5EF4-FFF2-40B4-BE49-F238E27FC236}">
              <a16:creationId xmlns:a16="http://schemas.microsoft.com/office/drawing/2014/main" id="{00000000-0008-0000-4200-000003000000}"/>
            </a:ext>
          </a:extLst>
        </xdr:cNvPr>
        <xdr:cNvSpPr>
          <a:spLocks noChangeArrowheads="1"/>
        </xdr:cNvSpPr>
      </xdr:nvSpPr>
      <xdr:spPr bwMode="auto">
        <a:xfrm>
          <a:off x="22256750" y="55943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457200</xdr:colOff>
      <xdr:row>20</xdr:row>
      <xdr:rowOff>57150</xdr:rowOff>
    </xdr:from>
    <xdr:to>
      <xdr:col>46</xdr:col>
      <xdr:colOff>96000</xdr:colOff>
      <xdr:row>32</xdr:row>
      <xdr:rowOff>119900</xdr:rowOff>
    </xdr:to>
    <xdr:sp macro="" textlink="">
      <xdr:nvSpPr>
        <xdr:cNvPr id="4" name="AutoShape 2">
          <a:extLst>
            <a:ext uri="{FF2B5EF4-FFF2-40B4-BE49-F238E27FC236}">
              <a16:creationId xmlns:a16="http://schemas.microsoft.com/office/drawing/2014/main" id="{00000000-0008-0000-4200-000004000000}"/>
            </a:ext>
          </a:extLst>
        </xdr:cNvPr>
        <xdr:cNvSpPr>
          <a:spLocks noChangeArrowheads="1"/>
        </xdr:cNvSpPr>
      </xdr:nvSpPr>
      <xdr:spPr bwMode="auto">
        <a:xfrm>
          <a:off x="21666200" y="46799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165100</xdr:colOff>
      <xdr:row>25</xdr:row>
      <xdr:rowOff>165100</xdr:rowOff>
    </xdr:from>
    <xdr:to>
      <xdr:col>45</xdr:col>
      <xdr:colOff>337300</xdr:colOff>
      <xdr:row>38</xdr:row>
      <xdr:rowOff>126250</xdr:rowOff>
    </xdr:to>
    <xdr:sp macro="" textlink="">
      <xdr:nvSpPr>
        <xdr:cNvPr id="5" name="AutoShape 1">
          <a:extLst>
            <a:ext uri="{FF2B5EF4-FFF2-40B4-BE49-F238E27FC236}">
              <a16:creationId xmlns:a16="http://schemas.microsoft.com/office/drawing/2014/main" id="{00000000-0008-0000-4200-000005000000}"/>
            </a:ext>
          </a:extLst>
        </xdr:cNvPr>
        <xdr:cNvSpPr>
          <a:spLocks noChangeArrowheads="1"/>
        </xdr:cNvSpPr>
      </xdr:nvSpPr>
      <xdr:spPr bwMode="auto">
        <a:xfrm>
          <a:off x="21374100" y="59817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234950</xdr:colOff>
      <xdr:row>24</xdr:row>
      <xdr:rowOff>76200</xdr:rowOff>
    </xdr:from>
    <xdr:to>
      <xdr:col>43</xdr:col>
      <xdr:colOff>407150</xdr:colOff>
      <xdr:row>37</xdr:row>
      <xdr:rowOff>1790</xdr:rowOff>
    </xdr:to>
    <xdr:sp macro="" textlink="">
      <xdr:nvSpPr>
        <xdr:cNvPr id="6" name="AutoShape 2">
          <a:extLst>
            <a:ext uri="{FF2B5EF4-FFF2-40B4-BE49-F238E27FC236}">
              <a16:creationId xmlns:a16="http://schemas.microsoft.com/office/drawing/2014/main" id="{00000000-0008-0000-4200-000006000000}"/>
            </a:ext>
          </a:extLst>
        </xdr:cNvPr>
        <xdr:cNvSpPr>
          <a:spLocks noChangeArrowheads="1"/>
        </xdr:cNvSpPr>
      </xdr:nvSpPr>
      <xdr:spPr bwMode="auto">
        <a:xfrm>
          <a:off x="20377150" y="5638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35</xdr:col>
      <xdr:colOff>508000</xdr:colOff>
      <xdr:row>20</xdr:row>
      <xdr:rowOff>0</xdr:rowOff>
    </xdr:from>
    <xdr:to>
      <xdr:col>43</xdr:col>
      <xdr:colOff>146800</xdr:colOff>
      <xdr:row>32</xdr:row>
      <xdr:rowOff>62750</xdr:rowOff>
    </xdr:to>
    <xdr:sp macro="" textlink="">
      <xdr:nvSpPr>
        <xdr:cNvPr id="7" name="AutoShape 1">
          <a:extLst>
            <a:ext uri="{FF2B5EF4-FFF2-40B4-BE49-F238E27FC236}">
              <a16:creationId xmlns:a16="http://schemas.microsoft.com/office/drawing/2014/main" id="{00000000-0008-0000-4200-000007000000}"/>
            </a:ext>
          </a:extLst>
        </xdr:cNvPr>
        <xdr:cNvSpPr>
          <a:spLocks noChangeArrowheads="1"/>
        </xdr:cNvSpPr>
      </xdr:nvSpPr>
      <xdr:spPr bwMode="auto">
        <a:xfrm>
          <a:off x="20116800" y="46228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12" name="図 11">
          <a:extLst>
            <a:ext uri="{FF2B5EF4-FFF2-40B4-BE49-F238E27FC236}">
              <a16:creationId xmlns:a16="http://schemas.microsoft.com/office/drawing/2014/main" id="{00000000-0008-0000-4200-00000C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13" name="図 12">
          <a:extLst>
            <a:ext uri="{FF2B5EF4-FFF2-40B4-BE49-F238E27FC236}">
              <a16:creationId xmlns:a16="http://schemas.microsoft.com/office/drawing/2014/main" id="{00000000-0008-0000-4200-00000D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4" name="図 13">
          <a:extLst>
            <a:ext uri="{FF2B5EF4-FFF2-40B4-BE49-F238E27FC236}">
              <a16:creationId xmlns:a16="http://schemas.microsoft.com/office/drawing/2014/main" id="{00000000-0008-0000-4200-00000E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5" name="図 14">
          <a:extLst>
            <a:ext uri="{FF2B5EF4-FFF2-40B4-BE49-F238E27FC236}">
              <a16:creationId xmlns:a16="http://schemas.microsoft.com/office/drawing/2014/main" id="{00000000-0008-0000-4200-00000F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44</xdr:col>
      <xdr:colOff>228600</xdr:colOff>
      <xdr:row>21</xdr:row>
      <xdr:rowOff>82550</xdr:rowOff>
    </xdr:from>
    <xdr:to>
      <xdr:col>51</xdr:col>
      <xdr:colOff>400800</xdr:colOff>
      <xdr:row>33</xdr:row>
      <xdr:rowOff>145300</xdr:rowOff>
    </xdr:to>
    <xdr:sp macro="" textlink="">
      <xdr:nvSpPr>
        <xdr:cNvPr id="2" name="AutoShape 2">
          <a:extLst>
            <a:ext uri="{FF2B5EF4-FFF2-40B4-BE49-F238E27FC236}">
              <a16:creationId xmlns:a16="http://schemas.microsoft.com/office/drawing/2014/main" id="{00000000-0008-0000-4300-000002000000}"/>
            </a:ext>
          </a:extLst>
        </xdr:cNvPr>
        <xdr:cNvSpPr>
          <a:spLocks noChangeArrowheads="1"/>
        </xdr:cNvSpPr>
      </xdr:nvSpPr>
      <xdr:spPr bwMode="auto">
        <a:xfrm>
          <a:off x="24638000" y="49212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40</xdr:col>
      <xdr:colOff>266700</xdr:colOff>
      <xdr:row>24</xdr:row>
      <xdr:rowOff>120650</xdr:rowOff>
    </xdr:from>
    <xdr:to>
      <xdr:col>47</xdr:col>
      <xdr:colOff>438900</xdr:colOff>
      <xdr:row>37</xdr:row>
      <xdr:rowOff>43700</xdr:rowOff>
    </xdr:to>
    <xdr:sp macro="" textlink="">
      <xdr:nvSpPr>
        <xdr:cNvPr id="3" name="AutoShape 1">
          <a:extLst>
            <a:ext uri="{FF2B5EF4-FFF2-40B4-BE49-F238E27FC236}">
              <a16:creationId xmlns:a16="http://schemas.microsoft.com/office/drawing/2014/main" id="{00000000-0008-0000-4300-000003000000}"/>
            </a:ext>
          </a:extLst>
        </xdr:cNvPr>
        <xdr:cNvSpPr>
          <a:spLocks noChangeArrowheads="1"/>
        </xdr:cNvSpPr>
      </xdr:nvSpPr>
      <xdr:spPr bwMode="auto">
        <a:xfrm>
          <a:off x="22542500" y="56832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39</xdr:col>
      <xdr:colOff>209550</xdr:colOff>
      <xdr:row>20</xdr:row>
      <xdr:rowOff>146050</xdr:rowOff>
    </xdr:from>
    <xdr:to>
      <xdr:col>46</xdr:col>
      <xdr:colOff>381750</xdr:colOff>
      <xdr:row>32</xdr:row>
      <xdr:rowOff>208800</xdr:rowOff>
    </xdr:to>
    <xdr:sp macro="" textlink="">
      <xdr:nvSpPr>
        <xdr:cNvPr id="4" name="AutoShape 2">
          <a:extLst>
            <a:ext uri="{FF2B5EF4-FFF2-40B4-BE49-F238E27FC236}">
              <a16:creationId xmlns:a16="http://schemas.microsoft.com/office/drawing/2014/main" id="{00000000-0008-0000-4300-000004000000}"/>
            </a:ext>
          </a:extLst>
        </xdr:cNvPr>
        <xdr:cNvSpPr>
          <a:spLocks noChangeArrowheads="1"/>
        </xdr:cNvSpPr>
      </xdr:nvSpPr>
      <xdr:spPr bwMode="auto">
        <a:xfrm>
          <a:off x="21951950" y="47688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450850</xdr:colOff>
      <xdr:row>26</xdr:row>
      <xdr:rowOff>0</xdr:rowOff>
    </xdr:from>
    <xdr:to>
      <xdr:col>46</xdr:col>
      <xdr:colOff>89650</xdr:colOff>
      <xdr:row>39</xdr:row>
      <xdr:rowOff>1790</xdr:rowOff>
    </xdr:to>
    <xdr:sp macro="" textlink="">
      <xdr:nvSpPr>
        <xdr:cNvPr id="5" name="AutoShape 1">
          <a:extLst>
            <a:ext uri="{FF2B5EF4-FFF2-40B4-BE49-F238E27FC236}">
              <a16:creationId xmlns:a16="http://schemas.microsoft.com/office/drawing/2014/main" id="{00000000-0008-0000-4300-000005000000}"/>
            </a:ext>
          </a:extLst>
        </xdr:cNvPr>
        <xdr:cNvSpPr>
          <a:spLocks noChangeArrowheads="1"/>
        </xdr:cNvSpPr>
      </xdr:nvSpPr>
      <xdr:spPr bwMode="auto">
        <a:xfrm>
          <a:off x="21659850" y="60706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520700</xdr:colOff>
      <xdr:row>24</xdr:row>
      <xdr:rowOff>165100</xdr:rowOff>
    </xdr:from>
    <xdr:to>
      <xdr:col>44</xdr:col>
      <xdr:colOff>159500</xdr:colOff>
      <xdr:row>37</xdr:row>
      <xdr:rowOff>88150</xdr:rowOff>
    </xdr:to>
    <xdr:sp macro="" textlink="">
      <xdr:nvSpPr>
        <xdr:cNvPr id="6" name="AutoShape 2">
          <a:extLst>
            <a:ext uri="{FF2B5EF4-FFF2-40B4-BE49-F238E27FC236}">
              <a16:creationId xmlns:a16="http://schemas.microsoft.com/office/drawing/2014/main" id="{00000000-0008-0000-4300-000006000000}"/>
            </a:ext>
          </a:extLst>
        </xdr:cNvPr>
        <xdr:cNvSpPr>
          <a:spLocks noChangeArrowheads="1"/>
        </xdr:cNvSpPr>
      </xdr:nvSpPr>
      <xdr:spPr bwMode="auto">
        <a:xfrm>
          <a:off x="20662900" y="57277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260350</xdr:colOff>
      <xdr:row>20</xdr:row>
      <xdr:rowOff>88900</xdr:rowOff>
    </xdr:from>
    <xdr:to>
      <xdr:col>43</xdr:col>
      <xdr:colOff>432550</xdr:colOff>
      <xdr:row>32</xdr:row>
      <xdr:rowOff>151650</xdr:rowOff>
    </xdr:to>
    <xdr:sp macro="" textlink="">
      <xdr:nvSpPr>
        <xdr:cNvPr id="7" name="AutoShape 1">
          <a:extLst>
            <a:ext uri="{FF2B5EF4-FFF2-40B4-BE49-F238E27FC236}">
              <a16:creationId xmlns:a16="http://schemas.microsoft.com/office/drawing/2014/main" id="{00000000-0008-0000-4300-000007000000}"/>
            </a:ext>
          </a:extLst>
        </xdr:cNvPr>
        <xdr:cNvSpPr>
          <a:spLocks noChangeArrowheads="1"/>
        </xdr:cNvSpPr>
      </xdr:nvSpPr>
      <xdr:spPr bwMode="auto">
        <a:xfrm>
          <a:off x="20402550" y="47117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43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43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43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43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44</xdr:col>
      <xdr:colOff>501650</xdr:colOff>
      <xdr:row>21</xdr:row>
      <xdr:rowOff>171450</xdr:rowOff>
    </xdr:from>
    <xdr:to>
      <xdr:col>52</xdr:col>
      <xdr:colOff>140450</xdr:colOff>
      <xdr:row>34</xdr:row>
      <xdr:rowOff>18300</xdr:rowOff>
    </xdr:to>
    <xdr:sp macro="" textlink="">
      <xdr:nvSpPr>
        <xdr:cNvPr id="2" name="AutoShape 2">
          <a:extLst>
            <a:ext uri="{FF2B5EF4-FFF2-40B4-BE49-F238E27FC236}">
              <a16:creationId xmlns:a16="http://schemas.microsoft.com/office/drawing/2014/main" id="{00000000-0008-0000-4400-000002000000}"/>
            </a:ext>
          </a:extLst>
        </xdr:cNvPr>
        <xdr:cNvSpPr>
          <a:spLocks noChangeArrowheads="1"/>
        </xdr:cNvSpPr>
      </xdr:nvSpPr>
      <xdr:spPr bwMode="auto">
        <a:xfrm>
          <a:off x="24911050" y="50101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41</xdr:col>
      <xdr:colOff>6350</xdr:colOff>
      <xdr:row>24</xdr:row>
      <xdr:rowOff>209550</xdr:rowOff>
    </xdr:from>
    <xdr:to>
      <xdr:col>48</xdr:col>
      <xdr:colOff>178550</xdr:colOff>
      <xdr:row>37</xdr:row>
      <xdr:rowOff>132600</xdr:rowOff>
    </xdr:to>
    <xdr:sp macro="" textlink="">
      <xdr:nvSpPr>
        <xdr:cNvPr id="3" name="AutoShape 1">
          <a:extLst>
            <a:ext uri="{FF2B5EF4-FFF2-40B4-BE49-F238E27FC236}">
              <a16:creationId xmlns:a16="http://schemas.microsoft.com/office/drawing/2014/main" id="{00000000-0008-0000-4400-000003000000}"/>
            </a:ext>
          </a:extLst>
        </xdr:cNvPr>
        <xdr:cNvSpPr>
          <a:spLocks noChangeArrowheads="1"/>
        </xdr:cNvSpPr>
      </xdr:nvSpPr>
      <xdr:spPr bwMode="auto">
        <a:xfrm>
          <a:off x="22815550" y="57721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39</xdr:col>
      <xdr:colOff>482600</xdr:colOff>
      <xdr:row>21</xdr:row>
      <xdr:rowOff>19050</xdr:rowOff>
    </xdr:from>
    <xdr:to>
      <xdr:col>47</xdr:col>
      <xdr:colOff>121400</xdr:colOff>
      <xdr:row>33</xdr:row>
      <xdr:rowOff>81800</xdr:rowOff>
    </xdr:to>
    <xdr:sp macro="" textlink="">
      <xdr:nvSpPr>
        <xdr:cNvPr id="4" name="AutoShape 2">
          <a:extLst>
            <a:ext uri="{FF2B5EF4-FFF2-40B4-BE49-F238E27FC236}">
              <a16:creationId xmlns:a16="http://schemas.microsoft.com/office/drawing/2014/main" id="{00000000-0008-0000-4400-000004000000}"/>
            </a:ext>
          </a:extLst>
        </xdr:cNvPr>
        <xdr:cNvSpPr>
          <a:spLocks noChangeArrowheads="1"/>
        </xdr:cNvSpPr>
      </xdr:nvSpPr>
      <xdr:spPr bwMode="auto">
        <a:xfrm>
          <a:off x="22225000" y="4857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39</xdr:col>
      <xdr:colOff>190500</xdr:colOff>
      <xdr:row>26</xdr:row>
      <xdr:rowOff>88900</xdr:rowOff>
    </xdr:from>
    <xdr:to>
      <xdr:col>46</xdr:col>
      <xdr:colOff>362700</xdr:colOff>
      <xdr:row>39</xdr:row>
      <xdr:rowOff>88150</xdr:rowOff>
    </xdr:to>
    <xdr:sp macro="" textlink="">
      <xdr:nvSpPr>
        <xdr:cNvPr id="5" name="AutoShape 1">
          <a:extLst>
            <a:ext uri="{FF2B5EF4-FFF2-40B4-BE49-F238E27FC236}">
              <a16:creationId xmlns:a16="http://schemas.microsoft.com/office/drawing/2014/main" id="{00000000-0008-0000-4400-000005000000}"/>
            </a:ext>
          </a:extLst>
        </xdr:cNvPr>
        <xdr:cNvSpPr>
          <a:spLocks noChangeArrowheads="1"/>
        </xdr:cNvSpPr>
      </xdr:nvSpPr>
      <xdr:spPr bwMode="auto">
        <a:xfrm>
          <a:off x="21932900" y="61595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260350</xdr:colOff>
      <xdr:row>25</xdr:row>
      <xdr:rowOff>0</xdr:rowOff>
    </xdr:from>
    <xdr:to>
      <xdr:col>44</xdr:col>
      <xdr:colOff>432550</xdr:colOff>
      <xdr:row>37</xdr:row>
      <xdr:rowOff>177050</xdr:rowOff>
    </xdr:to>
    <xdr:sp macro="" textlink="">
      <xdr:nvSpPr>
        <xdr:cNvPr id="6" name="AutoShape 2">
          <a:extLst>
            <a:ext uri="{FF2B5EF4-FFF2-40B4-BE49-F238E27FC236}">
              <a16:creationId xmlns:a16="http://schemas.microsoft.com/office/drawing/2014/main" id="{00000000-0008-0000-4400-000006000000}"/>
            </a:ext>
          </a:extLst>
        </xdr:cNvPr>
        <xdr:cNvSpPr>
          <a:spLocks noChangeArrowheads="1"/>
        </xdr:cNvSpPr>
      </xdr:nvSpPr>
      <xdr:spPr bwMode="auto">
        <a:xfrm>
          <a:off x="20935950" y="58166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0</xdr:colOff>
      <xdr:row>20</xdr:row>
      <xdr:rowOff>177800</xdr:rowOff>
    </xdr:from>
    <xdr:to>
      <xdr:col>44</xdr:col>
      <xdr:colOff>172200</xdr:colOff>
      <xdr:row>33</xdr:row>
      <xdr:rowOff>24650</xdr:rowOff>
    </xdr:to>
    <xdr:sp macro="" textlink="">
      <xdr:nvSpPr>
        <xdr:cNvPr id="7" name="AutoShape 1">
          <a:extLst>
            <a:ext uri="{FF2B5EF4-FFF2-40B4-BE49-F238E27FC236}">
              <a16:creationId xmlns:a16="http://schemas.microsoft.com/office/drawing/2014/main" id="{00000000-0008-0000-4400-000007000000}"/>
            </a:ext>
          </a:extLst>
        </xdr:cNvPr>
        <xdr:cNvSpPr>
          <a:spLocks noChangeArrowheads="1"/>
        </xdr:cNvSpPr>
      </xdr:nvSpPr>
      <xdr:spPr bwMode="auto">
        <a:xfrm>
          <a:off x="20675600" y="48006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44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44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44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44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45</xdr:col>
      <xdr:colOff>488950</xdr:colOff>
      <xdr:row>22</xdr:row>
      <xdr:rowOff>139700</xdr:rowOff>
    </xdr:from>
    <xdr:to>
      <xdr:col>53</xdr:col>
      <xdr:colOff>127750</xdr:colOff>
      <xdr:row>34</xdr:row>
      <xdr:rowOff>202450</xdr:rowOff>
    </xdr:to>
    <xdr:sp macro="" textlink="">
      <xdr:nvSpPr>
        <xdr:cNvPr id="2" name="AutoShape 2">
          <a:extLst>
            <a:ext uri="{FF2B5EF4-FFF2-40B4-BE49-F238E27FC236}">
              <a16:creationId xmlns:a16="http://schemas.microsoft.com/office/drawing/2014/main" id="{00000000-0008-0000-4500-000002000000}"/>
            </a:ext>
          </a:extLst>
        </xdr:cNvPr>
        <xdr:cNvSpPr>
          <a:spLocks noChangeArrowheads="1"/>
        </xdr:cNvSpPr>
      </xdr:nvSpPr>
      <xdr:spPr bwMode="auto">
        <a:xfrm>
          <a:off x="25431750" y="5194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41</xdr:col>
      <xdr:colOff>527050</xdr:colOff>
      <xdr:row>25</xdr:row>
      <xdr:rowOff>139700</xdr:rowOff>
    </xdr:from>
    <xdr:to>
      <xdr:col>49</xdr:col>
      <xdr:colOff>165850</xdr:colOff>
      <xdr:row>38</xdr:row>
      <xdr:rowOff>100850</xdr:rowOff>
    </xdr:to>
    <xdr:sp macro="" textlink="">
      <xdr:nvSpPr>
        <xdr:cNvPr id="3" name="AutoShape 1">
          <a:extLst>
            <a:ext uri="{FF2B5EF4-FFF2-40B4-BE49-F238E27FC236}">
              <a16:creationId xmlns:a16="http://schemas.microsoft.com/office/drawing/2014/main" id="{00000000-0008-0000-4500-000003000000}"/>
            </a:ext>
          </a:extLst>
        </xdr:cNvPr>
        <xdr:cNvSpPr>
          <a:spLocks noChangeArrowheads="1"/>
        </xdr:cNvSpPr>
      </xdr:nvSpPr>
      <xdr:spPr bwMode="auto">
        <a:xfrm>
          <a:off x="23336250" y="5956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40</xdr:col>
      <xdr:colOff>469900</xdr:colOff>
      <xdr:row>21</xdr:row>
      <xdr:rowOff>203200</xdr:rowOff>
    </xdr:from>
    <xdr:to>
      <xdr:col>48</xdr:col>
      <xdr:colOff>108700</xdr:colOff>
      <xdr:row>34</xdr:row>
      <xdr:rowOff>50050</xdr:rowOff>
    </xdr:to>
    <xdr:sp macro="" textlink="">
      <xdr:nvSpPr>
        <xdr:cNvPr id="4" name="AutoShape 2">
          <a:extLst>
            <a:ext uri="{FF2B5EF4-FFF2-40B4-BE49-F238E27FC236}">
              <a16:creationId xmlns:a16="http://schemas.microsoft.com/office/drawing/2014/main" id="{00000000-0008-0000-4500-000004000000}"/>
            </a:ext>
          </a:extLst>
        </xdr:cNvPr>
        <xdr:cNvSpPr>
          <a:spLocks noChangeArrowheads="1"/>
        </xdr:cNvSpPr>
      </xdr:nvSpPr>
      <xdr:spPr bwMode="auto">
        <a:xfrm>
          <a:off x="22745700" y="5041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40</xdr:col>
      <xdr:colOff>177800</xdr:colOff>
      <xdr:row>27</xdr:row>
      <xdr:rowOff>19050</xdr:rowOff>
    </xdr:from>
    <xdr:to>
      <xdr:col>47</xdr:col>
      <xdr:colOff>350000</xdr:colOff>
      <xdr:row>40</xdr:row>
      <xdr:rowOff>56400</xdr:rowOff>
    </xdr:to>
    <xdr:sp macro="" textlink="">
      <xdr:nvSpPr>
        <xdr:cNvPr id="5" name="AutoShape 1">
          <a:extLst>
            <a:ext uri="{FF2B5EF4-FFF2-40B4-BE49-F238E27FC236}">
              <a16:creationId xmlns:a16="http://schemas.microsoft.com/office/drawing/2014/main" id="{00000000-0008-0000-4500-000005000000}"/>
            </a:ext>
          </a:extLst>
        </xdr:cNvPr>
        <xdr:cNvSpPr>
          <a:spLocks noChangeArrowheads="1"/>
        </xdr:cNvSpPr>
      </xdr:nvSpPr>
      <xdr:spPr bwMode="auto">
        <a:xfrm>
          <a:off x="22453600" y="6343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247650</xdr:colOff>
      <xdr:row>25</xdr:row>
      <xdr:rowOff>184150</xdr:rowOff>
    </xdr:from>
    <xdr:to>
      <xdr:col>45</xdr:col>
      <xdr:colOff>419850</xdr:colOff>
      <xdr:row>38</xdr:row>
      <xdr:rowOff>145300</xdr:rowOff>
    </xdr:to>
    <xdr:sp macro="" textlink="">
      <xdr:nvSpPr>
        <xdr:cNvPr id="6" name="AutoShape 2">
          <a:extLst>
            <a:ext uri="{FF2B5EF4-FFF2-40B4-BE49-F238E27FC236}">
              <a16:creationId xmlns:a16="http://schemas.microsoft.com/office/drawing/2014/main" id="{00000000-0008-0000-4500-000006000000}"/>
            </a:ext>
          </a:extLst>
        </xdr:cNvPr>
        <xdr:cNvSpPr>
          <a:spLocks noChangeArrowheads="1"/>
        </xdr:cNvSpPr>
      </xdr:nvSpPr>
      <xdr:spPr bwMode="auto">
        <a:xfrm>
          <a:off x="21456650" y="6000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520700</xdr:colOff>
      <xdr:row>21</xdr:row>
      <xdr:rowOff>146050</xdr:rowOff>
    </xdr:from>
    <xdr:to>
      <xdr:col>45</xdr:col>
      <xdr:colOff>159500</xdr:colOff>
      <xdr:row>33</xdr:row>
      <xdr:rowOff>208800</xdr:rowOff>
    </xdr:to>
    <xdr:sp macro="" textlink="">
      <xdr:nvSpPr>
        <xdr:cNvPr id="7" name="AutoShape 1">
          <a:extLst>
            <a:ext uri="{FF2B5EF4-FFF2-40B4-BE49-F238E27FC236}">
              <a16:creationId xmlns:a16="http://schemas.microsoft.com/office/drawing/2014/main" id="{00000000-0008-0000-4500-000007000000}"/>
            </a:ext>
          </a:extLst>
        </xdr:cNvPr>
        <xdr:cNvSpPr>
          <a:spLocks noChangeArrowheads="1"/>
        </xdr:cNvSpPr>
      </xdr:nvSpPr>
      <xdr:spPr bwMode="auto">
        <a:xfrm>
          <a:off x="21196300" y="4984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45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45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45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45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45</xdr:col>
      <xdr:colOff>508000</xdr:colOff>
      <xdr:row>22</xdr:row>
      <xdr:rowOff>139700</xdr:rowOff>
    </xdr:from>
    <xdr:to>
      <xdr:col>53</xdr:col>
      <xdr:colOff>146800</xdr:colOff>
      <xdr:row>34</xdr:row>
      <xdr:rowOff>202450</xdr:rowOff>
    </xdr:to>
    <xdr:sp macro="" textlink="">
      <xdr:nvSpPr>
        <xdr:cNvPr id="2" name="AutoShape 2">
          <a:extLst>
            <a:ext uri="{FF2B5EF4-FFF2-40B4-BE49-F238E27FC236}">
              <a16:creationId xmlns:a16="http://schemas.microsoft.com/office/drawing/2014/main" id="{00000000-0008-0000-4600-000002000000}"/>
            </a:ext>
          </a:extLst>
        </xdr:cNvPr>
        <xdr:cNvSpPr>
          <a:spLocks noChangeArrowheads="1"/>
        </xdr:cNvSpPr>
      </xdr:nvSpPr>
      <xdr:spPr bwMode="auto">
        <a:xfrm>
          <a:off x="25450800" y="5194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42</xdr:col>
      <xdr:colOff>12700</xdr:colOff>
      <xdr:row>25</xdr:row>
      <xdr:rowOff>139700</xdr:rowOff>
    </xdr:from>
    <xdr:to>
      <xdr:col>49</xdr:col>
      <xdr:colOff>184900</xdr:colOff>
      <xdr:row>38</xdr:row>
      <xdr:rowOff>100850</xdr:rowOff>
    </xdr:to>
    <xdr:sp macro="" textlink="">
      <xdr:nvSpPr>
        <xdr:cNvPr id="3" name="AutoShape 1">
          <a:extLst>
            <a:ext uri="{FF2B5EF4-FFF2-40B4-BE49-F238E27FC236}">
              <a16:creationId xmlns:a16="http://schemas.microsoft.com/office/drawing/2014/main" id="{00000000-0008-0000-4600-000003000000}"/>
            </a:ext>
          </a:extLst>
        </xdr:cNvPr>
        <xdr:cNvSpPr>
          <a:spLocks noChangeArrowheads="1"/>
        </xdr:cNvSpPr>
      </xdr:nvSpPr>
      <xdr:spPr bwMode="auto">
        <a:xfrm>
          <a:off x="23355300" y="5956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40</xdr:col>
      <xdr:colOff>488950</xdr:colOff>
      <xdr:row>21</xdr:row>
      <xdr:rowOff>203200</xdr:rowOff>
    </xdr:from>
    <xdr:to>
      <xdr:col>48</xdr:col>
      <xdr:colOff>127750</xdr:colOff>
      <xdr:row>34</xdr:row>
      <xdr:rowOff>50050</xdr:rowOff>
    </xdr:to>
    <xdr:sp macro="" textlink="">
      <xdr:nvSpPr>
        <xdr:cNvPr id="4" name="AutoShape 2">
          <a:extLst>
            <a:ext uri="{FF2B5EF4-FFF2-40B4-BE49-F238E27FC236}">
              <a16:creationId xmlns:a16="http://schemas.microsoft.com/office/drawing/2014/main" id="{00000000-0008-0000-4600-000004000000}"/>
            </a:ext>
          </a:extLst>
        </xdr:cNvPr>
        <xdr:cNvSpPr>
          <a:spLocks noChangeArrowheads="1"/>
        </xdr:cNvSpPr>
      </xdr:nvSpPr>
      <xdr:spPr bwMode="auto">
        <a:xfrm>
          <a:off x="22764750" y="5041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40</xdr:col>
      <xdr:colOff>196850</xdr:colOff>
      <xdr:row>27</xdr:row>
      <xdr:rowOff>19050</xdr:rowOff>
    </xdr:from>
    <xdr:to>
      <xdr:col>47</xdr:col>
      <xdr:colOff>369050</xdr:colOff>
      <xdr:row>40</xdr:row>
      <xdr:rowOff>56400</xdr:rowOff>
    </xdr:to>
    <xdr:sp macro="" textlink="">
      <xdr:nvSpPr>
        <xdr:cNvPr id="5" name="AutoShape 1">
          <a:extLst>
            <a:ext uri="{FF2B5EF4-FFF2-40B4-BE49-F238E27FC236}">
              <a16:creationId xmlns:a16="http://schemas.microsoft.com/office/drawing/2014/main" id="{00000000-0008-0000-4600-000005000000}"/>
            </a:ext>
          </a:extLst>
        </xdr:cNvPr>
        <xdr:cNvSpPr>
          <a:spLocks noChangeArrowheads="1"/>
        </xdr:cNvSpPr>
      </xdr:nvSpPr>
      <xdr:spPr bwMode="auto">
        <a:xfrm>
          <a:off x="22472650" y="6343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266700</xdr:colOff>
      <xdr:row>25</xdr:row>
      <xdr:rowOff>184150</xdr:rowOff>
    </xdr:from>
    <xdr:to>
      <xdr:col>45</xdr:col>
      <xdr:colOff>438900</xdr:colOff>
      <xdr:row>38</xdr:row>
      <xdr:rowOff>145300</xdr:rowOff>
    </xdr:to>
    <xdr:sp macro="" textlink="">
      <xdr:nvSpPr>
        <xdr:cNvPr id="6" name="AutoShape 2">
          <a:extLst>
            <a:ext uri="{FF2B5EF4-FFF2-40B4-BE49-F238E27FC236}">
              <a16:creationId xmlns:a16="http://schemas.microsoft.com/office/drawing/2014/main" id="{00000000-0008-0000-4600-000006000000}"/>
            </a:ext>
          </a:extLst>
        </xdr:cNvPr>
        <xdr:cNvSpPr>
          <a:spLocks noChangeArrowheads="1"/>
        </xdr:cNvSpPr>
      </xdr:nvSpPr>
      <xdr:spPr bwMode="auto">
        <a:xfrm>
          <a:off x="21475700" y="6000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6350</xdr:colOff>
      <xdr:row>21</xdr:row>
      <xdr:rowOff>146050</xdr:rowOff>
    </xdr:from>
    <xdr:to>
      <xdr:col>45</xdr:col>
      <xdr:colOff>178550</xdr:colOff>
      <xdr:row>33</xdr:row>
      <xdr:rowOff>208800</xdr:rowOff>
    </xdr:to>
    <xdr:sp macro="" textlink="">
      <xdr:nvSpPr>
        <xdr:cNvPr id="7" name="AutoShape 1">
          <a:extLst>
            <a:ext uri="{FF2B5EF4-FFF2-40B4-BE49-F238E27FC236}">
              <a16:creationId xmlns:a16="http://schemas.microsoft.com/office/drawing/2014/main" id="{00000000-0008-0000-4600-000007000000}"/>
            </a:ext>
          </a:extLst>
        </xdr:cNvPr>
        <xdr:cNvSpPr>
          <a:spLocks noChangeArrowheads="1"/>
        </xdr:cNvSpPr>
      </xdr:nvSpPr>
      <xdr:spPr bwMode="auto">
        <a:xfrm>
          <a:off x="21215350" y="4984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46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228600</xdr:colOff>
      <xdr:row>4</xdr:row>
      <xdr:rowOff>76200</xdr:rowOff>
    </xdr:from>
    <xdr:to>
      <xdr:col>22</xdr:col>
      <xdr:colOff>374760</xdr:colOff>
      <xdr:row>16</xdr:row>
      <xdr:rowOff>138300</xdr:rowOff>
    </xdr:to>
    <xdr:pic>
      <xdr:nvPicPr>
        <xdr:cNvPr id="9" name="図 8">
          <a:extLst>
            <a:ext uri="{FF2B5EF4-FFF2-40B4-BE49-F238E27FC236}">
              <a16:creationId xmlns:a16="http://schemas.microsoft.com/office/drawing/2014/main" id="{00000000-0008-0000-4600-000009000000}"/>
            </a:ext>
          </a:extLst>
        </xdr:cNvPr>
        <xdr:cNvPicPr>
          <a:picLocks/>
        </xdr:cNvPicPr>
      </xdr:nvPicPr>
      <xdr:blipFill>
        <a:blip xmlns:r="http://schemas.openxmlformats.org/officeDocument/2006/relationships" r:embed="rId2"/>
        <a:stretch>
          <a:fillRect/>
        </a:stretch>
      </xdr:blipFill>
      <xdr:spPr>
        <a:xfrm>
          <a:off x="8831580" y="937260"/>
          <a:ext cx="3895200" cy="2919600"/>
        </a:xfrm>
        <a:prstGeom prst="rect">
          <a:avLst/>
        </a:prstGeom>
      </xdr:spPr>
    </xdr:pic>
    <xdr:clientData/>
  </xdr:twoCellAnchor>
  <xdr:twoCellAnchor editAs="oneCell">
    <xdr:from>
      <xdr:col>5</xdr:col>
      <xdr:colOff>228600</xdr:colOff>
      <xdr:row>22</xdr:row>
      <xdr:rowOff>76200</xdr:rowOff>
    </xdr:from>
    <xdr:to>
      <xdr:col>11</xdr:col>
      <xdr:colOff>374760</xdr:colOff>
      <xdr:row>34</xdr:row>
      <xdr:rowOff>138300</xdr:rowOff>
    </xdr:to>
    <xdr:pic>
      <xdr:nvPicPr>
        <xdr:cNvPr id="10" name="図 9">
          <a:extLst>
            <a:ext uri="{FF2B5EF4-FFF2-40B4-BE49-F238E27FC236}">
              <a16:creationId xmlns:a16="http://schemas.microsoft.com/office/drawing/2014/main" id="{00000000-0008-0000-4600-00000A000000}"/>
            </a:ext>
          </a:extLst>
        </xdr:cNvPr>
        <xdr:cNvPicPr>
          <a:picLocks/>
        </xdr:cNvPicPr>
      </xdr:nvPicPr>
      <xdr:blipFill>
        <a:blip xmlns:r="http://schemas.openxmlformats.org/officeDocument/2006/relationships" r:embed="rId3"/>
        <a:stretch>
          <a:fillRect/>
        </a:stretch>
      </xdr:blipFill>
      <xdr:spPr>
        <a:xfrm>
          <a:off x="2606040" y="5074920"/>
          <a:ext cx="3895200" cy="2919600"/>
        </a:xfrm>
        <a:prstGeom prst="rect">
          <a:avLst/>
        </a:prstGeom>
      </xdr:spPr>
    </xdr:pic>
    <xdr:clientData/>
  </xdr:twoCellAnchor>
  <xdr:twoCellAnchor editAs="oneCell">
    <xdr:from>
      <xdr:col>16</xdr:col>
      <xdr:colOff>228600</xdr:colOff>
      <xdr:row>22</xdr:row>
      <xdr:rowOff>76200</xdr:rowOff>
    </xdr:from>
    <xdr:to>
      <xdr:col>22</xdr:col>
      <xdr:colOff>374760</xdr:colOff>
      <xdr:row>34</xdr:row>
      <xdr:rowOff>138300</xdr:rowOff>
    </xdr:to>
    <xdr:pic>
      <xdr:nvPicPr>
        <xdr:cNvPr id="11" name="図 10">
          <a:extLst>
            <a:ext uri="{FF2B5EF4-FFF2-40B4-BE49-F238E27FC236}">
              <a16:creationId xmlns:a16="http://schemas.microsoft.com/office/drawing/2014/main" id="{00000000-0008-0000-4600-00000B000000}"/>
            </a:ext>
          </a:extLst>
        </xdr:cNvPr>
        <xdr:cNvPicPr>
          <a:picLocks/>
        </xdr:cNvPicPr>
      </xdr:nvPicPr>
      <xdr:blipFill>
        <a:blip xmlns:r="http://schemas.openxmlformats.org/officeDocument/2006/relationships" r:embed="rId4"/>
        <a:stretch>
          <a:fillRect/>
        </a:stretch>
      </xdr:blipFill>
      <xdr:spPr>
        <a:xfrm>
          <a:off x="8831580" y="5074920"/>
          <a:ext cx="3895200" cy="291960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45</xdr:col>
      <xdr:colOff>508000</xdr:colOff>
      <xdr:row>22</xdr:row>
      <xdr:rowOff>139700</xdr:rowOff>
    </xdr:from>
    <xdr:to>
      <xdr:col>53</xdr:col>
      <xdr:colOff>146800</xdr:colOff>
      <xdr:row>34</xdr:row>
      <xdr:rowOff>202450</xdr:rowOff>
    </xdr:to>
    <xdr:sp macro="" textlink="">
      <xdr:nvSpPr>
        <xdr:cNvPr id="2" name="AutoShape 2">
          <a:extLst>
            <a:ext uri="{FF2B5EF4-FFF2-40B4-BE49-F238E27FC236}">
              <a16:creationId xmlns:a16="http://schemas.microsoft.com/office/drawing/2014/main" id="{00000000-0008-0000-4700-000002000000}"/>
            </a:ext>
          </a:extLst>
        </xdr:cNvPr>
        <xdr:cNvSpPr>
          <a:spLocks noChangeArrowheads="1"/>
        </xdr:cNvSpPr>
      </xdr:nvSpPr>
      <xdr:spPr bwMode="auto">
        <a:xfrm>
          <a:off x="25450800" y="5194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42</xdr:col>
      <xdr:colOff>12700</xdr:colOff>
      <xdr:row>25</xdr:row>
      <xdr:rowOff>139700</xdr:rowOff>
    </xdr:from>
    <xdr:to>
      <xdr:col>49</xdr:col>
      <xdr:colOff>184900</xdr:colOff>
      <xdr:row>38</xdr:row>
      <xdr:rowOff>100850</xdr:rowOff>
    </xdr:to>
    <xdr:sp macro="" textlink="">
      <xdr:nvSpPr>
        <xdr:cNvPr id="3" name="AutoShape 1">
          <a:extLst>
            <a:ext uri="{FF2B5EF4-FFF2-40B4-BE49-F238E27FC236}">
              <a16:creationId xmlns:a16="http://schemas.microsoft.com/office/drawing/2014/main" id="{00000000-0008-0000-4700-000003000000}"/>
            </a:ext>
          </a:extLst>
        </xdr:cNvPr>
        <xdr:cNvSpPr>
          <a:spLocks noChangeArrowheads="1"/>
        </xdr:cNvSpPr>
      </xdr:nvSpPr>
      <xdr:spPr bwMode="auto">
        <a:xfrm>
          <a:off x="23355300" y="59563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40</xdr:col>
      <xdr:colOff>488950</xdr:colOff>
      <xdr:row>21</xdr:row>
      <xdr:rowOff>203200</xdr:rowOff>
    </xdr:from>
    <xdr:to>
      <xdr:col>48</xdr:col>
      <xdr:colOff>127750</xdr:colOff>
      <xdr:row>34</xdr:row>
      <xdr:rowOff>50050</xdr:rowOff>
    </xdr:to>
    <xdr:sp macro="" textlink="">
      <xdr:nvSpPr>
        <xdr:cNvPr id="4" name="AutoShape 2">
          <a:extLst>
            <a:ext uri="{FF2B5EF4-FFF2-40B4-BE49-F238E27FC236}">
              <a16:creationId xmlns:a16="http://schemas.microsoft.com/office/drawing/2014/main" id="{00000000-0008-0000-4700-000004000000}"/>
            </a:ext>
          </a:extLst>
        </xdr:cNvPr>
        <xdr:cNvSpPr>
          <a:spLocks noChangeArrowheads="1"/>
        </xdr:cNvSpPr>
      </xdr:nvSpPr>
      <xdr:spPr bwMode="auto">
        <a:xfrm>
          <a:off x="22764750" y="504190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40</xdr:col>
      <xdr:colOff>196850</xdr:colOff>
      <xdr:row>27</xdr:row>
      <xdr:rowOff>19050</xdr:rowOff>
    </xdr:from>
    <xdr:to>
      <xdr:col>47</xdr:col>
      <xdr:colOff>369050</xdr:colOff>
      <xdr:row>40</xdr:row>
      <xdr:rowOff>56400</xdr:rowOff>
    </xdr:to>
    <xdr:sp macro="" textlink="">
      <xdr:nvSpPr>
        <xdr:cNvPr id="5" name="AutoShape 1">
          <a:extLst>
            <a:ext uri="{FF2B5EF4-FFF2-40B4-BE49-F238E27FC236}">
              <a16:creationId xmlns:a16="http://schemas.microsoft.com/office/drawing/2014/main" id="{00000000-0008-0000-4700-000005000000}"/>
            </a:ext>
          </a:extLst>
        </xdr:cNvPr>
        <xdr:cNvSpPr>
          <a:spLocks noChangeArrowheads="1"/>
        </xdr:cNvSpPr>
      </xdr:nvSpPr>
      <xdr:spPr bwMode="auto">
        <a:xfrm>
          <a:off x="22472650" y="63436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266700</xdr:colOff>
      <xdr:row>25</xdr:row>
      <xdr:rowOff>184150</xdr:rowOff>
    </xdr:from>
    <xdr:to>
      <xdr:col>45</xdr:col>
      <xdr:colOff>438900</xdr:colOff>
      <xdr:row>38</xdr:row>
      <xdr:rowOff>145300</xdr:rowOff>
    </xdr:to>
    <xdr:sp macro="" textlink="">
      <xdr:nvSpPr>
        <xdr:cNvPr id="6" name="AutoShape 2">
          <a:extLst>
            <a:ext uri="{FF2B5EF4-FFF2-40B4-BE49-F238E27FC236}">
              <a16:creationId xmlns:a16="http://schemas.microsoft.com/office/drawing/2014/main" id="{00000000-0008-0000-4700-000006000000}"/>
            </a:ext>
          </a:extLst>
        </xdr:cNvPr>
        <xdr:cNvSpPr>
          <a:spLocks noChangeArrowheads="1"/>
        </xdr:cNvSpPr>
      </xdr:nvSpPr>
      <xdr:spPr bwMode="auto">
        <a:xfrm>
          <a:off x="21475700" y="6000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38</xdr:col>
      <xdr:colOff>6350</xdr:colOff>
      <xdr:row>21</xdr:row>
      <xdr:rowOff>146050</xdr:rowOff>
    </xdr:from>
    <xdr:to>
      <xdr:col>45</xdr:col>
      <xdr:colOff>178550</xdr:colOff>
      <xdr:row>33</xdr:row>
      <xdr:rowOff>208800</xdr:rowOff>
    </xdr:to>
    <xdr:sp macro="" textlink="">
      <xdr:nvSpPr>
        <xdr:cNvPr id="7" name="AutoShape 1">
          <a:extLst>
            <a:ext uri="{FF2B5EF4-FFF2-40B4-BE49-F238E27FC236}">
              <a16:creationId xmlns:a16="http://schemas.microsoft.com/office/drawing/2014/main" id="{00000000-0008-0000-4700-000007000000}"/>
            </a:ext>
          </a:extLst>
        </xdr:cNvPr>
        <xdr:cNvSpPr>
          <a:spLocks noChangeArrowheads="1"/>
        </xdr:cNvSpPr>
      </xdr:nvSpPr>
      <xdr:spPr bwMode="auto">
        <a:xfrm>
          <a:off x="21215350" y="4984750"/>
          <a:ext cx="3906000" cy="2952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228600</xdr:colOff>
      <xdr:row>4</xdr:row>
      <xdr:rowOff>76200</xdr:rowOff>
    </xdr:from>
    <xdr:to>
      <xdr:col>11</xdr:col>
      <xdr:colOff>374760</xdr:colOff>
      <xdr:row>16</xdr:row>
      <xdr:rowOff>138300</xdr:rowOff>
    </xdr:to>
    <xdr:pic>
      <xdr:nvPicPr>
        <xdr:cNvPr id="8" name="図 7">
          <a:extLst>
            <a:ext uri="{FF2B5EF4-FFF2-40B4-BE49-F238E27FC236}">
              <a16:creationId xmlns:a16="http://schemas.microsoft.com/office/drawing/2014/main" id="{00000000-0008-0000-4700-000008000000}"/>
            </a:ext>
          </a:extLst>
        </xdr:cNvPr>
        <xdr:cNvPicPr>
          <a:picLocks/>
        </xdr:cNvPicPr>
      </xdr:nvPicPr>
      <xdr:blipFill>
        <a:blip xmlns:r="http://schemas.openxmlformats.org/officeDocument/2006/relationships" r:embed="rId1"/>
        <a:stretch>
          <a:fillRect/>
        </a:stretch>
      </xdr:blipFill>
      <xdr:spPr>
        <a:xfrm>
          <a:off x="2606040" y="937260"/>
          <a:ext cx="3895200" cy="2919600"/>
        </a:xfrm>
        <a:prstGeom prst="rect">
          <a:avLst/>
        </a:prstGeom>
      </xdr:spPr>
    </xdr:pic>
    <xdr:clientData/>
  </xdr:twoCellAnchor>
  <xdr:twoCellAnchor editAs="oneCell">
    <xdr:from>
      <xdr:col>16</xdr:col>
      <xdr:colOff>238760</xdr:colOff>
      <xdr:row>4</xdr:row>
      <xdr:rowOff>77470</xdr:rowOff>
    </xdr:from>
    <xdr:to>
      <xdr:col>22</xdr:col>
      <xdr:colOff>384920</xdr:colOff>
      <xdr:row>16</xdr:row>
      <xdr:rowOff>139570</xdr:rowOff>
    </xdr:to>
    <xdr:pic>
      <xdr:nvPicPr>
        <xdr:cNvPr id="9" name="図 8">
          <a:extLst>
            <a:ext uri="{FF2B5EF4-FFF2-40B4-BE49-F238E27FC236}">
              <a16:creationId xmlns:a16="http://schemas.microsoft.com/office/drawing/2014/main" id="{00000000-0008-0000-4700-000009000000}"/>
            </a:ext>
          </a:extLst>
        </xdr:cNvPr>
        <xdr:cNvPicPr>
          <a:picLocks/>
        </xdr:cNvPicPr>
      </xdr:nvPicPr>
      <xdr:blipFill>
        <a:blip xmlns:r="http://schemas.openxmlformats.org/officeDocument/2006/relationships" r:embed="rId2"/>
        <a:stretch>
          <a:fillRect/>
        </a:stretch>
      </xdr:blipFill>
      <xdr:spPr>
        <a:xfrm>
          <a:off x="8841740" y="938530"/>
          <a:ext cx="3895200" cy="2919600"/>
        </a:xfrm>
        <a:prstGeom prst="rect">
          <a:avLst/>
        </a:prstGeom>
      </xdr:spPr>
    </xdr:pic>
    <xdr:clientData/>
  </xdr:twoCellAnchor>
  <xdr:twoCellAnchor editAs="oneCell">
    <xdr:from>
      <xdr:col>5</xdr:col>
      <xdr:colOff>238760</xdr:colOff>
      <xdr:row>22</xdr:row>
      <xdr:rowOff>77470</xdr:rowOff>
    </xdr:from>
    <xdr:to>
      <xdr:col>11</xdr:col>
      <xdr:colOff>384920</xdr:colOff>
      <xdr:row>34</xdr:row>
      <xdr:rowOff>139570</xdr:rowOff>
    </xdr:to>
    <xdr:pic>
      <xdr:nvPicPr>
        <xdr:cNvPr id="13" name="図 12">
          <a:extLst>
            <a:ext uri="{FF2B5EF4-FFF2-40B4-BE49-F238E27FC236}">
              <a16:creationId xmlns:a16="http://schemas.microsoft.com/office/drawing/2014/main" id="{00000000-0008-0000-4700-00000D000000}"/>
            </a:ext>
          </a:extLst>
        </xdr:cNvPr>
        <xdr:cNvPicPr>
          <a:picLocks/>
        </xdr:cNvPicPr>
      </xdr:nvPicPr>
      <xdr:blipFill>
        <a:blip xmlns:r="http://schemas.openxmlformats.org/officeDocument/2006/relationships" r:embed="rId3"/>
        <a:stretch>
          <a:fillRect/>
        </a:stretch>
      </xdr:blipFill>
      <xdr:spPr>
        <a:xfrm>
          <a:off x="2616200" y="5076190"/>
          <a:ext cx="3895200" cy="291960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xdr:col>
      <xdr:colOff>394450</xdr:colOff>
      <xdr:row>8</xdr:row>
      <xdr:rowOff>53790</xdr:rowOff>
    </xdr:from>
    <xdr:to>
      <xdr:col>8</xdr:col>
      <xdr:colOff>236223</xdr:colOff>
      <xdr:row>20</xdr:row>
      <xdr:rowOff>127300</xdr:rowOff>
    </xdr:to>
    <xdr:pic>
      <xdr:nvPicPr>
        <xdr:cNvPr id="3" name="図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stretch>
          <a:fillRect/>
        </a:stretch>
      </xdr:blipFill>
      <xdr:spPr>
        <a:xfrm>
          <a:off x="878544" y="1532966"/>
          <a:ext cx="2979420" cy="2225040"/>
        </a:xfrm>
        <a:prstGeom prst="rect">
          <a:avLst/>
        </a:prstGeom>
      </xdr:spPr>
    </xdr:pic>
    <xdr:clientData/>
  </xdr:twoCellAnchor>
  <xdr:twoCellAnchor editAs="oneCell">
    <xdr:from>
      <xdr:col>9</xdr:col>
      <xdr:colOff>394450</xdr:colOff>
      <xdr:row>8</xdr:row>
      <xdr:rowOff>53790</xdr:rowOff>
    </xdr:from>
    <xdr:to>
      <xdr:col>16</xdr:col>
      <xdr:colOff>247877</xdr:colOff>
      <xdr:row>20</xdr:row>
      <xdr:rowOff>127300</xdr:rowOff>
    </xdr:to>
    <xdr:pic>
      <xdr:nvPicPr>
        <xdr:cNvPr id="5" name="図 4">
          <a:extLst>
            <a:ext uri="{FF2B5EF4-FFF2-40B4-BE49-F238E27FC236}">
              <a16:creationId xmlns:a16="http://schemas.microsoft.com/office/drawing/2014/main" id="{00000000-0008-0000-4800-000005000000}"/>
            </a:ext>
          </a:extLst>
        </xdr:cNvPr>
        <xdr:cNvPicPr>
          <a:picLocks noChangeAspect="1"/>
        </xdr:cNvPicPr>
      </xdr:nvPicPr>
      <xdr:blipFill>
        <a:blip xmlns:r="http://schemas.openxmlformats.org/officeDocument/2006/relationships" r:embed="rId2"/>
        <a:stretch>
          <a:fillRect/>
        </a:stretch>
      </xdr:blipFill>
      <xdr:spPr>
        <a:xfrm>
          <a:off x="4625791" y="1532966"/>
          <a:ext cx="2964180" cy="2225040"/>
        </a:xfrm>
        <a:prstGeom prst="rect">
          <a:avLst/>
        </a:prstGeom>
      </xdr:spPr>
    </xdr:pic>
    <xdr:clientData/>
  </xdr:twoCellAnchor>
  <xdr:twoCellAnchor editAs="oneCell">
    <xdr:from>
      <xdr:col>17</xdr:col>
      <xdr:colOff>394450</xdr:colOff>
      <xdr:row>8</xdr:row>
      <xdr:rowOff>53790</xdr:rowOff>
    </xdr:from>
    <xdr:to>
      <xdr:col>24</xdr:col>
      <xdr:colOff>247877</xdr:colOff>
      <xdr:row>20</xdr:row>
      <xdr:rowOff>127300</xdr:rowOff>
    </xdr:to>
    <xdr:pic>
      <xdr:nvPicPr>
        <xdr:cNvPr id="7" name="図 6">
          <a:extLst>
            <a:ext uri="{FF2B5EF4-FFF2-40B4-BE49-F238E27FC236}">
              <a16:creationId xmlns:a16="http://schemas.microsoft.com/office/drawing/2014/main" id="{00000000-0008-0000-4800-000007000000}"/>
            </a:ext>
          </a:extLst>
        </xdr:cNvPr>
        <xdr:cNvPicPr>
          <a:picLocks noChangeAspect="1"/>
        </xdr:cNvPicPr>
      </xdr:nvPicPr>
      <xdr:blipFill>
        <a:blip xmlns:r="http://schemas.openxmlformats.org/officeDocument/2006/relationships" r:embed="rId3"/>
        <a:stretch>
          <a:fillRect/>
        </a:stretch>
      </xdr:blipFill>
      <xdr:spPr>
        <a:xfrm>
          <a:off x="8346144" y="1532966"/>
          <a:ext cx="2964180" cy="2225040"/>
        </a:xfrm>
        <a:prstGeom prst="rect">
          <a:avLst/>
        </a:prstGeom>
      </xdr:spPr>
    </xdr:pic>
    <xdr:clientData/>
  </xdr:twoCellAnchor>
  <xdr:twoCellAnchor editAs="oneCell">
    <xdr:from>
      <xdr:col>1</xdr:col>
      <xdr:colOff>394450</xdr:colOff>
      <xdr:row>25</xdr:row>
      <xdr:rowOff>53790</xdr:rowOff>
    </xdr:from>
    <xdr:to>
      <xdr:col>8</xdr:col>
      <xdr:colOff>220983</xdr:colOff>
      <xdr:row>37</xdr:row>
      <xdr:rowOff>127300</xdr:rowOff>
    </xdr:to>
    <xdr:pic>
      <xdr:nvPicPr>
        <xdr:cNvPr id="9" name="図 8">
          <a:extLst>
            <a:ext uri="{FF2B5EF4-FFF2-40B4-BE49-F238E27FC236}">
              <a16:creationId xmlns:a16="http://schemas.microsoft.com/office/drawing/2014/main" id="{00000000-0008-0000-4800-000009000000}"/>
            </a:ext>
          </a:extLst>
        </xdr:cNvPr>
        <xdr:cNvPicPr>
          <a:picLocks noChangeAspect="1"/>
        </xdr:cNvPicPr>
      </xdr:nvPicPr>
      <xdr:blipFill>
        <a:blip xmlns:r="http://schemas.openxmlformats.org/officeDocument/2006/relationships" r:embed="rId4"/>
        <a:stretch>
          <a:fillRect/>
        </a:stretch>
      </xdr:blipFill>
      <xdr:spPr>
        <a:xfrm>
          <a:off x="878544" y="4616825"/>
          <a:ext cx="2964180" cy="2225040"/>
        </a:xfrm>
        <a:prstGeom prst="rect">
          <a:avLst/>
        </a:prstGeom>
      </xdr:spPr>
    </xdr:pic>
    <xdr:clientData/>
  </xdr:twoCellAnchor>
  <xdr:twoCellAnchor editAs="oneCell">
    <xdr:from>
      <xdr:col>9</xdr:col>
      <xdr:colOff>394450</xdr:colOff>
      <xdr:row>25</xdr:row>
      <xdr:rowOff>53790</xdr:rowOff>
    </xdr:from>
    <xdr:to>
      <xdr:col>16</xdr:col>
      <xdr:colOff>247877</xdr:colOff>
      <xdr:row>37</xdr:row>
      <xdr:rowOff>127300</xdr:rowOff>
    </xdr:to>
    <xdr:pic>
      <xdr:nvPicPr>
        <xdr:cNvPr id="12" name="図 11">
          <a:extLst>
            <a:ext uri="{FF2B5EF4-FFF2-40B4-BE49-F238E27FC236}">
              <a16:creationId xmlns:a16="http://schemas.microsoft.com/office/drawing/2014/main" id="{00000000-0008-0000-4800-00000C000000}"/>
            </a:ext>
          </a:extLst>
        </xdr:cNvPr>
        <xdr:cNvPicPr>
          <a:picLocks noChangeAspect="1"/>
        </xdr:cNvPicPr>
      </xdr:nvPicPr>
      <xdr:blipFill>
        <a:blip xmlns:r="http://schemas.openxmlformats.org/officeDocument/2006/relationships" r:embed="rId5"/>
        <a:stretch>
          <a:fillRect/>
        </a:stretch>
      </xdr:blipFill>
      <xdr:spPr>
        <a:xfrm>
          <a:off x="4625791" y="4616825"/>
          <a:ext cx="2964180" cy="222504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30</xdr:col>
      <xdr:colOff>60960</xdr:colOff>
      <xdr:row>10</xdr:row>
      <xdr:rowOff>388620</xdr:rowOff>
    </xdr:from>
    <xdr:to>
      <xdr:col>35</xdr:col>
      <xdr:colOff>15240</xdr:colOff>
      <xdr:row>17</xdr:row>
      <xdr:rowOff>68580</xdr:rowOff>
    </xdr:to>
    <xdr:pic>
      <xdr:nvPicPr>
        <xdr:cNvPr id="2" name="図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0560" y="358140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99060</xdr:colOff>
      <xdr:row>5</xdr:row>
      <xdr:rowOff>297180</xdr:rowOff>
    </xdr:from>
    <xdr:to>
      <xdr:col>29</xdr:col>
      <xdr:colOff>124918</xdr:colOff>
      <xdr:row>17</xdr:row>
      <xdr:rowOff>22860</xdr:rowOff>
    </xdr:to>
    <xdr:pic>
      <xdr:nvPicPr>
        <xdr:cNvPr id="4" name="図 3">
          <a:extLst>
            <a:ext uri="{FF2B5EF4-FFF2-40B4-BE49-F238E27FC236}">
              <a16:creationId xmlns:a16="http://schemas.microsoft.com/office/drawing/2014/main" id="{00000000-0008-0000-4900-000004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80734"/>
        <a:stretch/>
      </xdr:blipFill>
      <xdr:spPr bwMode="auto">
        <a:xfrm>
          <a:off x="430093" y="1358983"/>
          <a:ext cx="7614628" cy="4828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30</xdr:col>
      <xdr:colOff>60960</xdr:colOff>
      <xdr:row>10</xdr:row>
      <xdr:rowOff>388620</xdr:rowOff>
    </xdr:from>
    <xdr:to>
      <xdr:col>35</xdr:col>
      <xdr:colOff>15240</xdr:colOff>
      <xdr:row>17</xdr:row>
      <xdr:rowOff>68580</xdr:rowOff>
    </xdr:to>
    <xdr:pic>
      <xdr:nvPicPr>
        <xdr:cNvPr id="2" name="図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0560" y="358140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142160</xdr:colOff>
      <xdr:row>5</xdr:row>
      <xdr:rowOff>297180</xdr:rowOff>
    </xdr:from>
    <xdr:to>
      <xdr:col>28</xdr:col>
      <xdr:colOff>30789</xdr:colOff>
      <xdr:row>17</xdr:row>
      <xdr:rowOff>22860</xdr:rowOff>
    </xdr:to>
    <xdr:pic>
      <xdr:nvPicPr>
        <xdr:cNvPr id="3" name="図 2">
          <a:extLst>
            <a:ext uri="{FF2B5EF4-FFF2-40B4-BE49-F238E27FC236}">
              <a16:creationId xmlns:a16="http://schemas.microsoft.com/office/drawing/2014/main" id="{00000000-0008-0000-4A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8641" r="63990"/>
        <a:stretch/>
      </xdr:blipFill>
      <xdr:spPr bwMode="auto">
        <a:xfrm>
          <a:off x="1050402" y="1374756"/>
          <a:ext cx="6723539" cy="4805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30</xdr:col>
      <xdr:colOff>60960</xdr:colOff>
      <xdr:row>10</xdr:row>
      <xdr:rowOff>388620</xdr:rowOff>
    </xdr:from>
    <xdr:to>
      <xdr:col>35</xdr:col>
      <xdr:colOff>15240</xdr:colOff>
      <xdr:row>17</xdr:row>
      <xdr:rowOff>68580</xdr:rowOff>
    </xdr:to>
    <xdr:pic>
      <xdr:nvPicPr>
        <xdr:cNvPr id="2" name="図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0560" y="358140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45720</xdr:colOff>
      <xdr:row>5</xdr:row>
      <xdr:rowOff>297180</xdr:rowOff>
    </xdr:from>
    <xdr:to>
      <xdr:col>28</xdr:col>
      <xdr:colOff>259080</xdr:colOff>
      <xdr:row>17</xdr:row>
      <xdr:rowOff>22860</xdr:rowOff>
    </xdr:to>
    <xdr:pic>
      <xdr:nvPicPr>
        <xdr:cNvPr id="3" name="図 2">
          <a:extLst>
            <a:ext uri="{FF2B5EF4-FFF2-40B4-BE49-F238E27FC236}">
              <a16:creationId xmlns:a16="http://schemas.microsoft.com/office/drawing/2014/main" id="{00000000-0008-0000-4B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5211" r="47185"/>
        <a:stretch/>
      </xdr:blipFill>
      <xdr:spPr bwMode="auto">
        <a:xfrm>
          <a:off x="944880" y="1363980"/>
          <a:ext cx="6979920" cy="4831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30</xdr:col>
      <xdr:colOff>60960</xdr:colOff>
      <xdr:row>10</xdr:row>
      <xdr:rowOff>388620</xdr:rowOff>
    </xdr:from>
    <xdr:to>
      <xdr:col>35</xdr:col>
      <xdr:colOff>15240</xdr:colOff>
      <xdr:row>17</xdr:row>
      <xdr:rowOff>68580</xdr:rowOff>
    </xdr:to>
    <xdr:pic>
      <xdr:nvPicPr>
        <xdr:cNvPr id="2" name="図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0560" y="358140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15240</xdr:colOff>
      <xdr:row>5</xdr:row>
      <xdr:rowOff>297180</xdr:rowOff>
    </xdr:from>
    <xdr:to>
      <xdr:col>28</xdr:col>
      <xdr:colOff>220980</xdr:colOff>
      <xdr:row>17</xdr:row>
      <xdr:rowOff>22860</xdr:rowOff>
    </xdr:to>
    <xdr:pic>
      <xdr:nvPicPr>
        <xdr:cNvPr id="3" name="図 2">
          <a:extLst>
            <a:ext uri="{FF2B5EF4-FFF2-40B4-BE49-F238E27FC236}">
              <a16:creationId xmlns:a16="http://schemas.microsoft.com/office/drawing/2014/main" id="{00000000-0008-0000-4C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2042" r="30368"/>
        <a:stretch/>
      </xdr:blipFill>
      <xdr:spPr bwMode="auto">
        <a:xfrm>
          <a:off x="914400" y="1363980"/>
          <a:ext cx="6972300" cy="4831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30</xdr:col>
      <xdr:colOff>60960</xdr:colOff>
      <xdr:row>10</xdr:row>
      <xdr:rowOff>388620</xdr:rowOff>
    </xdr:from>
    <xdr:to>
      <xdr:col>35</xdr:col>
      <xdr:colOff>15240</xdr:colOff>
      <xdr:row>17</xdr:row>
      <xdr:rowOff>68580</xdr:rowOff>
    </xdr:to>
    <xdr:pic>
      <xdr:nvPicPr>
        <xdr:cNvPr id="2" name="図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0560" y="358140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83820</xdr:colOff>
      <xdr:row>5</xdr:row>
      <xdr:rowOff>297180</xdr:rowOff>
    </xdr:from>
    <xdr:to>
      <xdr:col>28</xdr:col>
      <xdr:colOff>251460</xdr:colOff>
      <xdr:row>17</xdr:row>
      <xdr:rowOff>22860</xdr:rowOff>
    </xdr:to>
    <xdr:pic>
      <xdr:nvPicPr>
        <xdr:cNvPr id="3" name="図 2">
          <a:extLst>
            <a:ext uri="{FF2B5EF4-FFF2-40B4-BE49-F238E27FC236}">
              <a16:creationId xmlns:a16="http://schemas.microsoft.com/office/drawing/2014/main" id="{00000000-0008-0000-4D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8638" r="13858"/>
        <a:stretch/>
      </xdr:blipFill>
      <xdr:spPr bwMode="auto">
        <a:xfrm>
          <a:off x="982980" y="1363980"/>
          <a:ext cx="6934200" cy="4831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30</xdr:col>
      <xdr:colOff>60960</xdr:colOff>
      <xdr:row>10</xdr:row>
      <xdr:rowOff>388620</xdr:rowOff>
    </xdr:from>
    <xdr:to>
      <xdr:col>35</xdr:col>
      <xdr:colOff>15240</xdr:colOff>
      <xdr:row>17</xdr:row>
      <xdr:rowOff>68580</xdr:rowOff>
    </xdr:to>
    <xdr:pic>
      <xdr:nvPicPr>
        <xdr:cNvPr id="2" name="図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90560" y="3581400"/>
          <a:ext cx="1363980" cy="2659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266700</xdr:colOff>
      <xdr:row>5</xdr:row>
      <xdr:rowOff>297180</xdr:rowOff>
    </xdr:from>
    <xdr:to>
      <xdr:col>25</xdr:col>
      <xdr:colOff>114300</xdr:colOff>
      <xdr:row>17</xdr:row>
      <xdr:rowOff>22860</xdr:rowOff>
    </xdr:to>
    <xdr:pic>
      <xdr:nvPicPr>
        <xdr:cNvPr id="3" name="図 2">
          <a:extLst>
            <a:ext uri="{FF2B5EF4-FFF2-40B4-BE49-F238E27FC236}">
              <a16:creationId xmlns:a16="http://schemas.microsoft.com/office/drawing/2014/main" id="{00000000-0008-0000-4E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5420" r="18"/>
        <a:stretch/>
      </xdr:blipFill>
      <xdr:spPr bwMode="auto">
        <a:xfrm>
          <a:off x="1165860" y="1363980"/>
          <a:ext cx="5768340" cy="4831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50800</xdr:colOff>
      <xdr:row>11</xdr:row>
      <xdr:rowOff>84666</xdr:rowOff>
    </xdr:from>
    <xdr:to>
      <xdr:col>9</xdr:col>
      <xdr:colOff>211876</xdr:colOff>
      <xdr:row>41</xdr:row>
      <xdr:rowOff>8466</xdr:rowOff>
    </xdr:to>
    <xdr:pic>
      <xdr:nvPicPr>
        <xdr:cNvPr id="2" name="図 1">
          <a:extLst>
            <a:ext uri="{FF2B5EF4-FFF2-40B4-BE49-F238E27FC236}">
              <a16:creationId xmlns:a16="http://schemas.microsoft.com/office/drawing/2014/main" id="{00000000-0008-0000-4F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044" r="6198"/>
        <a:stretch/>
      </xdr:blipFill>
      <xdr:spPr bwMode="auto">
        <a:xfrm>
          <a:off x="448733" y="2023533"/>
          <a:ext cx="2116876" cy="454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50801</xdr:colOff>
      <xdr:row>5</xdr:row>
      <xdr:rowOff>0</xdr:rowOff>
    </xdr:from>
    <xdr:to>
      <xdr:col>9</xdr:col>
      <xdr:colOff>220136</xdr:colOff>
      <xdr:row>41</xdr:row>
      <xdr:rowOff>68759</xdr:rowOff>
    </xdr:to>
    <xdr:pic>
      <xdr:nvPicPr>
        <xdr:cNvPr id="2" name="図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734" y="1024467"/>
          <a:ext cx="2125135" cy="5605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42335</xdr:colOff>
      <xdr:row>4</xdr:row>
      <xdr:rowOff>228599</xdr:rowOff>
    </xdr:from>
    <xdr:to>
      <xdr:col>9</xdr:col>
      <xdr:colOff>226361</xdr:colOff>
      <xdr:row>41</xdr:row>
      <xdr:rowOff>59266</xdr:rowOff>
    </xdr:to>
    <xdr:pic>
      <xdr:nvPicPr>
        <xdr:cNvPr id="2" name="図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268" y="1024466"/>
          <a:ext cx="2139826" cy="5596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59269</xdr:colOff>
      <xdr:row>4</xdr:row>
      <xdr:rowOff>228599</xdr:rowOff>
    </xdr:from>
    <xdr:to>
      <xdr:col>9</xdr:col>
      <xdr:colOff>228603</xdr:colOff>
      <xdr:row>41</xdr:row>
      <xdr:rowOff>68756</xdr:rowOff>
    </xdr:to>
    <xdr:pic>
      <xdr:nvPicPr>
        <xdr:cNvPr id="2" name="図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2" y="1024466"/>
          <a:ext cx="2125134" cy="5605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33869</xdr:colOff>
      <xdr:row>5</xdr:row>
      <xdr:rowOff>0</xdr:rowOff>
    </xdr:from>
    <xdr:to>
      <xdr:col>9</xdr:col>
      <xdr:colOff>254473</xdr:colOff>
      <xdr:row>41</xdr:row>
      <xdr:rowOff>59266</xdr:rowOff>
    </xdr:to>
    <xdr:pic>
      <xdr:nvPicPr>
        <xdr:cNvPr id="2" name="図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802" y="1024467"/>
          <a:ext cx="2176404" cy="5596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16934</xdr:colOff>
      <xdr:row>5</xdr:row>
      <xdr:rowOff>0</xdr:rowOff>
    </xdr:from>
    <xdr:to>
      <xdr:col>9</xdr:col>
      <xdr:colOff>259147</xdr:colOff>
      <xdr:row>41</xdr:row>
      <xdr:rowOff>67733</xdr:rowOff>
    </xdr:to>
    <xdr:pic>
      <xdr:nvPicPr>
        <xdr:cNvPr id="2" name="図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4867" y="1024467"/>
          <a:ext cx="2198013" cy="5604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42335</xdr:colOff>
      <xdr:row>4</xdr:row>
      <xdr:rowOff>228599</xdr:rowOff>
    </xdr:from>
    <xdr:to>
      <xdr:col>9</xdr:col>
      <xdr:colOff>232835</xdr:colOff>
      <xdr:row>41</xdr:row>
      <xdr:rowOff>76200</xdr:rowOff>
    </xdr:to>
    <xdr:pic>
      <xdr:nvPicPr>
        <xdr:cNvPr id="2" name="図 1">
          <a:extLst>
            <a:ext uri="{FF2B5EF4-FFF2-40B4-BE49-F238E27FC236}">
              <a16:creationId xmlns:a16="http://schemas.microsoft.com/office/drawing/2014/main" id="{00000000-0008-0000-5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268" y="1024466"/>
          <a:ext cx="2146300" cy="5613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67736</xdr:colOff>
      <xdr:row>4</xdr:row>
      <xdr:rowOff>228599</xdr:rowOff>
    </xdr:from>
    <xdr:to>
      <xdr:col>9</xdr:col>
      <xdr:colOff>220634</xdr:colOff>
      <xdr:row>41</xdr:row>
      <xdr:rowOff>25400</xdr:rowOff>
    </xdr:to>
    <xdr:pic>
      <xdr:nvPicPr>
        <xdr:cNvPr id="2" name="図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5669" y="1024466"/>
          <a:ext cx="2108698" cy="5562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33868</xdr:colOff>
      <xdr:row>5</xdr:row>
      <xdr:rowOff>0</xdr:rowOff>
    </xdr:from>
    <xdr:to>
      <xdr:col>9</xdr:col>
      <xdr:colOff>254002</xdr:colOff>
      <xdr:row>41</xdr:row>
      <xdr:rowOff>87036</xdr:rowOff>
    </xdr:to>
    <xdr:pic>
      <xdr:nvPicPr>
        <xdr:cNvPr id="2" name="図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801" y="1024467"/>
          <a:ext cx="2175934" cy="5624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276012</xdr:colOff>
      <xdr:row>41</xdr:row>
      <xdr:rowOff>42332</xdr:rowOff>
    </xdr:to>
    <xdr:pic>
      <xdr:nvPicPr>
        <xdr:cNvPr id="2" name="図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31813" cy="5579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42335</xdr:colOff>
      <xdr:row>4</xdr:row>
      <xdr:rowOff>228599</xdr:rowOff>
    </xdr:from>
    <xdr:to>
      <xdr:col>9</xdr:col>
      <xdr:colOff>245535</xdr:colOff>
      <xdr:row>41</xdr:row>
      <xdr:rowOff>61562</xdr:rowOff>
    </xdr:to>
    <xdr:pic>
      <xdr:nvPicPr>
        <xdr:cNvPr id="2" name="図 1">
          <a:extLst>
            <a:ext uri="{FF2B5EF4-FFF2-40B4-BE49-F238E27FC236}">
              <a16:creationId xmlns:a16="http://schemas.microsoft.com/office/drawing/2014/main" id="{00000000-0008-0000-5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268" y="1024466"/>
          <a:ext cx="2159000" cy="55987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42334</xdr:colOff>
      <xdr:row>5</xdr:row>
      <xdr:rowOff>0</xdr:rowOff>
    </xdr:from>
    <xdr:to>
      <xdr:col>9</xdr:col>
      <xdr:colOff>219885</xdr:colOff>
      <xdr:row>41</xdr:row>
      <xdr:rowOff>42334</xdr:rowOff>
    </xdr:to>
    <xdr:pic>
      <xdr:nvPicPr>
        <xdr:cNvPr id="2" name="図 1">
          <a:extLst>
            <a:ext uri="{FF2B5EF4-FFF2-40B4-BE49-F238E27FC236}">
              <a16:creationId xmlns:a16="http://schemas.microsoft.com/office/drawing/2014/main" id="{00000000-0008-0000-5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267" y="1024467"/>
          <a:ext cx="2133351" cy="5579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8467</xdr:colOff>
      <xdr:row>4</xdr:row>
      <xdr:rowOff>228599</xdr:rowOff>
    </xdr:from>
    <xdr:to>
      <xdr:col>9</xdr:col>
      <xdr:colOff>254001</xdr:colOff>
      <xdr:row>42</xdr:row>
      <xdr:rowOff>4760</xdr:rowOff>
    </xdr:to>
    <xdr:pic>
      <xdr:nvPicPr>
        <xdr:cNvPr id="2" name="図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6400" y="1024466"/>
          <a:ext cx="2201334" cy="5694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25401</xdr:colOff>
      <xdr:row>4</xdr:row>
      <xdr:rowOff>228599</xdr:rowOff>
    </xdr:from>
    <xdr:to>
      <xdr:col>9</xdr:col>
      <xdr:colOff>245535</xdr:colOff>
      <xdr:row>42</xdr:row>
      <xdr:rowOff>33654</xdr:rowOff>
    </xdr:to>
    <xdr:pic>
      <xdr:nvPicPr>
        <xdr:cNvPr id="2" name="図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4" y="1024466"/>
          <a:ext cx="2175934" cy="5723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237066</xdr:colOff>
      <xdr:row>41</xdr:row>
      <xdr:rowOff>8398</xdr:rowOff>
    </xdr:to>
    <xdr:pic>
      <xdr:nvPicPr>
        <xdr:cNvPr id="2" name="図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192867" cy="5545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53340</xdr:colOff>
      <xdr:row>4</xdr:row>
      <xdr:rowOff>228599</xdr:rowOff>
    </xdr:from>
    <xdr:to>
      <xdr:col>9</xdr:col>
      <xdr:colOff>221735</xdr:colOff>
      <xdr:row>42</xdr:row>
      <xdr:rowOff>45720</xdr:rowOff>
    </xdr:to>
    <xdr:pic>
      <xdr:nvPicPr>
        <xdr:cNvPr id="2" name="図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580" y="1021079"/>
          <a:ext cx="2141975" cy="5730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50802</xdr:colOff>
      <xdr:row>4</xdr:row>
      <xdr:rowOff>228599</xdr:rowOff>
    </xdr:from>
    <xdr:to>
      <xdr:col>9</xdr:col>
      <xdr:colOff>239963</xdr:colOff>
      <xdr:row>42</xdr:row>
      <xdr:rowOff>0</xdr:rowOff>
    </xdr:to>
    <xdr:pic>
      <xdr:nvPicPr>
        <xdr:cNvPr id="2" name="図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735" y="1024466"/>
          <a:ext cx="2144961" cy="5689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101603</xdr:colOff>
      <xdr:row>4</xdr:row>
      <xdr:rowOff>228599</xdr:rowOff>
    </xdr:from>
    <xdr:to>
      <xdr:col>9</xdr:col>
      <xdr:colOff>211670</xdr:colOff>
      <xdr:row>42</xdr:row>
      <xdr:rowOff>83760</xdr:rowOff>
    </xdr:to>
    <xdr:pic>
      <xdr:nvPicPr>
        <xdr:cNvPr id="2" name="図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536" y="1024466"/>
          <a:ext cx="2065867" cy="5773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25400</xdr:colOff>
      <xdr:row>4</xdr:row>
      <xdr:rowOff>228599</xdr:rowOff>
    </xdr:from>
    <xdr:to>
      <xdr:col>9</xdr:col>
      <xdr:colOff>262467</xdr:colOff>
      <xdr:row>41</xdr:row>
      <xdr:rowOff>54610</xdr:rowOff>
    </xdr:to>
    <xdr:pic>
      <xdr:nvPicPr>
        <xdr:cNvPr id="2" name="図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3" y="1024466"/>
          <a:ext cx="2192867" cy="5591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1</xdr:col>
      <xdr:colOff>279398</xdr:colOff>
      <xdr:row>4</xdr:row>
      <xdr:rowOff>228599</xdr:rowOff>
    </xdr:from>
    <xdr:to>
      <xdr:col>9</xdr:col>
      <xdr:colOff>245533</xdr:colOff>
      <xdr:row>42</xdr:row>
      <xdr:rowOff>41147</xdr:rowOff>
    </xdr:to>
    <xdr:pic>
      <xdr:nvPicPr>
        <xdr:cNvPr id="2" name="図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1" y="1024466"/>
          <a:ext cx="2201335" cy="5730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76203</xdr:colOff>
      <xdr:row>4</xdr:row>
      <xdr:rowOff>228599</xdr:rowOff>
    </xdr:from>
    <xdr:to>
      <xdr:col>9</xdr:col>
      <xdr:colOff>194737</xdr:colOff>
      <xdr:row>42</xdr:row>
      <xdr:rowOff>144464</xdr:rowOff>
    </xdr:to>
    <xdr:pic>
      <xdr:nvPicPr>
        <xdr:cNvPr id="2" name="図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136" y="1024466"/>
          <a:ext cx="2074334" cy="5834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33868</xdr:colOff>
      <xdr:row>5</xdr:row>
      <xdr:rowOff>0</xdr:rowOff>
    </xdr:from>
    <xdr:to>
      <xdr:col>9</xdr:col>
      <xdr:colOff>212443</xdr:colOff>
      <xdr:row>41</xdr:row>
      <xdr:rowOff>93134</xdr:rowOff>
    </xdr:to>
    <xdr:pic>
      <xdr:nvPicPr>
        <xdr:cNvPr id="2" name="図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801" y="1024467"/>
          <a:ext cx="2134375" cy="5630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33868</xdr:colOff>
      <xdr:row>4</xdr:row>
      <xdr:rowOff>228599</xdr:rowOff>
    </xdr:from>
    <xdr:to>
      <xdr:col>9</xdr:col>
      <xdr:colOff>242713</xdr:colOff>
      <xdr:row>41</xdr:row>
      <xdr:rowOff>76200</xdr:rowOff>
    </xdr:to>
    <xdr:pic>
      <xdr:nvPicPr>
        <xdr:cNvPr id="2" name="図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801" y="1024466"/>
          <a:ext cx="2164645" cy="5613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59268</xdr:colOff>
      <xdr:row>4</xdr:row>
      <xdr:rowOff>228599</xdr:rowOff>
    </xdr:from>
    <xdr:to>
      <xdr:col>9</xdr:col>
      <xdr:colOff>220633</xdr:colOff>
      <xdr:row>41</xdr:row>
      <xdr:rowOff>0</xdr:rowOff>
    </xdr:to>
    <xdr:pic>
      <xdr:nvPicPr>
        <xdr:cNvPr id="2" name="図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1024466"/>
          <a:ext cx="2117165" cy="5537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245534</xdr:colOff>
      <xdr:row>41</xdr:row>
      <xdr:rowOff>38310</xdr:rowOff>
    </xdr:to>
    <xdr:pic>
      <xdr:nvPicPr>
        <xdr:cNvPr id="2" name="図 1">
          <a:extLst>
            <a:ext uri="{FF2B5EF4-FFF2-40B4-BE49-F238E27FC236}">
              <a16:creationId xmlns:a16="http://schemas.microsoft.com/office/drawing/2014/main" id="{00000000-0008-0000-6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01334" cy="5575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257151</xdr:colOff>
      <xdr:row>41</xdr:row>
      <xdr:rowOff>67733</xdr:rowOff>
    </xdr:to>
    <xdr:pic>
      <xdr:nvPicPr>
        <xdr:cNvPr id="2" name="図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12951" cy="5604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59270</xdr:colOff>
      <xdr:row>5</xdr:row>
      <xdr:rowOff>0</xdr:rowOff>
    </xdr:from>
    <xdr:to>
      <xdr:col>9</xdr:col>
      <xdr:colOff>240058</xdr:colOff>
      <xdr:row>41</xdr:row>
      <xdr:rowOff>50800</xdr:rowOff>
    </xdr:to>
    <xdr:pic>
      <xdr:nvPicPr>
        <xdr:cNvPr id="2" name="図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3" y="1024467"/>
          <a:ext cx="2136588" cy="55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50802</xdr:colOff>
      <xdr:row>4</xdr:row>
      <xdr:rowOff>228599</xdr:rowOff>
    </xdr:from>
    <xdr:to>
      <xdr:col>9</xdr:col>
      <xdr:colOff>220136</xdr:colOff>
      <xdr:row>41</xdr:row>
      <xdr:rowOff>20842</xdr:rowOff>
    </xdr:to>
    <xdr:pic>
      <xdr:nvPicPr>
        <xdr:cNvPr id="2" name="図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735" y="1024466"/>
          <a:ext cx="2125134" cy="5558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33868</xdr:colOff>
      <xdr:row>5</xdr:row>
      <xdr:rowOff>0</xdr:rowOff>
    </xdr:from>
    <xdr:to>
      <xdr:col>9</xdr:col>
      <xdr:colOff>229653</xdr:colOff>
      <xdr:row>41</xdr:row>
      <xdr:rowOff>42334</xdr:rowOff>
    </xdr:to>
    <xdr:pic>
      <xdr:nvPicPr>
        <xdr:cNvPr id="2" name="図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801" y="1024467"/>
          <a:ext cx="2151585" cy="5579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1</xdr:col>
      <xdr:colOff>279399</xdr:colOff>
      <xdr:row>4</xdr:row>
      <xdr:rowOff>228599</xdr:rowOff>
    </xdr:from>
    <xdr:to>
      <xdr:col>9</xdr:col>
      <xdr:colOff>245534</xdr:colOff>
      <xdr:row>41</xdr:row>
      <xdr:rowOff>29812</xdr:rowOff>
    </xdr:to>
    <xdr:pic>
      <xdr:nvPicPr>
        <xdr:cNvPr id="2" name="図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6"/>
          <a:ext cx="2201335" cy="55670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2</xdr:col>
      <xdr:colOff>59269</xdr:colOff>
      <xdr:row>5</xdr:row>
      <xdr:rowOff>0</xdr:rowOff>
    </xdr:from>
    <xdr:to>
      <xdr:col>9</xdr:col>
      <xdr:colOff>221488</xdr:colOff>
      <xdr:row>42</xdr:row>
      <xdr:rowOff>25400</xdr:rowOff>
    </xdr:to>
    <xdr:pic>
      <xdr:nvPicPr>
        <xdr:cNvPr id="2" name="図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2" y="1024467"/>
          <a:ext cx="2118019" cy="571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67735</xdr:colOff>
      <xdr:row>4</xdr:row>
      <xdr:rowOff>228599</xdr:rowOff>
    </xdr:from>
    <xdr:to>
      <xdr:col>9</xdr:col>
      <xdr:colOff>214806</xdr:colOff>
      <xdr:row>42</xdr:row>
      <xdr:rowOff>33866</xdr:rowOff>
    </xdr:to>
    <xdr:pic>
      <xdr:nvPicPr>
        <xdr:cNvPr id="2" name="図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5668" y="1024466"/>
          <a:ext cx="2102871" cy="5723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76202</xdr:colOff>
      <xdr:row>5</xdr:row>
      <xdr:rowOff>0</xdr:rowOff>
    </xdr:from>
    <xdr:to>
      <xdr:col>9</xdr:col>
      <xdr:colOff>208515</xdr:colOff>
      <xdr:row>41</xdr:row>
      <xdr:rowOff>67734</xdr:rowOff>
    </xdr:to>
    <xdr:pic>
      <xdr:nvPicPr>
        <xdr:cNvPr id="3" name="図 2">
          <a:extLst>
            <a:ext uri="{FF2B5EF4-FFF2-40B4-BE49-F238E27FC236}">
              <a16:creationId xmlns:a16="http://schemas.microsoft.com/office/drawing/2014/main" id="{00000000-0008-0000-6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135" y="1024467"/>
          <a:ext cx="2088113" cy="5604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101604</xdr:colOff>
      <xdr:row>5</xdr:row>
      <xdr:rowOff>0</xdr:rowOff>
    </xdr:from>
    <xdr:to>
      <xdr:col>9</xdr:col>
      <xdr:colOff>211671</xdr:colOff>
      <xdr:row>41</xdr:row>
      <xdr:rowOff>57095</xdr:rowOff>
    </xdr:to>
    <xdr:pic>
      <xdr:nvPicPr>
        <xdr:cNvPr id="2" name="図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537" y="1024467"/>
          <a:ext cx="2065867" cy="55942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270934</xdr:colOff>
      <xdr:row>41</xdr:row>
      <xdr:rowOff>94044</xdr:rowOff>
    </xdr:to>
    <xdr:pic>
      <xdr:nvPicPr>
        <xdr:cNvPr id="2" name="図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26734" cy="5631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2</xdr:col>
      <xdr:colOff>76203</xdr:colOff>
      <xdr:row>5</xdr:row>
      <xdr:rowOff>0</xdr:rowOff>
    </xdr:from>
    <xdr:to>
      <xdr:col>9</xdr:col>
      <xdr:colOff>217978</xdr:colOff>
      <xdr:row>41</xdr:row>
      <xdr:rowOff>93133</xdr:rowOff>
    </xdr:to>
    <xdr:pic>
      <xdr:nvPicPr>
        <xdr:cNvPr id="2" name="図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136" y="1024467"/>
          <a:ext cx="2097575" cy="5630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1</xdr:col>
      <xdr:colOff>279399</xdr:colOff>
      <xdr:row>5</xdr:row>
      <xdr:rowOff>0</xdr:rowOff>
    </xdr:from>
    <xdr:to>
      <xdr:col>9</xdr:col>
      <xdr:colOff>262466</xdr:colOff>
      <xdr:row>41</xdr:row>
      <xdr:rowOff>72632</xdr:rowOff>
    </xdr:to>
    <xdr:pic>
      <xdr:nvPicPr>
        <xdr:cNvPr id="2" name="図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2" y="1024467"/>
          <a:ext cx="2218267" cy="5609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2</xdr:col>
      <xdr:colOff>0</xdr:colOff>
      <xdr:row>4</xdr:row>
      <xdr:rowOff>228599</xdr:rowOff>
    </xdr:from>
    <xdr:to>
      <xdr:col>9</xdr:col>
      <xdr:colOff>267226</xdr:colOff>
      <xdr:row>41</xdr:row>
      <xdr:rowOff>84666</xdr:rowOff>
    </xdr:to>
    <xdr:pic>
      <xdr:nvPicPr>
        <xdr:cNvPr id="2" name="図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6"/>
          <a:ext cx="2223026" cy="5621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2</xdr:col>
      <xdr:colOff>76203</xdr:colOff>
      <xdr:row>5</xdr:row>
      <xdr:rowOff>0</xdr:rowOff>
    </xdr:from>
    <xdr:to>
      <xdr:col>9</xdr:col>
      <xdr:colOff>207741</xdr:colOff>
      <xdr:row>41</xdr:row>
      <xdr:rowOff>16934</xdr:rowOff>
    </xdr:to>
    <xdr:pic>
      <xdr:nvPicPr>
        <xdr:cNvPr id="2" name="図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136" y="1024467"/>
          <a:ext cx="2087338" cy="5554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9</xdr:col>
      <xdr:colOff>270878</xdr:colOff>
      <xdr:row>40</xdr:row>
      <xdr:rowOff>110066</xdr:rowOff>
    </xdr:to>
    <xdr:pic>
      <xdr:nvPicPr>
        <xdr:cNvPr id="2" name="図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3" y="1024467"/>
          <a:ext cx="2226678" cy="5494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2</xdr:col>
      <xdr:colOff>25400</xdr:colOff>
      <xdr:row>5</xdr:row>
      <xdr:rowOff>0</xdr:rowOff>
    </xdr:from>
    <xdr:to>
      <xdr:col>9</xdr:col>
      <xdr:colOff>229541</xdr:colOff>
      <xdr:row>41</xdr:row>
      <xdr:rowOff>16934</xdr:rowOff>
    </xdr:to>
    <xdr:pic>
      <xdr:nvPicPr>
        <xdr:cNvPr id="2" name="図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3" y="1024467"/>
          <a:ext cx="2159941" cy="5554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2</xdr:col>
      <xdr:colOff>50802</xdr:colOff>
      <xdr:row>4</xdr:row>
      <xdr:rowOff>228599</xdr:rowOff>
    </xdr:from>
    <xdr:to>
      <xdr:col>9</xdr:col>
      <xdr:colOff>226167</xdr:colOff>
      <xdr:row>41</xdr:row>
      <xdr:rowOff>84666</xdr:rowOff>
    </xdr:to>
    <xdr:pic>
      <xdr:nvPicPr>
        <xdr:cNvPr id="2" name="図 1">
          <a:extLst>
            <a:ext uri="{FF2B5EF4-FFF2-40B4-BE49-F238E27FC236}">
              <a16:creationId xmlns:a16="http://schemas.microsoft.com/office/drawing/2014/main" id="{00000000-0008-0000-7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8735" y="1024466"/>
          <a:ext cx="2131165" cy="5621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2</xdr:col>
      <xdr:colOff>25401</xdr:colOff>
      <xdr:row>5</xdr:row>
      <xdr:rowOff>0</xdr:rowOff>
    </xdr:from>
    <xdr:to>
      <xdr:col>9</xdr:col>
      <xdr:colOff>228601</xdr:colOff>
      <xdr:row>42</xdr:row>
      <xdr:rowOff>18942</xdr:rowOff>
    </xdr:to>
    <xdr:pic>
      <xdr:nvPicPr>
        <xdr:cNvPr id="2" name="図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4" y="1024467"/>
          <a:ext cx="2159000" cy="57085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1</xdr:col>
      <xdr:colOff>279398</xdr:colOff>
      <xdr:row>4</xdr:row>
      <xdr:rowOff>228599</xdr:rowOff>
    </xdr:from>
    <xdr:to>
      <xdr:col>9</xdr:col>
      <xdr:colOff>253999</xdr:colOff>
      <xdr:row>41</xdr:row>
      <xdr:rowOff>69484</xdr:rowOff>
    </xdr:to>
    <xdr:pic>
      <xdr:nvPicPr>
        <xdr:cNvPr id="2" name="図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7931" y="1024466"/>
          <a:ext cx="2209801" cy="5606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3</xdr:col>
      <xdr:colOff>5</xdr:colOff>
      <xdr:row>4</xdr:row>
      <xdr:rowOff>228599</xdr:rowOff>
    </xdr:from>
    <xdr:to>
      <xdr:col>9</xdr:col>
      <xdr:colOff>24335</xdr:colOff>
      <xdr:row>42</xdr:row>
      <xdr:rowOff>8466</xdr:rowOff>
    </xdr:to>
    <xdr:pic>
      <xdr:nvPicPr>
        <xdr:cNvPr id="2" name="図 1">
          <a:extLst>
            <a:ext uri="{FF2B5EF4-FFF2-40B4-BE49-F238E27FC236}">
              <a16:creationId xmlns:a16="http://schemas.microsoft.com/office/drawing/2014/main" id="{00000000-0008-0000-7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338" y="1024466"/>
          <a:ext cx="1700730" cy="5698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2</xdr:col>
      <xdr:colOff>18744</xdr:colOff>
      <xdr:row>12</xdr:row>
      <xdr:rowOff>101600</xdr:rowOff>
    </xdr:from>
    <xdr:to>
      <xdr:col>9</xdr:col>
      <xdr:colOff>247834</xdr:colOff>
      <xdr:row>38</xdr:row>
      <xdr:rowOff>75900</xdr:rowOff>
    </xdr:to>
    <xdr:pic>
      <xdr:nvPicPr>
        <xdr:cNvPr id="2" name="図 1">
          <a:extLst>
            <a:ext uri="{FF2B5EF4-FFF2-40B4-BE49-F238E27FC236}">
              <a16:creationId xmlns:a16="http://schemas.microsoft.com/office/drawing/2014/main" id="{00000000-0008-0000-7C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344" r="4580"/>
        <a:stretch/>
      </xdr:blipFill>
      <xdr:spPr bwMode="auto">
        <a:xfrm>
          <a:off x="416677" y="2192867"/>
          <a:ext cx="2184890" cy="396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1.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7F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7F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7F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7F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7F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7F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7F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7F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7F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7F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7F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7F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7F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7F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7F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7F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7F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7F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7F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7F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82" headerRowBorderDxfId="183" tableBorderDxfId="181">
  <autoFilter ref="B15:B21" xr:uid="{00000000-0009-0000-0100-000001000000}"/>
  <tableColumns count="1">
    <tableColumn id="1" xr3:uid="{00000000-0010-0000-0000-000001000000}" name="対象箇所" dataDxfId="18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79" headerRowBorderDxfId="178" tableBorderDxfId="177">
  <autoFilter ref="C15:J46" xr:uid="{00000000-0009-0000-0100-000002000000}"/>
  <tableColumns count="8">
    <tableColumn id="9" xr3:uid="{00000000-0010-0000-0100-000009000000}" name="部位区分" totalsRowLabel="集計" dataDxfId="176" totalsRowDxfId="175"/>
    <tableColumn id="2" xr3:uid="{00000000-0010-0000-0100-000002000000}" name="変状区分" dataDxfId="174" totalsRowDxfId="173"/>
    <tableColumn id="7" xr3:uid="{00000000-0010-0000-0100-000007000000}" name="変状種類" dataDxfId="172" totalsRowDxfId="171"/>
    <tableColumn id="4" xr3:uid="{00000000-0010-0000-0100-000004000000}" name="対策区分" dataDxfId="170" totalsRowDxfId="169"/>
    <tableColumn id="5" xr3:uid="{00000000-0010-0000-0100-000005000000}" name="健全性" dataDxfId="168" totalsRowDxfId="167"/>
    <tableColumn id="12" xr3:uid="{00000000-0010-0000-0100-00000C000000}" name="調査の要否" dataDxfId="166" totalsRowDxfId="165"/>
    <tableColumn id="10" xr3:uid="{00000000-0010-0000-0100-00000A000000}" name="措置の要否" dataDxfId="164" totalsRowDxfId="163"/>
    <tableColumn id="11" xr3:uid="{00000000-0010-0000-0100-00000B000000}" name="実施有無" totalsRowFunction="count" dataDxfId="162" totalsRowDxfId="16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60" tableBorderDxfId="159">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58" tableBorderDxfId="157">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56" headerRowBorderDxfId="155" tableBorderDxfId="154">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153" headerRowBorderDxfId="152" tableBorderDxfId="151">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149" headerRowBorderDxfId="150" tableBorderDxfId="148">
  <autoFilter ref="B5:B12" xr:uid="{00000000-0009-0000-0100-000003000000}"/>
  <tableColumns count="1">
    <tableColumn id="1" xr3:uid="{00000000-0010-0000-0800-000001000000}" name="トンネルの分類" dataDxfId="14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145" headerRowBorderDxfId="146" tableBorderDxfId="144">
  <autoFilter ref="C5:E11" xr:uid="{00000000-0009-0000-0100-000004000000}"/>
  <tableColumns count="3">
    <tableColumn id="1" xr3:uid="{00000000-0010-0000-0900-000001000000}" name="トンネル工法" dataDxfId="143"/>
    <tableColumn id="2" xr3:uid="{00000000-0010-0000-0900-000002000000}" name="緊急輸送路" dataDxfId="142"/>
    <tableColumn id="3" xr3:uid="{00000000-0010-0000-0900-000003000000}" name="代替路" dataDxfId="14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21.xml"/><Relationship Id="rId1" Type="http://schemas.openxmlformats.org/officeDocument/2006/relationships/printerSettings" Target="../printerSettings/printerSettings128.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view="pageBreakPreview" topLeftCell="A10" zoomScaleNormal="85" zoomScaleSheetLayoutView="100" workbookViewId="0">
      <selection activeCell="H13" sqref="H13:N15"/>
    </sheetView>
  </sheetViews>
  <sheetFormatPr defaultRowHeight="13" x14ac:dyDescent="0.2"/>
  <cols>
    <col min="1" max="2" width="8.90625" customWidth="1"/>
    <col min="3" max="3" width="9" customWidth="1"/>
    <col min="4" max="4" width="8.90625" customWidth="1"/>
  </cols>
  <sheetData>
    <row r="1" spans="1:14" x14ac:dyDescent="0.2">
      <c r="A1" s="254" t="s">
        <v>428</v>
      </c>
      <c r="B1" s="254"/>
      <c r="C1" s="254"/>
      <c r="D1" s="254"/>
      <c r="E1" s="254"/>
      <c r="F1" s="254"/>
      <c r="G1" s="254"/>
      <c r="H1" s="254"/>
      <c r="I1" s="254"/>
      <c r="J1" s="254"/>
      <c r="K1" s="254"/>
      <c r="L1" s="254"/>
      <c r="M1" s="254"/>
      <c r="N1" s="254"/>
    </row>
    <row r="2" spans="1:14" x14ac:dyDescent="0.2">
      <c r="A2" s="254"/>
      <c r="B2" s="254"/>
      <c r="C2" s="254"/>
      <c r="D2" s="254"/>
      <c r="E2" s="254"/>
      <c r="F2" s="254"/>
      <c r="G2" s="254"/>
      <c r="H2" s="254"/>
      <c r="I2" s="254"/>
      <c r="J2" s="254"/>
      <c r="K2" s="254"/>
      <c r="L2" s="254"/>
      <c r="M2" s="254"/>
      <c r="N2" s="254"/>
    </row>
    <row r="3" spans="1:14" x14ac:dyDescent="0.2">
      <c r="A3" s="255" t="s">
        <v>438</v>
      </c>
      <c r="B3" s="255"/>
      <c r="C3" s="255"/>
      <c r="D3" s="255"/>
      <c r="E3" s="255"/>
      <c r="F3" s="255"/>
      <c r="G3" s="255"/>
      <c r="H3" s="256" t="s">
        <v>439</v>
      </c>
      <c r="I3" s="256"/>
      <c r="J3" s="256"/>
      <c r="K3" s="256"/>
      <c r="L3" s="256"/>
      <c r="M3" s="256"/>
      <c r="N3" s="256"/>
    </row>
    <row r="4" spans="1:14" x14ac:dyDescent="0.2">
      <c r="H4" t="s">
        <v>441</v>
      </c>
    </row>
    <row r="5" spans="1:14" x14ac:dyDescent="0.2">
      <c r="H5" s="253" t="s">
        <v>440</v>
      </c>
      <c r="I5" s="253"/>
      <c r="J5" s="253"/>
      <c r="K5" s="253"/>
      <c r="L5" s="253"/>
      <c r="M5" s="253"/>
      <c r="N5" s="253"/>
    </row>
    <row r="6" spans="1:14" x14ac:dyDescent="0.2">
      <c r="H6" s="253"/>
      <c r="I6" s="253"/>
      <c r="J6" s="253"/>
      <c r="K6" s="253"/>
      <c r="L6" s="253"/>
      <c r="M6" s="253"/>
      <c r="N6" s="253"/>
    </row>
    <row r="7" spans="1:14" x14ac:dyDescent="0.2">
      <c r="H7" s="253"/>
      <c r="I7" s="253"/>
      <c r="J7" s="253"/>
      <c r="K7" s="253"/>
      <c r="L7" s="253"/>
      <c r="M7" s="253"/>
      <c r="N7" s="253"/>
    </row>
    <row r="8" spans="1:14" x14ac:dyDescent="0.2">
      <c r="H8" s="253"/>
      <c r="I8" s="253"/>
      <c r="J8" s="253"/>
      <c r="K8" s="253"/>
      <c r="L8" s="253"/>
      <c r="M8" s="253"/>
      <c r="N8" s="253"/>
    </row>
    <row r="9" spans="1:14" x14ac:dyDescent="0.2">
      <c r="H9" t="s">
        <v>573</v>
      </c>
    </row>
    <row r="10" spans="1:14" x14ac:dyDescent="0.2">
      <c r="H10" s="252" t="s">
        <v>442</v>
      </c>
      <c r="I10" s="252"/>
      <c r="J10" s="252"/>
      <c r="K10" s="252"/>
      <c r="L10" s="252"/>
      <c r="M10" s="252"/>
      <c r="N10" s="252"/>
    </row>
    <row r="11" spans="1:14" x14ac:dyDescent="0.2">
      <c r="H11" s="252"/>
      <c r="I11" s="252"/>
      <c r="J11" s="252"/>
      <c r="K11" s="252"/>
      <c r="L11" s="252"/>
      <c r="M11" s="252"/>
      <c r="N11" s="252"/>
    </row>
    <row r="12" spans="1:14" x14ac:dyDescent="0.2">
      <c r="H12" t="s">
        <v>443</v>
      </c>
    </row>
    <row r="13" spans="1:14" ht="13.5" customHeight="1" x14ac:dyDescent="0.2">
      <c r="H13" s="252" t="s">
        <v>444</v>
      </c>
      <c r="I13" s="252"/>
      <c r="J13" s="252"/>
      <c r="K13" s="252"/>
      <c r="L13" s="252"/>
      <c r="M13" s="252"/>
      <c r="N13" s="252"/>
    </row>
    <row r="14" spans="1:14" x14ac:dyDescent="0.2">
      <c r="H14" s="252"/>
      <c r="I14" s="252"/>
      <c r="J14" s="252"/>
      <c r="K14" s="252"/>
      <c r="L14" s="252"/>
      <c r="M14" s="252"/>
      <c r="N14" s="252"/>
    </row>
    <row r="15" spans="1:14" x14ac:dyDescent="0.2">
      <c r="H15" s="252"/>
      <c r="I15" s="252"/>
      <c r="J15" s="252"/>
      <c r="K15" s="252"/>
      <c r="L15" s="252"/>
      <c r="M15" s="252"/>
      <c r="N15" s="252"/>
    </row>
    <row r="16" spans="1:14" x14ac:dyDescent="0.2">
      <c r="H16" t="s">
        <v>445</v>
      </c>
    </row>
    <row r="17" spans="8:14" x14ac:dyDescent="0.2">
      <c r="H17" s="252" t="s">
        <v>446</v>
      </c>
      <c r="I17" s="252"/>
      <c r="J17" s="252"/>
      <c r="K17" s="252"/>
      <c r="L17" s="252"/>
      <c r="M17" s="252"/>
      <c r="N17" s="252"/>
    </row>
    <row r="18" spans="8:14" x14ac:dyDescent="0.2">
      <c r="H18" s="252"/>
      <c r="I18" s="252"/>
      <c r="J18" s="252"/>
      <c r="K18" s="252"/>
      <c r="L18" s="252"/>
      <c r="M18" s="252"/>
      <c r="N18" s="252"/>
    </row>
    <row r="19" spans="8:14" x14ac:dyDescent="0.2">
      <c r="H19" t="s">
        <v>447</v>
      </c>
    </row>
    <row r="20" spans="8:14" x14ac:dyDescent="0.2">
      <c r="H20" s="252" t="s">
        <v>448</v>
      </c>
      <c r="I20" s="252"/>
      <c r="J20" s="252"/>
      <c r="K20" s="252"/>
      <c r="L20" s="252"/>
      <c r="M20" s="252"/>
      <c r="N20" s="252"/>
    </row>
    <row r="21" spans="8:14" x14ac:dyDescent="0.2">
      <c r="H21" s="252"/>
      <c r="I21" s="252"/>
      <c r="J21" s="252"/>
      <c r="K21" s="252"/>
      <c r="L21" s="252"/>
      <c r="M21" s="252"/>
      <c r="N21" s="252"/>
    </row>
    <row r="22" spans="8:14" x14ac:dyDescent="0.2">
      <c r="H22" t="s">
        <v>449</v>
      </c>
    </row>
    <row r="23" spans="8:14" x14ac:dyDescent="0.2">
      <c r="H23" t="s">
        <v>450</v>
      </c>
    </row>
    <row r="24" spans="8:14" x14ac:dyDescent="0.2">
      <c r="H24" t="s">
        <v>451</v>
      </c>
    </row>
    <row r="25" spans="8:14" ht="13.5" customHeight="1" x14ac:dyDescent="0.2">
      <c r="H25" s="252" t="s">
        <v>452</v>
      </c>
      <c r="I25" s="252"/>
      <c r="J25" s="252"/>
      <c r="K25" s="252"/>
      <c r="L25" s="252"/>
      <c r="M25" s="252"/>
      <c r="N25" s="252"/>
    </row>
    <row r="26" spans="8:14" x14ac:dyDescent="0.2">
      <c r="H26" s="252"/>
      <c r="I26" s="252"/>
      <c r="J26" s="252"/>
      <c r="K26" s="252"/>
      <c r="L26" s="252"/>
      <c r="M26" s="252"/>
      <c r="N26" s="252"/>
    </row>
    <row r="27" spans="8:14" ht="12" customHeight="1" x14ac:dyDescent="0.2">
      <c r="H27" s="257" t="s">
        <v>453</v>
      </c>
      <c r="I27" s="257"/>
      <c r="J27" s="257"/>
      <c r="K27" s="257"/>
      <c r="L27" s="257"/>
      <c r="M27" s="257"/>
      <c r="N27" s="257"/>
    </row>
    <row r="28" spans="8:14" x14ac:dyDescent="0.2">
      <c r="H28" t="s">
        <v>454</v>
      </c>
    </row>
    <row r="29" spans="8:14" x14ac:dyDescent="0.2">
      <c r="H29" s="256" t="s">
        <v>556</v>
      </c>
      <c r="I29" s="256"/>
      <c r="J29" s="256"/>
      <c r="K29" s="256"/>
      <c r="L29" s="256"/>
      <c r="M29" s="256"/>
      <c r="N29" s="256"/>
    </row>
    <row r="30" spans="8:14" x14ac:dyDescent="0.2">
      <c r="H30" t="s">
        <v>574</v>
      </c>
    </row>
    <row r="31" spans="8:14" ht="13.25" customHeight="1" x14ac:dyDescent="0.2">
      <c r="H31" s="252" t="s">
        <v>575</v>
      </c>
      <c r="I31" s="252"/>
      <c r="J31" s="252"/>
      <c r="K31" s="252"/>
      <c r="L31" s="252"/>
      <c r="M31" s="252"/>
      <c r="N31" s="252"/>
    </row>
    <row r="32" spans="8:14" x14ac:dyDescent="0.2">
      <c r="H32" s="252"/>
      <c r="I32" s="252"/>
      <c r="J32" s="252"/>
      <c r="K32" s="252"/>
      <c r="L32" s="252"/>
      <c r="M32" s="252"/>
      <c r="N32" s="252"/>
    </row>
    <row r="33" spans="2:14" x14ac:dyDescent="0.2">
      <c r="H33" s="252"/>
      <c r="I33" s="252"/>
      <c r="J33" s="252"/>
      <c r="K33" s="252"/>
      <c r="L33" s="252"/>
      <c r="M33" s="252"/>
      <c r="N33" s="252"/>
    </row>
    <row r="34" spans="2:14" x14ac:dyDescent="0.2">
      <c r="H34" s="252"/>
      <c r="I34" s="252"/>
      <c r="J34" s="252"/>
      <c r="K34" s="252"/>
      <c r="L34" s="252"/>
      <c r="M34" s="252"/>
      <c r="N34" s="252"/>
    </row>
    <row r="35" spans="2:14" x14ac:dyDescent="0.2">
      <c r="B35" s="253"/>
      <c r="C35" s="253"/>
      <c r="D35" s="186"/>
      <c r="H35" s="252"/>
      <c r="I35" s="252"/>
      <c r="J35" s="252"/>
      <c r="K35" s="252"/>
      <c r="L35" s="252"/>
      <c r="M35" s="252"/>
      <c r="N35" s="252"/>
    </row>
    <row r="36" spans="2:14" x14ac:dyDescent="0.2">
      <c r="H36" s="258"/>
      <c r="I36" s="258"/>
      <c r="J36" s="258"/>
      <c r="K36" s="258"/>
      <c r="L36" s="258"/>
      <c r="M36" s="258"/>
      <c r="N36" s="258"/>
    </row>
    <row r="37" spans="2:14" x14ac:dyDescent="0.2">
      <c r="H37" s="252"/>
      <c r="I37" s="252"/>
      <c r="J37" s="252"/>
      <c r="K37" s="252"/>
      <c r="L37" s="252"/>
      <c r="M37" s="252"/>
      <c r="N37" s="252"/>
    </row>
    <row r="38" spans="2:14" ht="13.25" customHeight="1" x14ac:dyDescent="0.2">
      <c r="H38" s="252"/>
      <c r="I38" s="252"/>
      <c r="J38" s="252"/>
      <c r="K38" s="252"/>
      <c r="L38" s="252"/>
      <c r="M38" s="252"/>
      <c r="N38" s="252"/>
    </row>
    <row r="39" spans="2:14" x14ac:dyDescent="0.2">
      <c r="H39" s="252"/>
      <c r="I39" s="252"/>
      <c r="J39" s="252"/>
      <c r="K39" s="252"/>
      <c r="L39" s="252"/>
      <c r="M39" s="252"/>
      <c r="N39" s="252"/>
    </row>
    <row r="40" spans="2:14" x14ac:dyDescent="0.2">
      <c r="H40" s="252"/>
      <c r="I40" s="252"/>
      <c r="J40" s="252"/>
      <c r="K40" s="252"/>
      <c r="L40" s="252"/>
      <c r="M40" s="252"/>
      <c r="N40" s="252"/>
    </row>
    <row r="41" spans="2:14" x14ac:dyDescent="0.2">
      <c r="H41" s="252"/>
      <c r="I41" s="252"/>
      <c r="J41" s="252"/>
      <c r="K41" s="252"/>
      <c r="L41" s="252"/>
      <c r="M41" s="252"/>
      <c r="N41" s="252"/>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107950</xdr:colOff>
                <xdr:row>3</xdr:row>
                <xdr:rowOff>101600</xdr:rowOff>
              </from>
              <to>
                <xdr:col>6</xdr:col>
                <xdr:colOff>596900</xdr:colOff>
                <xdr:row>38</xdr:row>
                <xdr:rowOff>31750</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view="pageBreakPreview" zoomScaleNormal="85" zoomScaleSheetLayoutView="100" workbookViewId="0">
      <selection activeCell="P11" sqref="P11"/>
    </sheetView>
  </sheetViews>
  <sheetFormatPr defaultRowHeight="13" x14ac:dyDescent="0.2"/>
  <cols>
    <col min="1" max="1" width="8.90625" customWidth="1"/>
    <col min="2" max="3" width="9" customWidth="1"/>
    <col min="4" max="4" width="8.90625" customWidth="1"/>
  </cols>
  <sheetData>
    <row r="1" spans="1:14" x14ac:dyDescent="0.2">
      <c r="A1" s="259" t="s">
        <v>429</v>
      </c>
      <c r="B1" s="259"/>
      <c r="C1" s="259"/>
      <c r="D1" s="259"/>
      <c r="E1" s="259"/>
      <c r="F1" s="259"/>
      <c r="G1" s="259"/>
      <c r="H1" s="259"/>
      <c r="I1" s="259"/>
      <c r="J1" s="259"/>
      <c r="K1" s="259"/>
      <c r="L1" s="259"/>
      <c r="M1" s="259"/>
      <c r="N1" s="259"/>
    </row>
    <row r="2" spans="1:14" x14ac:dyDescent="0.2">
      <c r="A2" s="259"/>
      <c r="B2" s="259"/>
      <c r="C2" s="259"/>
      <c r="D2" s="259"/>
      <c r="E2" s="259"/>
      <c r="F2" s="259"/>
      <c r="G2" s="259"/>
      <c r="H2" s="259"/>
      <c r="I2" s="259"/>
      <c r="J2" s="259"/>
      <c r="K2" s="259"/>
      <c r="L2" s="259"/>
      <c r="M2" s="259"/>
      <c r="N2" s="259"/>
    </row>
    <row r="22" spans="1:14" ht="13.5" customHeight="1" x14ac:dyDescent="0.2"/>
    <row r="23" spans="1:14" ht="27.75" customHeight="1" x14ac:dyDescent="0.2">
      <c r="B23" s="188"/>
      <c r="C23" s="188"/>
      <c r="D23" s="188"/>
      <c r="E23" s="188"/>
      <c r="F23" s="188"/>
      <c r="G23" s="188"/>
      <c r="H23" s="188"/>
      <c r="I23" s="188"/>
      <c r="J23" s="188"/>
      <c r="K23" s="188"/>
      <c r="L23" s="188"/>
      <c r="M23" s="188"/>
      <c r="N23" s="188"/>
    </row>
    <row r="25" spans="1:14" ht="40.5" customHeight="1" x14ac:dyDescent="0.2">
      <c r="B25" s="188"/>
      <c r="C25" s="188"/>
      <c r="D25" s="188"/>
      <c r="E25" s="188"/>
      <c r="F25" s="188"/>
      <c r="G25" s="188"/>
      <c r="H25" s="188"/>
      <c r="I25" s="188"/>
      <c r="J25" s="188"/>
      <c r="K25" s="188"/>
      <c r="L25" s="188"/>
      <c r="M25" s="188"/>
      <c r="N25" s="188"/>
    </row>
    <row r="26" spans="1:14" ht="13.5" customHeight="1" x14ac:dyDescent="0.2">
      <c r="A26" t="s">
        <v>455</v>
      </c>
      <c r="B26" s="188"/>
      <c r="C26" s="188"/>
      <c r="D26" s="188"/>
      <c r="E26" s="188"/>
      <c r="F26" s="188"/>
      <c r="G26" s="188"/>
      <c r="H26" s="188"/>
      <c r="I26" s="188"/>
      <c r="J26" s="188"/>
      <c r="K26" s="188"/>
      <c r="L26" s="188"/>
      <c r="M26" s="188"/>
      <c r="N26" s="188"/>
    </row>
    <row r="27" spans="1:14" ht="27" customHeight="1" x14ac:dyDescent="0.2">
      <c r="A27" s="252" t="s">
        <v>458</v>
      </c>
      <c r="B27" s="252"/>
      <c r="C27" s="252"/>
      <c r="D27" s="252"/>
      <c r="E27" s="252"/>
      <c r="F27" s="252"/>
      <c r="G27" s="252"/>
      <c r="H27" s="252"/>
      <c r="I27" s="252"/>
      <c r="J27" s="252"/>
      <c r="K27" s="252"/>
      <c r="L27" s="252"/>
      <c r="M27" s="252"/>
      <c r="N27" s="252"/>
    </row>
    <row r="28" spans="1:14" x14ac:dyDescent="0.2">
      <c r="A28" t="s">
        <v>456</v>
      </c>
    </row>
    <row r="29" spans="1:14" ht="40.5" customHeight="1" x14ac:dyDescent="0.2">
      <c r="A29" s="252" t="s">
        <v>457</v>
      </c>
      <c r="B29" s="252"/>
      <c r="C29" s="252"/>
      <c r="D29" s="252"/>
      <c r="E29" s="252"/>
      <c r="F29" s="252"/>
      <c r="G29" s="252"/>
      <c r="H29" s="252"/>
      <c r="I29" s="252"/>
      <c r="J29" s="252"/>
      <c r="K29" s="252"/>
      <c r="L29" s="252"/>
      <c r="M29" s="252"/>
      <c r="N29" s="252"/>
    </row>
    <row r="30" spans="1:14" ht="27" customHeight="1" x14ac:dyDescent="0.2">
      <c r="A30" s="252" t="s">
        <v>567</v>
      </c>
      <c r="B30" s="252"/>
      <c r="C30" s="252"/>
      <c r="D30" s="252"/>
      <c r="E30" s="252"/>
      <c r="F30" s="252"/>
      <c r="G30" s="252"/>
      <c r="H30" s="252"/>
      <c r="I30" s="252"/>
      <c r="J30" s="252"/>
      <c r="K30" s="252"/>
      <c r="L30" s="252"/>
      <c r="M30" s="252"/>
      <c r="N30" s="252"/>
    </row>
    <row r="32" spans="1:14" x14ac:dyDescent="0.2">
      <c r="A32" s="187"/>
      <c r="B32" s="187"/>
      <c r="C32" s="187"/>
      <c r="D32" s="187"/>
      <c r="E32" s="187"/>
      <c r="F32" s="187"/>
      <c r="G32" s="187"/>
      <c r="H32" s="187"/>
      <c r="I32" s="187"/>
      <c r="J32" s="187"/>
      <c r="K32" s="187"/>
      <c r="L32" s="187"/>
      <c r="M32" s="187"/>
      <c r="N32" s="187"/>
    </row>
    <row r="33" spans="1:14" x14ac:dyDescent="0.2">
      <c r="A33" s="187"/>
      <c r="B33" s="187"/>
      <c r="C33" s="187"/>
      <c r="D33" s="187"/>
      <c r="E33" s="187"/>
      <c r="F33" s="187"/>
      <c r="G33" s="187"/>
      <c r="H33" s="187"/>
      <c r="I33" s="187"/>
      <c r="J33" s="187"/>
      <c r="K33" s="187"/>
      <c r="L33" s="187"/>
      <c r="M33" s="187"/>
      <c r="N33" s="187"/>
    </row>
    <row r="39" spans="1:14" x14ac:dyDescent="0.2">
      <c r="G39" s="186"/>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Normal="100" zoomScaleSheetLayoutView="100" workbookViewId="0">
      <selection activeCell="K11" sqref="K11:L11"/>
    </sheetView>
  </sheetViews>
  <sheetFormatPr defaultColWidth="9" defaultRowHeight="18" customHeight="1" x14ac:dyDescent="0.2"/>
  <cols>
    <col min="1" max="1" width="1.81640625" style="3" customWidth="1"/>
    <col min="2" max="12" width="5.90625" style="1" customWidth="1"/>
    <col min="13" max="14" width="3.1796875" style="1" customWidth="1"/>
    <col min="15" max="18" width="5.90625" style="1" customWidth="1"/>
    <col min="19" max="22" width="3.1796875" style="1" customWidth="1"/>
    <col min="23" max="23" width="5.90625" style="36" customWidth="1"/>
    <col min="24" max="24" width="9.6328125" style="36" customWidth="1"/>
    <col min="25" max="25" width="5.90625" style="36" customWidth="1"/>
    <col min="26" max="26" width="5.90625" style="1" customWidth="1"/>
    <col min="27" max="28" width="3.1796875" style="1" customWidth="1"/>
    <col min="29" max="29" width="1.453125" style="3" customWidth="1"/>
    <col min="30" max="16384" width="9" style="3"/>
  </cols>
  <sheetData>
    <row r="1" spans="2:37" ht="10.5" customHeight="1" x14ac:dyDescent="0.2"/>
    <row r="2" spans="2:37" ht="24.9" customHeight="1" x14ac:dyDescent="0.2">
      <c r="B2" s="28" t="s">
        <v>338</v>
      </c>
      <c r="C2" s="28"/>
      <c r="D2" s="28"/>
      <c r="E2" s="28"/>
      <c r="F2" s="28"/>
      <c r="G2" s="28"/>
      <c r="H2" s="28"/>
      <c r="I2" s="28"/>
      <c r="J2" s="28"/>
      <c r="K2" s="28"/>
      <c r="L2" s="28"/>
      <c r="M2" s="28"/>
      <c r="N2" s="28"/>
      <c r="O2" s="28"/>
      <c r="P2" s="28"/>
      <c r="Q2" s="28"/>
      <c r="R2" s="28"/>
      <c r="S2" s="260" t="s">
        <v>174</v>
      </c>
      <c r="T2" s="261"/>
      <c r="U2" s="261"/>
      <c r="V2" s="262"/>
      <c r="W2" s="364" t="s">
        <v>1304</v>
      </c>
      <c r="X2" s="364"/>
      <c r="Y2" s="364"/>
      <c r="Z2" s="364"/>
      <c r="AA2" s="364"/>
      <c r="AB2" s="364"/>
    </row>
    <row r="3" spans="2:37" ht="20.149999999999999" customHeight="1" x14ac:dyDescent="0.2">
      <c r="B3" s="352" t="s">
        <v>27</v>
      </c>
      <c r="C3" s="352"/>
      <c r="D3" s="353" t="s">
        <v>617</v>
      </c>
      <c r="E3" s="354"/>
      <c r="F3" s="354"/>
      <c r="G3" s="355"/>
      <c r="H3" s="356" t="s">
        <v>173</v>
      </c>
      <c r="I3" s="356"/>
      <c r="J3" s="353" t="s">
        <v>578</v>
      </c>
      <c r="K3" s="354"/>
      <c r="L3" s="354"/>
      <c r="M3" s="354"/>
      <c r="N3" s="354"/>
      <c r="O3" s="57"/>
      <c r="P3" s="331" t="s">
        <v>10</v>
      </c>
      <c r="Q3" s="333"/>
      <c r="R3" s="336" t="s">
        <v>579</v>
      </c>
      <c r="S3" s="337"/>
      <c r="T3" s="337"/>
      <c r="U3" s="337"/>
      <c r="V3" s="338"/>
      <c r="W3" s="260" t="s">
        <v>172</v>
      </c>
      <c r="X3" s="261"/>
      <c r="Y3" s="261"/>
      <c r="Z3" s="359" t="s">
        <v>353</v>
      </c>
      <c r="AA3" s="360"/>
      <c r="AB3" s="361"/>
    </row>
    <row r="4" spans="2:37" ht="20.149999999999999" customHeight="1" x14ac:dyDescent="0.2">
      <c r="B4" s="362" t="s">
        <v>11</v>
      </c>
      <c r="C4" s="362"/>
      <c r="D4" s="357" t="s">
        <v>618</v>
      </c>
      <c r="E4" s="358"/>
      <c r="F4" s="358"/>
      <c r="G4" s="363"/>
      <c r="H4" s="356"/>
      <c r="I4" s="356"/>
      <c r="J4" s="357"/>
      <c r="K4" s="358"/>
      <c r="L4" s="358"/>
      <c r="M4" s="358"/>
      <c r="N4" s="358"/>
      <c r="O4" s="63"/>
      <c r="P4" s="319"/>
      <c r="Q4" s="335"/>
      <c r="R4" s="339"/>
      <c r="S4" s="340"/>
      <c r="T4" s="340"/>
      <c r="U4" s="340"/>
      <c r="V4" s="341"/>
      <c r="W4" s="260" t="s">
        <v>171</v>
      </c>
      <c r="X4" s="261"/>
      <c r="Y4" s="261"/>
      <c r="Z4" s="359" t="s">
        <v>353</v>
      </c>
      <c r="AA4" s="360"/>
      <c r="AB4" s="361"/>
    </row>
    <row r="5" spans="2:37" ht="20.149999999999999" customHeight="1" x14ac:dyDescent="0.2">
      <c r="B5" s="329" t="s">
        <v>12</v>
      </c>
      <c r="C5" s="329"/>
      <c r="D5" s="60" t="s">
        <v>13</v>
      </c>
      <c r="E5" s="330" t="s">
        <v>580</v>
      </c>
      <c r="F5" s="330"/>
      <c r="G5" s="330"/>
      <c r="H5" s="331" t="s">
        <v>170</v>
      </c>
      <c r="I5" s="332"/>
      <c r="J5" s="333"/>
      <c r="K5" s="336" t="s">
        <v>581</v>
      </c>
      <c r="L5" s="337"/>
      <c r="M5" s="337"/>
      <c r="N5" s="337"/>
      <c r="O5" s="338"/>
      <c r="P5" s="342" t="s">
        <v>169</v>
      </c>
      <c r="Q5" s="343"/>
      <c r="R5" s="346">
        <v>45327</v>
      </c>
      <c r="S5" s="347"/>
      <c r="T5" s="348"/>
      <c r="U5" s="319" t="s">
        <v>168</v>
      </c>
      <c r="V5" s="334"/>
      <c r="W5" s="335"/>
      <c r="X5" s="289" t="s">
        <v>167</v>
      </c>
      <c r="Y5" s="290"/>
      <c r="Z5" s="290">
        <v>397</v>
      </c>
      <c r="AA5" s="290"/>
      <c r="AB5" s="66" t="s">
        <v>166</v>
      </c>
    </row>
    <row r="6" spans="2:37" ht="20.149999999999999" customHeight="1" x14ac:dyDescent="0.2">
      <c r="B6" s="329"/>
      <c r="C6" s="329"/>
      <c r="D6" s="60" t="s">
        <v>14</v>
      </c>
      <c r="E6" s="317" t="s">
        <v>580</v>
      </c>
      <c r="F6" s="317"/>
      <c r="G6" s="317"/>
      <c r="H6" s="319"/>
      <c r="I6" s="334"/>
      <c r="J6" s="335"/>
      <c r="K6" s="339"/>
      <c r="L6" s="340"/>
      <c r="M6" s="340"/>
      <c r="N6" s="340"/>
      <c r="O6" s="341"/>
      <c r="P6" s="344"/>
      <c r="Q6" s="345"/>
      <c r="R6" s="349"/>
      <c r="S6" s="350"/>
      <c r="T6" s="351"/>
      <c r="U6" s="260" t="s">
        <v>15</v>
      </c>
      <c r="V6" s="261"/>
      <c r="W6" s="262"/>
      <c r="X6" s="289" t="s">
        <v>524</v>
      </c>
      <c r="Y6" s="290"/>
      <c r="Z6" s="290"/>
      <c r="AA6" s="290"/>
      <c r="AB6" s="291"/>
    </row>
    <row r="7" spans="2:37" ht="18.899999999999999" customHeight="1" x14ac:dyDescent="0.2">
      <c r="B7" s="318" t="s">
        <v>142</v>
      </c>
      <c r="C7" s="282" t="s">
        <v>156</v>
      </c>
      <c r="D7" s="283"/>
      <c r="E7" s="310">
        <v>341743.4</v>
      </c>
      <c r="F7" s="320"/>
      <c r="G7" s="321"/>
      <c r="H7" s="282" t="s">
        <v>165</v>
      </c>
      <c r="I7" s="322"/>
      <c r="J7" s="283"/>
      <c r="K7" s="323">
        <v>28004</v>
      </c>
      <c r="L7" s="324"/>
      <c r="M7" s="328" t="s">
        <v>164</v>
      </c>
      <c r="N7" s="305"/>
      <c r="O7" s="282" t="s">
        <v>147</v>
      </c>
      <c r="P7" s="283"/>
      <c r="Q7" s="325" t="s">
        <v>584</v>
      </c>
      <c r="R7" s="326"/>
      <c r="S7" s="285" t="s">
        <v>163</v>
      </c>
      <c r="T7" s="282" t="s">
        <v>162</v>
      </c>
      <c r="U7" s="322"/>
      <c r="V7" s="322"/>
      <c r="W7" s="283"/>
      <c r="X7" s="59" t="s">
        <v>138</v>
      </c>
      <c r="Y7" s="112" t="s">
        <v>161</v>
      </c>
      <c r="Z7" s="111" t="s">
        <v>137</v>
      </c>
      <c r="AA7" s="362" t="s">
        <v>160</v>
      </c>
      <c r="AB7" s="362"/>
      <c r="AD7" s="6"/>
      <c r="AE7" s="3">
        <f>INT(E7/10000)</f>
        <v>34</v>
      </c>
      <c r="AF7" s="3">
        <f>INT(E7/100)-AE7*100</f>
        <v>17</v>
      </c>
      <c r="AG7" s="230">
        <f>E7-AE7*10000-AF7*100</f>
        <v>43.400000000023283</v>
      </c>
      <c r="AH7" s="231">
        <f>ROUND(AE7+AF7/60+AG7/60/60,5)</f>
        <v>34.295389999999998</v>
      </c>
      <c r="AI7" s="231" t="str">
        <f>TEXT(AH7,"0.00000")</f>
        <v>34.29539</v>
      </c>
    </row>
    <row r="8" spans="2:37" ht="18.899999999999999" customHeight="1" x14ac:dyDescent="0.2">
      <c r="B8" s="319"/>
      <c r="C8" s="286" t="s">
        <v>153</v>
      </c>
      <c r="D8" s="287"/>
      <c r="E8" s="310">
        <v>1311138.5</v>
      </c>
      <c r="F8" s="311"/>
      <c r="G8" s="312"/>
      <c r="H8" s="286" t="s">
        <v>159</v>
      </c>
      <c r="I8" s="299"/>
      <c r="J8" s="287"/>
      <c r="K8" s="327"/>
      <c r="L8" s="298"/>
      <c r="M8" s="328"/>
      <c r="N8" s="305"/>
      <c r="O8" s="286" t="s">
        <v>158</v>
      </c>
      <c r="P8" s="287"/>
      <c r="Q8" s="263"/>
      <c r="R8" s="264"/>
      <c r="S8" s="274"/>
      <c r="T8" s="365" t="s">
        <v>157</v>
      </c>
      <c r="U8" s="260" t="s">
        <v>247</v>
      </c>
      <c r="V8" s="261"/>
      <c r="W8" s="262"/>
      <c r="X8" s="73"/>
      <c r="Y8" s="73"/>
      <c r="Z8" s="73">
        <v>1</v>
      </c>
      <c r="AA8" s="270"/>
      <c r="AB8" s="270"/>
      <c r="AD8" s="89"/>
      <c r="AE8" s="3">
        <f>INT(E8/10000)</f>
        <v>131</v>
      </c>
      <c r="AF8" s="3">
        <f>INT(E8/100)-AE8*100</f>
        <v>11</v>
      </c>
      <c r="AG8" s="230">
        <f>E8-AE8*10000-AF8*100</f>
        <v>38.5</v>
      </c>
      <c r="AH8" s="231">
        <f>ROUND(AE8+AF8/60+AG8/60/60,5)</f>
        <v>131.19403</v>
      </c>
      <c r="AI8" s="231" t="str">
        <f>TEXT(AH8,"0.00000")</f>
        <v>131.19403</v>
      </c>
    </row>
    <row r="9" spans="2:37" ht="18.899999999999999" customHeight="1" x14ac:dyDescent="0.2">
      <c r="B9" s="280" t="s">
        <v>134</v>
      </c>
      <c r="C9" s="286" t="s">
        <v>156</v>
      </c>
      <c r="D9" s="287"/>
      <c r="E9" s="310">
        <v>341730.5</v>
      </c>
      <c r="F9" s="311"/>
      <c r="G9" s="312"/>
      <c r="H9" s="313" t="s">
        <v>535</v>
      </c>
      <c r="I9" s="314"/>
      <c r="J9" s="314"/>
      <c r="K9" s="263"/>
      <c r="L9" s="264"/>
      <c r="M9" s="328"/>
      <c r="N9" s="305"/>
      <c r="O9" s="286" t="s">
        <v>155</v>
      </c>
      <c r="P9" s="287"/>
      <c r="Q9" s="316">
        <v>2580.5</v>
      </c>
      <c r="R9" s="316"/>
      <c r="S9" s="274"/>
      <c r="T9" s="366"/>
      <c r="U9" s="260" t="s">
        <v>154</v>
      </c>
      <c r="V9" s="261"/>
      <c r="W9" s="262"/>
      <c r="X9" s="73"/>
      <c r="Y9" s="73"/>
      <c r="Z9" s="73">
        <v>7</v>
      </c>
      <c r="AA9" s="270"/>
      <c r="AB9" s="270"/>
      <c r="AD9" s="89"/>
    </row>
    <row r="10" spans="2:37" ht="18.899999999999999" customHeight="1" x14ac:dyDescent="0.2">
      <c r="B10" s="282"/>
      <c r="C10" s="286" t="s">
        <v>153</v>
      </c>
      <c r="D10" s="287"/>
      <c r="E10" s="310">
        <v>1311138.5</v>
      </c>
      <c r="F10" s="311"/>
      <c r="G10" s="312"/>
      <c r="H10" s="286" t="s">
        <v>152</v>
      </c>
      <c r="I10" s="299"/>
      <c r="J10" s="287"/>
      <c r="K10" s="297" t="s">
        <v>619</v>
      </c>
      <c r="L10" s="298"/>
      <c r="M10" s="302"/>
      <c r="N10" s="303"/>
      <c r="O10" s="286" t="s">
        <v>92</v>
      </c>
      <c r="P10" s="287"/>
      <c r="Q10" s="315"/>
      <c r="R10" s="315"/>
      <c r="S10" s="274"/>
      <c r="T10" s="367"/>
      <c r="U10" s="260" t="s">
        <v>151</v>
      </c>
      <c r="V10" s="261"/>
      <c r="W10" s="262"/>
      <c r="X10" s="73"/>
      <c r="Y10" s="73"/>
      <c r="Z10" s="73"/>
      <c r="AA10" s="270"/>
      <c r="AB10" s="270"/>
      <c r="AD10" s="89"/>
    </row>
    <row r="11" spans="2:37" ht="18.899999999999999" customHeight="1" x14ac:dyDescent="0.2">
      <c r="B11" s="286" t="s">
        <v>150</v>
      </c>
      <c r="C11" s="299"/>
      <c r="D11" s="287"/>
      <c r="E11" s="263" t="s">
        <v>582</v>
      </c>
      <c r="F11" s="265"/>
      <c r="G11" s="264"/>
      <c r="H11" s="286" t="s">
        <v>149</v>
      </c>
      <c r="I11" s="299"/>
      <c r="J11" s="287"/>
      <c r="K11" s="297"/>
      <c r="L11" s="298"/>
      <c r="M11" s="300" t="s">
        <v>148</v>
      </c>
      <c r="N11" s="301"/>
      <c r="O11" s="286" t="s">
        <v>147</v>
      </c>
      <c r="P11" s="287"/>
      <c r="Q11" s="304"/>
      <c r="R11" s="304"/>
      <c r="S11" s="274"/>
      <c r="T11" s="90" t="s">
        <v>146</v>
      </c>
      <c r="U11" s="260" t="s">
        <v>145</v>
      </c>
      <c r="V11" s="261"/>
      <c r="W11" s="262"/>
      <c r="X11" s="73"/>
      <c r="Y11" s="73"/>
      <c r="Z11" s="73"/>
      <c r="AA11" s="270"/>
      <c r="AB11" s="270"/>
      <c r="AD11" s="89"/>
    </row>
    <row r="12" spans="2:37" ht="18.899999999999999" customHeight="1" x14ac:dyDescent="0.2">
      <c r="B12" s="286" t="s">
        <v>144</v>
      </c>
      <c r="C12" s="299"/>
      <c r="D12" s="287"/>
      <c r="E12" s="263"/>
      <c r="F12" s="265"/>
      <c r="G12" s="66" t="s">
        <v>105</v>
      </c>
      <c r="H12" s="301" t="s">
        <v>143</v>
      </c>
      <c r="I12" s="285" t="s">
        <v>142</v>
      </c>
      <c r="J12" s="70" t="s">
        <v>133</v>
      </c>
      <c r="K12" s="263" t="s">
        <v>583</v>
      </c>
      <c r="L12" s="264"/>
      <c r="M12" s="302"/>
      <c r="N12" s="303"/>
      <c r="O12" s="286" t="s">
        <v>92</v>
      </c>
      <c r="P12" s="287"/>
      <c r="Q12" s="306"/>
      <c r="R12" s="306"/>
      <c r="S12" s="274"/>
      <c r="T12" s="365" t="s">
        <v>130</v>
      </c>
      <c r="U12" s="260" t="s">
        <v>129</v>
      </c>
      <c r="V12" s="261"/>
      <c r="W12" s="262"/>
      <c r="X12" s="73"/>
      <c r="Y12" s="73"/>
      <c r="Z12" s="73">
        <v>7</v>
      </c>
      <c r="AA12" s="270"/>
      <c r="AB12" s="270"/>
      <c r="AD12" s="89"/>
    </row>
    <row r="13" spans="2:37" ht="18.899999999999999" customHeight="1" x14ac:dyDescent="0.2">
      <c r="B13" s="280" t="s">
        <v>141</v>
      </c>
      <c r="C13" s="294"/>
      <c r="D13" s="281"/>
      <c r="E13" s="263"/>
      <c r="F13" s="265"/>
      <c r="G13" s="66" t="s">
        <v>505</v>
      </c>
      <c r="H13" s="305"/>
      <c r="I13" s="275"/>
      <c r="J13" s="70" t="s">
        <v>127</v>
      </c>
      <c r="K13" s="65"/>
      <c r="L13" s="68" t="s">
        <v>140</v>
      </c>
      <c r="M13" s="307" t="s">
        <v>139</v>
      </c>
      <c r="N13" s="308"/>
      <c r="O13" s="309"/>
      <c r="P13" s="59" t="s">
        <v>138</v>
      </c>
      <c r="Q13" s="62" t="s">
        <v>137</v>
      </c>
      <c r="R13" s="59" t="s">
        <v>92</v>
      </c>
      <c r="S13" s="274"/>
      <c r="T13" s="367"/>
      <c r="U13" s="260" t="s">
        <v>248</v>
      </c>
      <c r="V13" s="261"/>
      <c r="W13" s="262"/>
      <c r="X13" s="73"/>
      <c r="Y13" s="73"/>
      <c r="Z13" s="73"/>
      <c r="AA13" s="270"/>
      <c r="AB13" s="270"/>
      <c r="AD13" s="89"/>
      <c r="AF13" s="40"/>
      <c r="AG13" s="39"/>
      <c r="AH13" s="39"/>
      <c r="AI13" s="39"/>
      <c r="AJ13" s="41"/>
      <c r="AK13" s="37"/>
    </row>
    <row r="14" spans="2:37" ht="18.899999999999999" customHeight="1" x14ac:dyDescent="0.2">
      <c r="B14" s="280" t="s">
        <v>136</v>
      </c>
      <c r="C14" s="294"/>
      <c r="D14" s="281"/>
      <c r="E14" s="295">
        <v>6855</v>
      </c>
      <c r="F14" s="296"/>
      <c r="G14" s="58" t="s">
        <v>135</v>
      </c>
      <c r="H14" s="305"/>
      <c r="I14" s="285" t="s">
        <v>134</v>
      </c>
      <c r="J14" s="70" t="s">
        <v>133</v>
      </c>
      <c r="K14" s="263" t="s">
        <v>583</v>
      </c>
      <c r="L14" s="264"/>
      <c r="M14" s="285" t="s">
        <v>132</v>
      </c>
      <c r="N14" s="260" t="s">
        <v>131</v>
      </c>
      <c r="O14" s="262"/>
      <c r="P14" s="87"/>
      <c r="Q14" s="73">
        <v>101</v>
      </c>
      <c r="R14" s="74"/>
      <c r="S14" s="274"/>
      <c r="T14" s="365" t="s">
        <v>120</v>
      </c>
      <c r="U14" s="260" t="s">
        <v>249</v>
      </c>
      <c r="V14" s="261"/>
      <c r="W14" s="262"/>
      <c r="X14" s="73"/>
      <c r="Y14" s="73"/>
      <c r="Z14" s="73">
        <v>6</v>
      </c>
      <c r="AA14" s="270"/>
      <c r="AB14" s="270"/>
      <c r="AD14" s="89"/>
      <c r="AF14" s="40"/>
      <c r="AG14" s="39"/>
      <c r="AH14" s="39"/>
      <c r="AI14" s="39"/>
      <c r="AJ14" s="41"/>
      <c r="AK14" s="37"/>
    </row>
    <row r="15" spans="2:37" ht="18.899999999999999" customHeight="1" x14ac:dyDescent="0.2">
      <c r="B15" s="75"/>
      <c r="C15" s="286" t="s">
        <v>128</v>
      </c>
      <c r="D15" s="287"/>
      <c r="E15" s="263">
        <v>6.5</v>
      </c>
      <c r="F15" s="265"/>
      <c r="G15" s="66" t="s">
        <v>105</v>
      </c>
      <c r="H15" s="303"/>
      <c r="I15" s="275"/>
      <c r="J15" s="72" t="s">
        <v>127</v>
      </c>
      <c r="K15" s="76"/>
      <c r="L15" s="77" t="s">
        <v>126</v>
      </c>
      <c r="M15" s="274"/>
      <c r="N15" s="260" t="s">
        <v>125</v>
      </c>
      <c r="O15" s="262"/>
      <c r="P15" s="87"/>
      <c r="Q15" s="73"/>
      <c r="R15" s="74"/>
      <c r="S15" s="274"/>
      <c r="T15" s="366"/>
      <c r="U15" s="331" t="s">
        <v>118</v>
      </c>
      <c r="V15" s="332"/>
      <c r="W15" s="333"/>
      <c r="X15" s="88"/>
      <c r="Y15" s="73"/>
      <c r="Z15" s="73"/>
      <c r="AA15" s="270"/>
      <c r="AB15" s="270"/>
      <c r="AD15" s="89"/>
      <c r="AF15" s="40"/>
      <c r="AG15" s="39"/>
      <c r="AH15" s="39"/>
      <c r="AI15" s="39"/>
      <c r="AJ15" s="41"/>
      <c r="AK15" s="37"/>
    </row>
    <row r="16" spans="2:37" ht="18.899999999999999" customHeight="1" x14ac:dyDescent="0.2">
      <c r="B16" s="274" t="s">
        <v>124</v>
      </c>
      <c r="C16" s="280" t="s">
        <v>123</v>
      </c>
      <c r="D16" s="281"/>
      <c r="E16" s="292">
        <v>6</v>
      </c>
      <c r="F16" s="293"/>
      <c r="G16" s="61" t="s">
        <v>105</v>
      </c>
      <c r="H16" s="285" t="s">
        <v>122</v>
      </c>
      <c r="I16" s="286" t="s">
        <v>108</v>
      </c>
      <c r="J16" s="287"/>
      <c r="K16" s="65"/>
      <c r="L16" s="68" t="s">
        <v>100</v>
      </c>
      <c r="M16" s="274"/>
      <c r="N16" s="260" t="s">
        <v>121</v>
      </c>
      <c r="O16" s="262"/>
      <c r="P16" s="87"/>
      <c r="Q16" s="73"/>
      <c r="R16" s="74"/>
      <c r="S16" s="274"/>
      <c r="T16" s="366"/>
      <c r="U16" s="319"/>
      <c r="V16" s="334"/>
      <c r="W16" s="335"/>
      <c r="X16" s="73"/>
      <c r="Y16" s="73"/>
      <c r="Z16" s="73"/>
      <c r="AA16" s="270"/>
      <c r="AB16" s="270"/>
      <c r="AD16" s="89"/>
      <c r="AF16" s="40"/>
      <c r="AG16" s="39"/>
      <c r="AH16" s="39"/>
      <c r="AI16" s="39"/>
      <c r="AJ16" s="41"/>
      <c r="AK16" s="37"/>
    </row>
    <row r="17" spans="2:37" ht="18.899999999999999" customHeight="1" x14ac:dyDescent="0.2">
      <c r="B17" s="274"/>
      <c r="C17" s="282"/>
      <c r="D17" s="283"/>
      <c r="E17" s="263"/>
      <c r="F17" s="265"/>
      <c r="G17" s="61" t="s">
        <v>105</v>
      </c>
      <c r="H17" s="274"/>
      <c r="I17" s="280" t="s">
        <v>104</v>
      </c>
      <c r="J17" s="281"/>
      <c r="K17" s="65"/>
      <c r="L17" s="68" t="s">
        <v>100</v>
      </c>
      <c r="M17" s="274"/>
      <c r="N17" s="260" t="s">
        <v>119</v>
      </c>
      <c r="O17" s="262"/>
      <c r="P17" s="2"/>
      <c r="Q17" s="73"/>
      <c r="R17" s="74"/>
      <c r="S17" s="274"/>
      <c r="T17" s="366"/>
      <c r="U17" s="260" t="s">
        <v>114</v>
      </c>
      <c r="V17" s="261"/>
      <c r="W17" s="262"/>
      <c r="X17" s="73"/>
      <c r="Y17" s="73"/>
      <c r="Z17" s="87"/>
      <c r="AA17" s="297"/>
      <c r="AB17" s="298"/>
      <c r="AD17" s="89"/>
      <c r="AF17" s="40"/>
      <c r="AG17" s="39"/>
      <c r="AH17" s="39"/>
      <c r="AI17" s="39"/>
      <c r="AJ17" s="38"/>
      <c r="AK17" s="37"/>
    </row>
    <row r="18" spans="2:37" ht="18.899999999999999" customHeight="1" x14ac:dyDescent="0.2">
      <c r="B18" s="71"/>
      <c r="C18" s="286" t="s">
        <v>117</v>
      </c>
      <c r="D18" s="287"/>
      <c r="E18" s="263">
        <v>0.5</v>
      </c>
      <c r="F18" s="265"/>
      <c r="G18" s="61" t="s">
        <v>105</v>
      </c>
      <c r="H18" s="274"/>
      <c r="I18" s="282"/>
      <c r="J18" s="283"/>
      <c r="K18" s="65"/>
      <c r="L18" s="68" t="s">
        <v>116</v>
      </c>
      <c r="M18" s="274"/>
      <c r="N18" s="260" t="s">
        <v>115</v>
      </c>
      <c r="O18" s="262"/>
      <c r="P18" s="2"/>
      <c r="Q18" s="73"/>
      <c r="R18" s="74"/>
      <c r="S18" s="274"/>
      <c r="T18" s="366"/>
      <c r="U18" s="319" t="s">
        <v>111</v>
      </c>
      <c r="V18" s="334"/>
      <c r="W18" s="335"/>
      <c r="X18" s="79"/>
      <c r="Y18" s="79"/>
      <c r="Z18" s="78"/>
      <c r="AA18" s="270"/>
      <c r="AB18" s="270"/>
      <c r="AD18" s="89"/>
      <c r="AF18" s="40"/>
      <c r="AG18" s="39"/>
      <c r="AH18" s="39"/>
      <c r="AI18" s="39"/>
      <c r="AJ18" s="38"/>
      <c r="AK18" s="37"/>
    </row>
    <row r="19" spans="2:37" ht="18.899999999999999" customHeight="1" x14ac:dyDescent="0.2">
      <c r="B19" s="274" t="s">
        <v>113</v>
      </c>
      <c r="C19" s="282" t="s">
        <v>112</v>
      </c>
      <c r="D19" s="283"/>
      <c r="E19" s="263"/>
      <c r="F19" s="265"/>
      <c r="G19" s="64" t="s">
        <v>105</v>
      </c>
      <c r="H19" s="275"/>
      <c r="I19" s="286" t="s">
        <v>101</v>
      </c>
      <c r="J19" s="287"/>
      <c r="K19" s="65"/>
      <c r="L19" s="68" t="s">
        <v>100</v>
      </c>
      <c r="M19" s="274"/>
      <c r="N19" s="260"/>
      <c r="O19" s="262"/>
      <c r="P19" s="2"/>
      <c r="Q19" s="73"/>
      <c r="R19" s="74"/>
      <c r="S19" s="274"/>
      <c r="T19" s="365" t="s">
        <v>107</v>
      </c>
      <c r="U19" s="260" t="s">
        <v>250</v>
      </c>
      <c r="V19" s="261"/>
      <c r="W19" s="262"/>
      <c r="X19" s="79"/>
      <c r="Y19" s="79"/>
      <c r="Z19" s="73"/>
      <c r="AA19" s="270"/>
      <c r="AB19" s="270"/>
      <c r="AD19" s="89"/>
    </row>
    <row r="20" spans="2:37" ht="18.899999999999999" customHeight="1" x14ac:dyDescent="0.2">
      <c r="B20" s="274"/>
      <c r="C20" s="286" t="s">
        <v>110</v>
      </c>
      <c r="D20" s="287"/>
      <c r="E20" s="263"/>
      <c r="F20" s="265"/>
      <c r="G20" s="66" t="s">
        <v>105</v>
      </c>
      <c r="H20" s="285" t="s">
        <v>109</v>
      </c>
      <c r="I20" s="286" t="s">
        <v>108</v>
      </c>
      <c r="J20" s="287"/>
      <c r="K20" s="80"/>
      <c r="L20" s="81" t="s">
        <v>100</v>
      </c>
      <c r="M20" s="274"/>
      <c r="N20" s="260"/>
      <c r="O20" s="262"/>
      <c r="P20" s="2"/>
      <c r="Q20" s="52"/>
      <c r="R20" s="74"/>
      <c r="S20" s="274"/>
      <c r="T20" s="366"/>
      <c r="U20" s="260" t="s">
        <v>103</v>
      </c>
      <c r="V20" s="261"/>
      <c r="W20" s="262"/>
      <c r="X20" s="79"/>
      <c r="Y20" s="79"/>
      <c r="Z20" s="73"/>
      <c r="AA20" s="270"/>
      <c r="AB20" s="270"/>
      <c r="AD20" s="89"/>
    </row>
    <row r="21" spans="2:37" ht="18.899999999999999" customHeight="1" x14ac:dyDescent="0.2">
      <c r="B21" s="275"/>
      <c r="C21" s="286" t="s">
        <v>106</v>
      </c>
      <c r="D21" s="287"/>
      <c r="E21" s="263">
        <v>4.5</v>
      </c>
      <c r="F21" s="265"/>
      <c r="G21" s="66" t="s">
        <v>105</v>
      </c>
      <c r="H21" s="274"/>
      <c r="I21" s="286" t="s">
        <v>104</v>
      </c>
      <c r="J21" s="287"/>
      <c r="K21" s="65"/>
      <c r="L21" s="67" t="s">
        <v>100</v>
      </c>
      <c r="M21" s="274"/>
      <c r="N21" s="260"/>
      <c r="O21" s="262"/>
      <c r="P21" s="2"/>
      <c r="Q21" s="52"/>
      <c r="R21" s="74"/>
      <c r="S21" s="274"/>
      <c r="T21" s="366"/>
      <c r="U21" s="260" t="s">
        <v>99</v>
      </c>
      <c r="V21" s="261"/>
      <c r="W21" s="262"/>
      <c r="X21" s="79"/>
      <c r="Y21" s="79"/>
      <c r="Z21" s="73"/>
      <c r="AA21" s="270"/>
      <c r="AB21" s="270"/>
      <c r="AD21" s="89"/>
    </row>
    <row r="22" spans="2:37" ht="18.899999999999999" customHeight="1" x14ac:dyDescent="0.2">
      <c r="B22" s="72"/>
      <c r="C22" s="82" t="s">
        <v>102</v>
      </c>
      <c r="D22" s="83"/>
      <c r="E22" s="288"/>
      <c r="F22" s="288"/>
      <c r="G22" s="288"/>
      <c r="H22" s="275"/>
      <c r="I22" s="286" t="s">
        <v>101</v>
      </c>
      <c r="J22" s="287"/>
      <c r="K22" s="76"/>
      <c r="L22" s="77" t="s">
        <v>100</v>
      </c>
      <c r="M22" s="289"/>
      <c r="N22" s="290"/>
      <c r="O22" s="290"/>
      <c r="P22" s="291"/>
      <c r="Q22" s="289"/>
      <c r="R22" s="291"/>
      <c r="S22" s="274"/>
      <c r="T22" s="366"/>
      <c r="U22" s="260" t="s">
        <v>251</v>
      </c>
      <c r="V22" s="261"/>
      <c r="W22" s="262"/>
      <c r="X22" s="79"/>
      <c r="Y22" s="79"/>
      <c r="Z22" s="73"/>
      <c r="AA22" s="270"/>
      <c r="AB22" s="270"/>
      <c r="AD22" s="89"/>
    </row>
    <row r="23" spans="2:37" ht="18.899999999999999" customHeight="1" x14ac:dyDescent="0.2">
      <c r="B23" s="274" t="s">
        <v>98</v>
      </c>
      <c r="C23" s="82" t="s">
        <v>97</v>
      </c>
      <c r="D23" s="83"/>
      <c r="E23" s="284"/>
      <c r="F23" s="284"/>
      <c r="G23" s="284"/>
      <c r="H23" s="285" t="s">
        <v>96</v>
      </c>
      <c r="I23" s="286" t="s">
        <v>95</v>
      </c>
      <c r="J23" s="287"/>
      <c r="K23" s="286" t="s">
        <v>94</v>
      </c>
      <c r="L23" s="287"/>
      <c r="M23" s="260" t="s">
        <v>93</v>
      </c>
      <c r="N23" s="261"/>
      <c r="O23" s="261"/>
      <c r="P23" s="262"/>
      <c r="Q23" s="260" t="s">
        <v>92</v>
      </c>
      <c r="R23" s="262"/>
      <c r="S23" s="368" t="s">
        <v>255</v>
      </c>
      <c r="T23" s="369"/>
      <c r="U23" s="260" t="s">
        <v>254</v>
      </c>
      <c r="V23" s="261"/>
      <c r="W23" s="262"/>
      <c r="X23" s="79"/>
      <c r="Y23" s="79"/>
      <c r="Z23" s="73"/>
      <c r="AA23" s="270"/>
      <c r="AB23" s="270"/>
      <c r="AD23" s="89"/>
    </row>
    <row r="24" spans="2:37" ht="18.899999999999999" customHeight="1" x14ac:dyDescent="0.2">
      <c r="B24" s="274"/>
      <c r="C24" s="285" t="s">
        <v>91</v>
      </c>
      <c r="D24" s="260" t="s">
        <v>90</v>
      </c>
      <c r="E24" s="261"/>
      <c r="F24" s="278"/>
      <c r="G24" s="279"/>
      <c r="H24" s="274"/>
      <c r="I24" s="263"/>
      <c r="J24" s="264"/>
      <c r="K24" s="263"/>
      <c r="L24" s="264"/>
      <c r="M24" s="263"/>
      <c r="N24" s="265"/>
      <c r="O24" s="265"/>
      <c r="P24" s="264"/>
      <c r="Q24" s="263"/>
      <c r="R24" s="264"/>
      <c r="S24" s="266"/>
      <c r="T24" s="267"/>
      <c r="U24" s="260"/>
      <c r="V24" s="261"/>
      <c r="W24" s="262"/>
      <c r="X24" s="73"/>
      <c r="Y24" s="73"/>
      <c r="Z24" s="73"/>
      <c r="AA24" s="270"/>
      <c r="AB24" s="270"/>
      <c r="AD24" s="89"/>
    </row>
    <row r="25" spans="2:37" ht="18.899999999999999" customHeight="1" x14ac:dyDescent="0.2">
      <c r="B25" s="274"/>
      <c r="C25" s="274"/>
      <c r="D25" s="276" t="s">
        <v>89</v>
      </c>
      <c r="E25" s="277"/>
      <c r="F25" s="278"/>
      <c r="G25" s="279"/>
      <c r="H25" s="274"/>
      <c r="I25" s="263"/>
      <c r="J25" s="264"/>
      <c r="K25" s="263"/>
      <c r="L25" s="264"/>
      <c r="M25" s="263"/>
      <c r="N25" s="265"/>
      <c r="O25" s="265"/>
      <c r="P25" s="264"/>
      <c r="Q25" s="263"/>
      <c r="R25" s="264"/>
      <c r="S25" s="266"/>
      <c r="T25" s="267"/>
      <c r="U25" s="260"/>
      <c r="V25" s="261"/>
      <c r="W25" s="262"/>
      <c r="X25" s="73"/>
      <c r="Y25" s="73"/>
      <c r="Z25" s="73"/>
      <c r="AA25" s="270"/>
      <c r="AB25" s="270"/>
      <c r="AD25" s="89"/>
    </row>
    <row r="26" spans="2:37" ht="18.899999999999999" customHeight="1" x14ac:dyDescent="0.2">
      <c r="B26" s="274"/>
      <c r="C26" s="274"/>
      <c r="D26" s="260" t="s">
        <v>88</v>
      </c>
      <c r="E26" s="261"/>
      <c r="F26" s="278"/>
      <c r="G26" s="279"/>
      <c r="H26" s="274"/>
      <c r="I26" s="263"/>
      <c r="J26" s="264"/>
      <c r="K26" s="263"/>
      <c r="L26" s="264"/>
      <c r="M26" s="263"/>
      <c r="N26" s="265"/>
      <c r="O26" s="265"/>
      <c r="P26" s="264"/>
      <c r="Q26" s="263"/>
      <c r="R26" s="264"/>
      <c r="S26" s="268"/>
      <c r="T26" s="269"/>
      <c r="U26" s="260"/>
      <c r="V26" s="261"/>
      <c r="W26" s="262"/>
      <c r="X26" s="73"/>
      <c r="Y26" s="73"/>
      <c r="Z26" s="73"/>
      <c r="AA26" s="270"/>
      <c r="AB26" s="270"/>
      <c r="AD26" s="89"/>
    </row>
    <row r="27" spans="2:37" ht="18.899999999999999" customHeight="1" x14ac:dyDescent="0.2">
      <c r="B27" s="84"/>
      <c r="C27" s="275"/>
      <c r="D27" s="276" t="s">
        <v>87</v>
      </c>
      <c r="E27" s="277"/>
      <c r="F27" s="278"/>
      <c r="G27" s="279"/>
      <c r="H27" s="275"/>
      <c r="I27" s="263"/>
      <c r="J27" s="264"/>
      <c r="K27" s="263"/>
      <c r="L27" s="264"/>
      <c r="M27" s="263"/>
      <c r="N27" s="265"/>
      <c r="O27" s="265"/>
      <c r="P27" s="264"/>
      <c r="Q27" s="263"/>
      <c r="R27" s="264"/>
      <c r="S27" s="266" t="s">
        <v>86</v>
      </c>
      <c r="T27" s="267"/>
      <c r="U27" s="260" t="s">
        <v>85</v>
      </c>
      <c r="V27" s="261"/>
      <c r="W27" s="262"/>
      <c r="X27" s="73"/>
      <c r="Y27" s="73"/>
      <c r="Z27" s="73"/>
      <c r="AA27" s="270"/>
      <c r="AB27" s="270"/>
      <c r="AD27" s="89"/>
    </row>
    <row r="28" spans="2:37" ht="18.899999999999999" customHeight="1" x14ac:dyDescent="0.2">
      <c r="B28" s="82" t="s">
        <v>84</v>
      </c>
      <c r="C28" s="85"/>
      <c r="D28" s="83"/>
      <c r="E28" s="263" t="s">
        <v>532</v>
      </c>
      <c r="F28" s="265"/>
      <c r="G28" s="265"/>
      <c r="H28" s="265"/>
      <c r="I28" s="265"/>
      <c r="J28" s="265"/>
      <c r="K28" s="271"/>
      <c r="L28" s="272"/>
      <c r="M28" s="272"/>
      <c r="N28" s="272"/>
      <c r="O28" s="272"/>
      <c r="P28" s="272"/>
      <c r="Q28" s="272"/>
      <c r="R28" s="273"/>
      <c r="S28" s="268"/>
      <c r="T28" s="269"/>
      <c r="U28" s="260" t="s">
        <v>83</v>
      </c>
      <c r="V28" s="261"/>
      <c r="W28" s="262"/>
      <c r="X28" s="73"/>
      <c r="Y28" s="73"/>
      <c r="Z28" s="73"/>
      <c r="AA28" s="270"/>
      <c r="AB28" s="270"/>
      <c r="AD28" s="89"/>
    </row>
    <row r="29" spans="2:37" ht="15" customHeight="1" x14ac:dyDescent="0.2">
      <c r="B29" s="4"/>
      <c r="C29" s="4" t="s">
        <v>577</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2">
      <c r="J31" s="4"/>
      <c r="W31" s="36"/>
      <c r="X31" s="36"/>
      <c r="Y31" s="36"/>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J3:N4"/>
    <mergeCell ref="P3:Q4"/>
    <mergeCell ref="R3:V4"/>
    <mergeCell ref="Z3:AB3"/>
    <mergeCell ref="B4:C4"/>
    <mergeCell ref="D4:G4"/>
    <mergeCell ref="Z4:AB4"/>
    <mergeCell ref="W4:Y4"/>
    <mergeCell ref="W3:Y3"/>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93"/>
  <sheetViews>
    <sheetView showGridLines="0" showZeros="0" view="pageBreakPreview" zoomScaleNormal="100" zoomScaleSheetLayoutView="100" workbookViewId="0">
      <selection activeCell="AE12" sqref="AE12"/>
    </sheetView>
  </sheetViews>
  <sheetFormatPr defaultColWidth="9" defaultRowHeight="12" x14ac:dyDescent="0.2"/>
  <cols>
    <col min="1" max="1" width="1.6328125" style="5" customWidth="1"/>
    <col min="2" max="2" width="5.6328125" style="5" bestFit="1" customWidth="1"/>
    <col min="3" max="3" width="7" style="5" bestFit="1" customWidth="1"/>
    <col min="4" max="5" width="5.90625" style="5" customWidth="1"/>
    <col min="6" max="14" width="4.08984375" style="5" customWidth="1"/>
    <col min="15" max="26" width="4.453125" style="5" customWidth="1"/>
    <col min="27" max="36" width="4.08984375" style="5" customWidth="1"/>
    <col min="37" max="40" width="3.1796875" style="5" customWidth="1"/>
    <col min="41" max="41" width="1.36328125" style="5" customWidth="1"/>
    <col min="42" max="16384" width="9" style="5"/>
  </cols>
  <sheetData>
    <row r="2" spans="2:40" ht="8.25" customHeight="1" x14ac:dyDescent="0.2"/>
    <row r="3" spans="2:40" ht="24.9" customHeight="1" x14ac:dyDescent="0.2">
      <c r="B3" s="376" t="s">
        <v>339</v>
      </c>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c r="AJ3" s="376"/>
      <c r="AK3" s="376"/>
      <c r="AL3" s="376"/>
      <c r="AM3" s="376"/>
      <c r="AN3" s="376"/>
    </row>
    <row r="4" spans="2:40" ht="20.149999999999999" customHeight="1" x14ac:dyDescent="0.2">
      <c r="B4" s="377" t="s">
        <v>199</v>
      </c>
      <c r="C4" s="377"/>
      <c r="D4" s="377"/>
      <c r="E4" s="378" t="str">
        <f>'様式A-1'!D3</f>
        <v>オオガサコ</v>
      </c>
      <c r="F4" s="379"/>
      <c r="G4" s="379"/>
      <c r="H4" s="379"/>
      <c r="I4" s="380"/>
      <c r="J4" s="381" t="s">
        <v>198</v>
      </c>
      <c r="K4" s="381"/>
      <c r="L4" s="381"/>
      <c r="M4" s="382" t="str">
        <f>'様式A-1'!J3</f>
        <v>一般国道316号</v>
      </c>
      <c r="N4" s="383"/>
      <c r="O4" s="383"/>
      <c r="P4" s="383"/>
      <c r="Q4" s="383"/>
      <c r="R4" s="384"/>
      <c r="S4" s="390" t="s">
        <v>170</v>
      </c>
      <c r="T4" s="390"/>
      <c r="U4" s="390"/>
      <c r="V4" s="390"/>
      <c r="W4" s="390"/>
      <c r="X4" s="390"/>
      <c r="Y4" s="449" t="str">
        <f>'様式A-1'!K5</f>
        <v>株式会社オリエンタルコンサルタンツ
妹尾　優大</v>
      </c>
      <c r="Z4" s="450"/>
      <c r="AA4" s="450"/>
      <c r="AB4" s="450"/>
      <c r="AC4" s="450"/>
      <c r="AD4" s="451"/>
      <c r="AE4" s="375" t="s">
        <v>169</v>
      </c>
      <c r="AF4" s="375"/>
      <c r="AG4" s="375"/>
      <c r="AH4" s="375"/>
      <c r="AI4" s="448">
        <f>'様式A-1'!R5</f>
        <v>45327</v>
      </c>
      <c r="AJ4" s="448"/>
      <c r="AK4" s="448"/>
      <c r="AL4" s="448"/>
      <c r="AM4" s="448"/>
      <c r="AN4" s="448"/>
    </row>
    <row r="5" spans="2:40" ht="20.149999999999999" customHeight="1" x14ac:dyDescent="0.2">
      <c r="B5" s="385" t="s">
        <v>0</v>
      </c>
      <c r="C5" s="385"/>
      <c r="D5" s="385"/>
      <c r="E5" s="386" t="str">
        <f>'様式A-1'!D4</f>
        <v>大ヶ迫トンネル</v>
      </c>
      <c r="F5" s="387"/>
      <c r="G5" s="387"/>
      <c r="H5" s="387"/>
      <c r="I5" s="388"/>
      <c r="J5" s="389" t="s">
        <v>1</v>
      </c>
      <c r="K5" s="389"/>
      <c r="L5" s="389"/>
      <c r="M5" s="382" t="str">
        <f>'様式A-1'!R3</f>
        <v>長門土木建築事務所</v>
      </c>
      <c r="N5" s="383"/>
      <c r="O5" s="383"/>
      <c r="P5" s="383"/>
      <c r="Q5" s="383"/>
      <c r="R5" s="384"/>
      <c r="S5" s="390"/>
      <c r="T5" s="390"/>
      <c r="U5" s="390"/>
      <c r="V5" s="390"/>
      <c r="W5" s="390"/>
      <c r="X5" s="390"/>
      <c r="Y5" s="452"/>
      <c r="Z5" s="453"/>
      <c r="AA5" s="453"/>
      <c r="AB5" s="453"/>
      <c r="AC5" s="453"/>
      <c r="AD5" s="454"/>
      <c r="AE5" s="375"/>
      <c r="AF5" s="375"/>
      <c r="AG5" s="375"/>
      <c r="AH5" s="375"/>
      <c r="AI5" s="448"/>
      <c r="AJ5" s="448"/>
      <c r="AK5" s="448"/>
      <c r="AL5" s="448"/>
      <c r="AM5" s="448"/>
      <c r="AN5" s="448"/>
    </row>
    <row r="6" spans="2:40" ht="13.5" customHeight="1" x14ac:dyDescent="0.2">
      <c r="B6" s="391" t="s">
        <v>197</v>
      </c>
      <c r="C6" s="391" t="s">
        <v>196</v>
      </c>
      <c r="D6" s="408" t="s">
        <v>195</v>
      </c>
      <c r="E6" s="409"/>
      <c r="F6" s="412" t="s">
        <v>194</v>
      </c>
      <c r="G6" s="413"/>
      <c r="H6" s="413"/>
      <c r="I6" s="413"/>
      <c r="J6" s="414"/>
      <c r="K6" s="418" t="s">
        <v>193</v>
      </c>
      <c r="L6" s="419"/>
      <c r="M6" s="419"/>
      <c r="N6" s="420"/>
      <c r="O6" s="438" t="s">
        <v>192</v>
      </c>
      <c r="P6" s="439"/>
      <c r="Q6" s="439"/>
      <c r="R6" s="439"/>
      <c r="S6" s="435"/>
      <c r="T6" s="435"/>
      <c r="U6" s="435"/>
      <c r="V6" s="435"/>
      <c r="W6" s="435"/>
      <c r="X6" s="435"/>
      <c r="Y6" s="435"/>
      <c r="Z6" s="435"/>
      <c r="AA6" s="435"/>
      <c r="AB6" s="435"/>
      <c r="AC6" s="435"/>
      <c r="AD6" s="436"/>
      <c r="AE6" s="424" t="s">
        <v>191</v>
      </c>
      <c r="AF6" s="425"/>
      <c r="AG6" s="425"/>
      <c r="AH6" s="425"/>
      <c r="AI6" s="425"/>
      <c r="AJ6" s="426"/>
      <c r="AK6" s="435" t="s">
        <v>190</v>
      </c>
      <c r="AL6" s="435"/>
      <c r="AM6" s="435"/>
      <c r="AN6" s="436"/>
    </row>
    <row r="7" spans="2:40" ht="13.5" customHeight="1" x14ac:dyDescent="0.2">
      <c r="B7" s="391"/>
      <c r="C7" s="392"/>
      <c r="D7" s="410"/>
      <c r="E7" s="411"/>
      <c r="F7" s="415"/>
      <c r="G7" s="416"/>
      <c r="H7" s="416"/>
      <c r="I7" s="416"/>
      <c r="J7" s="417"/>
      <c r="K7" s="421"/>
      <c r="L7" s="422"/>
      <c r="M7" s="422"/>
      <c r="N7" s="423"/>
      <c r="O7" s="375" t="str">
        <f>'様式A-1'!T8</f>
        <v>通報設備</v>
      </c>
      <c r="P7" s="375"/>
      <c r="Q7" s="375"/>
      <c r="R7" s="216" t="str">
        <f>'様式A-1'!T11</f>
        <v>警報設備</v>
      </c>
      <c r="S7" s="375" t="str">
        <f>'様式A-1'!T12</f>
        <v>消火設備</v>
      </c>
      <c r="T7" s="375"/>
      <c r="U7" s="375" t="str">
        <f>'様式A-1'!T14</f>
        <v>避難誘導設備</v>
      </c>
      <c r="V7" s="375"/>
      <c r="W7" s="375"/>
      <c r="X7" s="375"/>
      <c r="Y7" s="445" t="str">
        <f>'様式A-1'!T19</f>
        <v>その他の設備</v>
      </c>
      <c r="Z7" s="446"/>
      <c r="AA7" s="446"/>
      <c r="AB7" s="447"/>
      <c r="AC7" s="394" t="s">
        <v>178</v>
      </c>
      <c r="AD7" s="440"/>
      <c r="AE7" s="427"/>
      <c r="AF7" s="428"/>
      <c r="AG7" s="428"/>
      <c r="AH7" s="428"/>
      <c r="AI7" s="428"/>
      <c r="AJ7" s="429"/>
      <c r="AK7" s="435"/>
      <c r="AL7" s="435"/>
      <c r="AM7" s="435"/>
      <c r="AN7" s="436"/>
    </row>
    <row r="8" spans="2:40" ht="13.5" customHeight="1" x14ac:dyDescent="0.2">
      <c r="B8" s="389"/>
      <c r="C8" s="393"/>
      <c r="D8" s="49" t="s">
        <v>189</v>
      </c>
      <c r="E8" s="48" t="s">
        <v>188</v>
      </c>
      <c r="F8" s="389" t="s">
        <v>187</v>
      </c>
      <c r="G8" s="389"/>
      <c r="H8" s="389"/>
      <c r="I8" s="430" t="s">
        <v>186</v>
      </c>
      <c r="J8" s="430" t="s">
        <v>185</v>
      </c>
      <c r="K8" s="430" t="s">
        <v>184</v>
      </c>
      <c r="L8" s="432" t="s">
        <v>183</v>
      </c>
      <c r="M8" s="394" t="s">
        <v>178</v>
      </c>
      <c r="N8" s="395"/>
      <c r="O8" s="406" t="str">
        <f>'様式A-1'!U8</f>
        <v>通話型通報設備</v>
      </c>
      <c r="P8" s="406" t="str">
        <f>'様式A-1'!U9</f>
        <v>操作型通報設備</v>
      </c>
      <c r="Q8" s="406" t="str">
        <f>'様式A-1'!U10</f>
        <v>自動通報設備</v>
      </c>
      <c r="R8" s="406" t="str">
        <f>'様式A-1'!U11</f>
        <v>非常警報設備</v>
      </c>
      <c r="S8" s="404" t="str">
        <f>'様式A-1'!U12</f>
        <v>消 火 器</v>
      </c>
      <c r="T8" s="404" t="str">
        <f>'様式A-1'!U13</f>
        <v>消火栓設備</v>
      </c>
      <c r="U8" s="404" t="str">
        <f>'様式A-1'!U14</f>
        <v>誘導表示設備</v>
      </c>
      <c r="V8" s="406" t="str">
        <f>'様式A-1'!U15</f>
        <v>避難情報提供設備</v>
      </c>
      <c r="W8" s="404" t="str">
        <f>'様式A-1'!U17</f>
        <v>避難通路</v>
      </c>
      <c r="X8" s="404" t="str">
        <f>'様式A-1'!U18</f>
        <v>排煙設備</v>
      </c>
      <c r="Y8" s="406" t="str">
        <f>'様式A-1'!U19</f>
        <v>給水栓設備</v>
      </c>
      <c r="Z8" s="406" t="str">
        <f>'様式A-1'!U20</f>
        <v>無線通信補助設備</v>
      </c>
      <c r="AA8" s="406" t="str">
        <f>'様式A-1'!U21</f>
        <v>水噴霧設備</v>
      </c>
      <c r="AB8" s="404" t="str">
        <f>'様式A-1'!U22</f>
        <v>監視設備</v>
      </c>
      <c r="AC8" s="441"/>
      <c r="AD8" s="442"/>
      <c r="AE8" s="398" t="s">
        <v>182</v>
      </c>
      <c r="AF8" s="400" t="s">
        <v>181</v>
      </c>
      <c r="AG8" s="400" t="s">
        <v>180</v>
      </c>
      <c r="AH8" s="402" t="s">
        <v>179</v>
      </c>
      <c r="AI8" s="394" t="s">
        <v>178</v>
      </c>
      <c r="AJ8" s="440"/>
      <c r="AK8" s="435"/>
      <c r="AL8" s="435"/>
      <c r="AM8" s="435"/>
      <c r="AN8" s="436"/>
    </row>
    <row r="9" spans="2:40" x14ac:dyDescent="0.2">
      <c r="B9" s="389"/>
      <c r="C9" s="69" t="s">
        <v>177</v>
      </c>
      <c r="D9" s="47" t="s">
        <v>176</v>
      </c>
      <c r="E9" s="47" t="s">
        <v>175</v>
      </c>
      <c r="F9" s="389"/>
      <c r="G9" s="389"/>
      <c r="H9" s="389"/>
      <c r="I9" s="431"/>
      <c r="J9" s="431"/>
      <c r="K9" s="431"/>
      <c r="L9" s="433"/>
      <c r="M9" s="396"/>
      <c r="N9" s="397"/>
      <c r="O9" s="407"/>
      <c r="P9" s="407"/>
      <c r="Q9" s="407"/>
      <c r="R9" s="407"/>
      <c r="S9" s="405"/>
      <c r="T9" s="405"/>
      <c r="U9" s="405"/>
      <c r="V9" s="407"/>
      <c r="W9" s="405"/>
      <c r="X9" s="405"/>
      <c r="Y9" s="407"/>
      <c r="Z9" s="407"/>
      <c r="AA9" s="407"/>
      <c r="AB9" s="405"/>
      <c r="AC9" s="443"/>
      <c r="AD9" s="444"/>
      <c r="AE9" s="399"/>
      <c r="AF9" s="401"/>
      <c r="AG9" s="401"/>
      <c r="AH9" s="403"/>
      <c r="AI9" s="443"/>
      <c r="AJ9" s="444"/>
      <c r="AK9" s="437"/>
      <c r="AL9" s="437"/>
      <c r="AM9" s="437"/>
      <c r="AN9" s="397"/>
    </row>
    <row r="10" spans="2:40" ht="13.5" customHeight="1" x14ac:dyDescent="0.2">
      <c r="B10" s="45" t="s">
        <v>585</v>
      </c>
      <c r="C10" s="239">
        <v>5.16</v>
      </c>
      <c r="D10" s="239">
        <v>0</v>
      </c>
      <c r="E10" s="239">
        <v>5.16</v>
      </c>
      <c r="F10" s="370" t="s">
        <v>621</v>
      </c>
      <c r="G10" s="371"/>
      <c r="H10" s="371"/>
      <c r="I10" s="43" t="s">
        <v>616</v>
      </c>
      <c r="J10" s="31"/>
      <c r="K10" s="43"/>
      <c r="L10" s="42"/>
      <c r="M10" s="372"/>
      <c r="N10" s="373"/>
      <c r="O10" s="43"/>
      <c r="P10" s="42"/>
      <c r="Q10" s="42"/>
      <c r="R10" s="42"/>
      <c r="S10" s="42"/>
      <c r="T10" s="45"/>
      <c r="U10" s="45"/>
      <c r="V10" s="45"/>
      <c r="W10" s="45"/>
      <c r="X10" s="45"/>
      <c r="Y10" s="45"/>
      <c r="Z10" s="45"/>
      <c r="AA10" s="219"/>
      <c r="AB10" s="220"/>
      <c r="AC10" s="374"/>
      <c r="AD10" s="374"/>
      <c r="AE10" s="45"/>
      <c r="AF10" s="45"/>
      <c r="AG10" s="219"/>
      <c r="AH10" s="220"/>
      <c r="AI10" s="215"/>
      <c r="AJ10" s="217"/>
      <c r="AK10" s="218"/>
      <c r="AL10" s="218"/>
      <c r="AM10" s="218"/>
      <c r="AN10" s="217"/>
    </row>
    <row r="11" spans="2:40" ht="13.5" customHeight="1" x14ac:dyDescent="0.2">
      <c r="B11" s="179" t="s">
        <v>620</v>
      </c>
      <c r="C11" s="239">
        <v>8.77</v>
      </c>
      <c r="D11" s="239">
        <v>5.16</v>
      </c>
      <c r="E11" s="239">
        <v>13.93</v>
      </c>
      <c r="F11" s="370"/>
      <c r="G11" s="371"/>
      <c r="H11" s="371"/>
      <c r="I11" s="43" t="s">
        <v>616</v>
      </c>
      <c r="J11" s="31"/>
      <c r="K11" s="43" t="s">
        <v>616</v>
      </c>
      <c r="L11" s="43"/>
      <c r="M11" s="372"/>
      <c r="N11" s="373"/>
      <c r="O11" s="43"/>
      <c r="P11" s="42"/>
      <c r="Q11" s="42"/>
      <c r="R11" s="42"/>
      <c r="S11" s="42"/>
      <c r="T11" s="45"/>
      <c r="U11" s="45"/>
      <c r="V11" s="45"/>
      <c r="W11" s="45"/>
      <c r="X11" s="45"/>
      <c r="Y11" s="45"/>
      <c r="Z11" s="45"/>
      <c r="AA11" s="219"/>
      <c r="AB11" s="220"/>
      <c r="AC11" s="374"/>
      <c r="AD11" s="374"/>
      <c r="AE11" s="45"/>
      <c r="AF11" s="45"/>
      <c r="AG11" s="219"/>
      <c r="AH11" s="220"/>
      <c r="AI11" s="215"/>
      <c r="AJ11" s="217"/>
      <c r="AK11" s="218"/>
      <c r="AL11" s="218"/>
      <c r="AM11" s="218"/>
      <c r="AN11" s="217"/>
    </row>
    <row r="12" spans="2:40" ht="13.5" customHeight="1" x14ac:dyDescent="0.2">
      <c r="B12" s="179" t="s">
        <v>586</v>
      </c>
      <c r="C12" s="239">
        <v>8.83</v>
      </c>
      <c r="D12" s="239">
        <v>13.93</v>
      </c>
      <c r="E12" s="239">
        <v>22.759999999999998</v>
      </c>
      <c r="F12" s="370"/>
      <c r="G12" s="371"/>
      <c r="H12" s="371"/>
      <c r="I12" s="43" t="s">
        <v>616</v>
      </c>
      <c r="J12" s="31"/>
      <c r="K12" s="43" t="s">
        <v>616</v>
      </c>
      <c r="L12" s="43"/>
      <c r="M12" s="372"/>
      <c r="N12" s="373"/>
      <c r="O12" s="43"/>
      <c r="P12" s="42"/>
      <c r="Q12" s="42"/>
      <c r="R12" s="42"/>
      <c r="S12" s="42"/>
      <c r="T12" s="45"/>
      <c r="U12" s="45"/>
      <c r="V12" s="45"/>
      <c r="W12" s="45"/>
      <c r="X12" s="45"/>
      <c r="Y12" s="45"/>
      <c r="Z12" s="45"/>
      <c r="AA12" s="219"/>
      <c r="AB12" s="220"/>
      <c r="AC12" s="374"/>
      <c r="AD12" s="374"/>
      <c r="AE12" s="45"/>
      <c r="AF12" s="45"/>
      <c r="AG12" s="219"/>
      <c r="AH12" s="220"/>
      <c r="AI12" s="215"/>
      <c r="AJ12" s="217"/>
      <c r="AK12" s="218"/>
      <c r="AL12" s="218"/>
      <c r="AM12" s="218"/>
      <c r="AN12" s="217"/>
    </row>
    <row r="13" spans="2:40" ht="13.5" customHeight="1" x14ac:dyDescent="0.2">
      <c r="B13" s="179" t="s">
        <v>587</v>
      </c>
      <c r="C13" s="239">
        <v>8.92</v>
      </c>
      <c r="D13" s="239">
        <v>22.759999999999998</v>
      </c>
      <c r="E13" s="239">
        <v>31.68</v>
      </c>
      <c r="F13" s="370"/>
      <c r="G13" s="371"/>
      <c r="H13" s="371"/>
      <c r="I13" s="43" t="s">
        <v>616</v>
      </c>
      <c r="J13" s="31"/>
      <c r="K13" s="43" t="s">
        <v>616</v>
      </c>
      <c r="L13" s="43"/>
      <c r="M13" s="372"/>
      <c r="N13" s="373"/>
      <c r="O13" s="43"/>
      <c r="P13" s="42"/>
      <c r="Q13" s="42"/>
      <c r="R13" s="42"/>
      <c r="S13" s="42"/>
      <c r="T13" s="45"/>
      <c r="U13" s="45"/>
      <c r="V13" s="45"/>
      <c r="W13" s="45"/>
      <c r="X13" s="45"/>
      <c r="Y13" s="45"/>
      <c r="Z13" s="45"/>
      <c r="AA13" s="219"/>
      <c r="AB13" s="220"/>
      <c r="AC13" s="374"/>
      <c r="AD13" s="374"/>
      <c r="AE13" s="45"/>
      <c r="AF13" s="45"/>
      <c r="AG13" s="219"/>
      <c r="AH13" s="220"/>
      <c r="AI13" s="215"/>
      <c r="AJ13" s="217"/>
      <c r="AK13" s="218"/>
      <c r="AL13" s="218"/>
      <c r="AM13" s="218"/>
      <c r="AN13" s="217"/>
    </row>
    <row r="14" spans="2:40" ht="13.5" customHeight="1" x14ac:dyDescent="0.2">
      <c r="B14" s="179" t="s">
        <v>588</v>
      </c>
      <c r="C14" s="239">
        <v>8.77</v>
      </c>
      <c r="D14" s="239">
        <v>31.68</v>
      </c>
      <c r="E14" s="239">
        <v>40.450000000000003</v>
      </c>
      <c r="F14" s="370"/>
      <c r="G14" s="371"/>
      <c r="H14" s="371"/>
      <c r="I14" s="43" t="s">
        <v>616</v>
      </c>
      <c r="J14" s="31"/>
      <c r="K14" s="43" t="s">
        <v>616</v>
      </c>
      <c r="L14" s="43"/>
      <c r="M14" s="372"/>
      <c r="N14" s="373"/>
      <c r="O14" s="43"/>
      <c r="P14" s="42"/>
      <c r="Q14" s="42"/>
      <c r="R14" s="42"/>
      <c r="S14" s="42"/>
      <c r="T14" s="45"/>
      <c r="U14" s="45"/>
      <c r="V14" s="45"/>
      <c r="W14" s="45"/>
      <c r="X14" s="45"/>
      <c r="Y14" s="45"/>
      <c r="Z14" s="45"/>
      <c r="AA14" s="219"/>
      <c r="AB14" s="220"/>
      <c r="AC14" s="374"/>
      <c r="AD14" s="374"/>
      <c r="AE14" s="45"/>
      <c r="AF14" s="45"/>
      <c r="AG14" s="219"/>
      <c r="AH14" s="220"/>
      <c r="AI14" s="215"/>
      <c r="AJ14" s="217"/>
      <c r="AK14" s="218"/>
      <c r="AL14" s="218"/>
      <c r="AM14" s="218"/>
      <c r="AN14" s="217"/>
    </row>
    <row r="15" spans="2:40" ht="13.5" customHeight="1" x14ac:dyDescent="0.2">
      <c r="B15" s="179" t="s">
        <v>589</v>
      </c>
      <c r="C15" s="239">
        <v>8.9499999999999993</v>
      </c>
      <c r="D15" s="239">
        <v>40.450000000000003</v>
      </c>
      <c r="E15" s="239">
        <v>49.400000000000006</v>
      </c>
      <c r="F15" s="370"/>
      <c r="G15" s="371"/>
      <c r="H15" s="371"/>
      <c r="I15" s="43" t="s">
        <v>616</v>
      </c>
      <c r="J15" s="31"/>
      <c r="K15" s="43" t="s">
        <v>616</v>
      </c>
      <c r="L15" s="43"/>
      <c r="M15" s="372"/>
      <c r="N15" s="373"/>
      <c r="O15" s="43"/>
      <c r="P15" s="42"/>
      <c r="Q15" s="42"/>
      <c r="R15" s="42"/>
      <c r="S15" s="42"/>
      <c r="T15" s="45"/>
      <c r="U15" s="45"/>
      <c r="V15" s="45"/>
      <c r="W15" s="45"/>
      <c r="X15" s="45"/>
      <c r="Y15" s="45"/>
      <c r="Z15" s="45"/>
      <c r="AA15" s="219"/>
      <c r="AB15" s="220"/>
      <c r="AC15" s="374"/>
      <c r="AD15" s="374"/>
      <c r="AE15" s="45"/>
      <c r="AF15" s="45"/>
      <c r="AG15" s="219"/>
      <c r="AH15" s="220"/>
      <c r="AI15" s="215"/>
      <c r="AJ15" s="217"/>
      <c r="AK15" s="218"/>
      <c r="AL15" s="218"/>
      <c r="AM15" s="218"/>
      <c r="AN15" s="217"/>
    </row>
    <row r="16" spans="2:40" ht="13.5" customHeight="1" x14ac:dyDescent="0.2">
      <c r="B16" s="179" t="s">
        <v>590</v>
      </c>
      <c r="C16" s="239">
        <v>8.9700000000000006</v>
      </c>
      <c r="D16" s="239">
        <v>49.400000000000006</v>
      </c>
      <c r="E16" s="239">
        <v>58.370000000000005</v>
      </c>
      <c r="F16" s="370"/>
      <c r="G16" s="371"/>
      <c r="H16" s="371"/>
      <c r="I16" s="43" t="s">
        <v>616</v>
      </c>
      <c r="J16" s="31"/>
      <c r="K16" s="43" t="s">
        <v>616</v>
      </c>
      <c r="L16" s="42"/>
      <c r="M16" s="372"/>
      <c r="N16" s="373"/>
      <c r="O16" s="43"/>
      <c r="P16" s="42" t="s">
        <v>622</v>
      </c>
      <c r="Q16" s="42"/>
      <c r="R16" s="42"/>
      <c r="S16" s="42" t="s">
        <v>622</v>
      </c>
      <c r="T16" s="45"/>
      <c r="U16" s="45"/>
      <c r="V16" s="45"/>
      <c r="W16" s="45"/>
      <c r="X16" s="45"/>
      <c r="Y16" s="45"/>
      <c r="Z16" s="45"/>
      <c r="AA16" s="219"/>
      <c r="AB16" s="220"/>
      <c r="AC16" s="374"/>
      <c r="AD16" s="374"/>
      <c r="AE16" s="45"/>
      <c r="AF16" s="45"/>
      <c r="AG16" s="219"/>
      <c r="AH16" s="220"/>
      <c r="AI16" s="215"/>
      <c r="AJ16" s="217"/>
      <c r="AK16" s="218"/>
      <c r="AL16" s="218"/>
      <c r="AM16" s="218"/>
      <c r="AN16" s="217"/>
    </row>
    <row r="17" spans="2:40" ht="13.5" customHeight="1" x14ac:dyDescent="0.2">
      <c r="B17" s="179" t="s">
        <v>591</v>
      </c>
      <c r="C17" s="239">
        <v>8.9600000000000009</v>
      </c>
      <c r="D17" s="239">
        <v>58.370000000000005</v>
      </c>
      <c r="E17" s="239">
        <v>67.330000000000013</v>
      </c>
      <c r="F17" s="370"/>
      <c r="G17" s="371"/>
      <c r="H17" s="371"/>
      <c r="I17" s="43" t="s">
        <v>616</v>
      </c>
      <c r="J17" s="31"/>
      <c r="K17" s="43" t="s">
        <v>616</v>
      </c>
      <c r="L17" s="42"/>
      <c r="M17" s="372"/>
      <c r="N17" s="373"/>
      <c r="O17" s="43"/>
      <c r="P17" s="42"/>
      <c r="Q17" s="42"/>
      <c r="R17" s="42"/>
      <c r="S17" s="42"/>
      <c r="T17" s="45"/>
      <c r="U17" s="45"/>
      <c r="V17" s="45"/>
      <c r="W17" s="45"/>
      <c r="X17" s="45"/>
      <c r="Y17" s="45"/>
      <c r="Z17" s="45"/>
      <c r="AA17" s="219"/>
      <c r="AB17" s="220"/>
      <c r="AC17" s="374"/>
      <c r="AD17" s="374"/>
      <c r="AE17" s="45"/>
      <c r="AF17" s="45"/>
      <c r="AG17" s="219"/>
      <c r="AH17" s="220"/>
      <c r="AI17" s="215"/>
      <c r="AJ17" s="217"/>
      <c r="AK17" s="218"/>
      <c r="AL17" s="218"/>
      <c r="AM17" s="218"/>
      <c r="AN17" s="217"/>
    </row>
    <row r="18" spans="2:40" ht="13.5" customHeight="1" x14ac:dyDescent="0.2">
      <c r="B18" s="179" t="s">
        <v>592</v>
      </c>
      <c r="C18" s="239">
        <v>8.9</v>
      </c>
      <c r="D18" s="239">
        <v>67.330000000000013</v>
      </c>
      <c r="E18" s="239">
        <v>76.230000000000018</v>
      </c>
      <c r="F18" s="370"/>
      <c r="G18" s="371"/>
      <c r="H18" s="371"/>
      <c r="I18" s="43" t="s">
        <v>616</v>
      </c>
      <c r="J18" s="31"/>
      <c r="K18" s="43" t="s">
        <v>616</v>
      </c>
      <c r="L18" s="42"/>
      <c r="M18" s="372"/>
      <c r="N18" s="373"/>
      <c r="O18" s="43"/>
      <c r="P18" s="42"/>
      <c r="Q18" s="42"/>
      <c r="R18" s="42"/>
      <c r="S18" s="42"/>
      <c r="T18" s="45"/>
      <c r="U18" s="45"/>
      <c r="V18" s="45"/>
      <c r="W18" s="45"/>
      <c r="X18" s="45"/>
      <c r="Y18" s="45"/>
      <c r="Z18" s="45"/>
      <c r="AA18" s="219"/>
      <c r="AB18" s="220"/>
      <c r="AC18" s="374"/>
      <c r="AD18" s="374"/>
      <c r="AE18" s="45"/>
      <c r="AF18" s="45"/>
      <c r="AG18" s="219"/>
      <c r="AH18" s="220"/>
      <c r="AI18" s="215"/>
      <c r="AJ18" s="217"/>
      <c r="AK18" s="218"/>
      <c r="AL18" s="218"/>
      <c r="AM18" s="218"/>
      <c r="AN18" s="217"/>
    </row>
    <row r="19" spans="2:40" ht="13.5" customHeight="1" x14ac:dyDescent="0.2">
      <c r="B19" s="179" t="s">
        <v>593</v>
      </c>
      <c r="C19" s="239">
        <v>9.0399999999999991</v>
      </c>
      <c r="D19" s="239">
        <v>76.230000000000018</v>
      </c>
      <c r="E19" s="239">
        <v>85.27000000000001</v>
      </c>
      <c r="F19" s="370"/>
      <c r="G19" s="371"/>
      <c r="H19" s="371"/>
      <c r="I19" s="43" t="s">
        <v>616</v>
      </c>
      <c r="J19" s="31"/>
      <c r="K19" s="43" t="s">
        <v>616</v>
      </c>
      <c r="L19" s="42"/>
      <c r="M19" s="372"/>
      <c r="N19" s="373"/>
      <c r="O19" s="43"/>
      <c r="P19" s="42"/>
      <c r="Q19" s="42"/>
      <c r="R19" s="42"/>
      <c r="S19" s="42"/>
      <c r="T19" s="45"/>
      <c r="U19" s="45"/>
      <c r="V19" s="45"/>
      <c r="W19" s="45"/>
      <c r="X19" s="45"/>
      <c r="Y19" s="45"/>
      <c r="Z19" s="45"/>
      <c r="AA19" s="219"/>
      <c r="AB19" s="220"/>
      <c r="AC19" s="374"/>
      <c r="AD19" s="374"/>
      <c r="AE19" s="45"/>
      <c r="AF19" s="45"/>
      <c r="AG19" s="219"/>
      <c r="AH19" s="220"/>
      <c r="AI19" s="215"/>
      <c r="AJ19" s="217"/>
      <c r="AK19" s="218"/>
      <c r="AL19" s="218"/>
      <c r="AM19" s="218"/>
      <c r="AN19" s="217"/>
    </row>
    <row r="20" spans="2:40" ht="13.5" customHeight="1" x14ac:dyDescent="0.2">
      <c r="B20" s="179" t="s">
        <v>594</v>
      </c>
      <c r="C20" s="239">
        <v>8.9600000000000009</v>
      </c>
      <c r="D20" s="239">
        <v>85.27000000000001</v>
      </c>
      <c r="E20" s="239">
        <v>94.230000000000018</v>
      </c>
      <c r="F20" s="370"/>
      <c r="G20" s="371"/>
      <c r="H20" s="371"/>
      <c r="I20" s="43" t="s">
        <v>616</v>
      </c>
      <c r="J20" s="31"/>
      <c r="K20" s="43" t="s">
        <v>616</v>
      </c>
      <c r="L20" s="43"/>
      <c r="M20" s="372"/>
      <c r="N20" s="373"/>
      <c r="O20" s="43"/>
      <c r="P20" s="42"/>
      <c r="Q20" s="42"/>
      <c r="R20" s="42"/>
      <c r="S20" s="42"/>
      <c r="T20" s="86"/>
      <c r="U20" s="86"/>
      <c r="V20" s="86"/>
      <c r="W20" s="45"/>
      <c r="X20" s="45"/>
      <c r="Y20" s="45"/>
      <c r="Z20" s="45"/>
      <c r="AA20" s="219"/>
      <c r="AB20" s="220"/>
      <c r="AC20" s="374"/>
      <c r="AD20" s="374"/>
      <c r="AE20" s="45"/>
      <c r="AF20" s="45"/>
      <c r="AG20" s="219"/>
      <c r="AH20" s="220"/>
      <c r="AI20" s="215"/>
      <c r="AJ20" s="217"/>
      <c r="AK20" s="218"/>
      <c r="AL20" s="218"/>
      <c r="AM20" s="218"/>
      <c r="AN20" s="217"/>
    </row>
    <row r="21" spans="2:40" ht="13.5" customHeight="1" x14ac:dyDescent="0.2">
      <c r="B21" s="179" t="s">
        <v>595</v>
      </c>
      <c r="C21" s="239">
        <v>8.86</v>
      </c>
      <c r="D21" s="239">
        <v>94.230000000000018</v>
      </c>
      <c r="E21" s="239">
        <v>103.09000000000002</v>
      </c>
      <c r="F21" s="370"/>
      <c r="G21" s="371"/>
      <c r="H21" s="371"/>
      <c r="I21" s="43" t="s">
        <v>616</v>
      </c>
      <c r="J21" s="31"/>
      <c r="K21" s="43" t="s">
        <v>616</v>
      </c>
      <c r="L21" s="43"/>
      <c r="M21" s="372"/>
      <c r="N21" s="373"/>
      <c r="O21" s="43"/>
      <c r="P21" s="42" t="s">
        <v>623</v>
      </c>
      <c r="Q21" s="42"/>
      <c r="R21" s="42"/>
      <c r="S21" s="42" t="s">
        <v>623</v>
      </c>
      <c r="T21" s="45"/>
      <c r="U21" s="45"/>
      <c r="V21" s="45"/>
      <c r="W21" s="45"/>
      <c r="X21" s="45"/>
      <c r="Y21" s="45"/>
      <c r="Z21" s="45"/>
      <c r="AA21" s="219"/>
      <c r="AB21" s="220"/>
      <c r="AC21" s="374"/>
      <c r="AD21" s="374"/>
      <c r="AE21" s="45"/>
      <c r="AF21" s="45"/>
      <c r="AG21" s="219"/>
      <c r="AH21" s="220"/>
      <c r="AI21" s="215"/>
      <c r="AJ21" s="217"/>
      <c r="AK21" s="218"/>
      <c r="AL21" s="218"/>
      <c r="AM21" s="218"/>
      <c r="AN21" s="217"/>
    </row>
    <row r="22" spans="2:40" ht="13.5" customHeight="1" x14ac:dyDescent="0.2">
      <c r="B22" s="179" t="s">
        <v>596</v>
      </c>
      <c r="C22" s="239">
        <v>8.98</v>
      </c>
      <c r="D22" s="239">
        <v>103.09000000000002</v>
      </c>
      <c r="E22" s="239">
        <v>112.07000000000002</v>
      </c>
      <c r="F22" s="370"/>
      <c r="G22" s="371"/>
      <c r="H22" s="371"/>
      <c r="I22" s="43" t="s">
        <v>616</v>
      </c>
      <c r="J22" s="31"/>
      <c r="K22" s="43" t="s">
        <v>616</v>
      </c>
      <c r="L22" s="43"/>
      <c r="M22" s="372"/>
      <c r="N22" s="373"/>
      <c r="O22" s="43"/>
      <c r="P22" s="42"/>
      <c r="Q22" s="42"/>
      <c r="R22" s="42"/>
      <c r="S22" s="42"/>
      <c r="T22" s="45"/>
      <c r="U22" s="45"/>
      <c r="V22" s="45"/>
      <c r="W22" s="45"/>
      <c r="X22" s="45"/>
      <c r="Y22" s="45"/>
      <c r="Z22" s="45"/>
      <c r="AA22" s="219"/>
      <c r="AB22" s="220"/>
      <c r="AC22" s="374"/>
      <c r="AD22" s="374"/>
      <c r="AE22" s="45"/>
      <c r="AF22" s="45"/>
      <c r="AG22" s="219"/>
      <c r="AH22" s="220"/>
      <c r="AI22" s="215"/>
      <c r="AJ22" s="217"/>
      <c r="AK22" s="218"/>
      <c r="AL22" s="218"/>
      <c r="AM22" s="218"/>
      <c r="AN22" s="217"/>
    </row>
    <row r="23" spans="2:40" ht="13.5" customHeight="1" x14ac:dyDescent="0.2">
      <c r="B23" s="179" t="s">
        <v>597</v>
      </c>
      <c r="C23" s="239">
        <v>8.82</v>
      </c>
      <c r="D23" s="239">
        <v>112.07000000000002</v>
      </c>
      <c r="E23" s="239">
        <v>120.89000000000001</v>
      </c>
      <c r="F23" s="370"/>
      <c r="G23" s="371"/>
      <c r="H23" s="371"/>
      <c r="I23" s="43" t="s">
        <v>616</v>
      </c>
      <c r="J23" s="31"/>
      <c r="K23" s="43" t="s">
        <v>616</v>
      </c>
      <c r="L23" s="43"/>
      <c r="M23" s="372"/>
      <c r="N23" s="373"/>
      <c r="O23" s="43"/>
      <c r="P23" s="42"/>
      <c r="Q23" s="42"/>
      <c r="R23" s="42"/>
      <c r="S23" s="42"/>
      <c r="T23" s="86"/>
      <c r="U23" s="86"/>
      <c r="V23" s="86"/>
      <c r="W23" s="86"/>
      <c r="X23" s="86"/>
      <c r="Y23" s="86"/>
      <c r="Z23" s="86"/>
      <c r="AA23" s="219"/>
      <c r="AB23" s="220"/>
      <c r="AC23" s="374"/>
      <c r="AD23" s="374"/>
      <c r="AE23" s="45"/>
      <c r="AF23" s="45"/>
      <c r="AG23" s="219"/>
      <c r="AH23" s="220"/>
      <c r="AI23" s="215"/>
      <c r="AJ23" s="217"/>
      <c r="AK23" s="218"/>
      <c r="AL23" s="218"/>
      <c r="AM23" s="218"/>
      <c r="AN23" s="217"/>
    </row>
    <row r="24" spans="2:40" ht="13.5" customHeight="1" x14ac:dyDescent="0.2">
      <c r="B24" s="179" t="s">
        <v>598</v>
      </c>
      <c r="C24" s="239">
        <v>8.99</v>
      </c>
      <c r="D24" s="239">
        <v>120.89000000000001</v>
      </c>
      <c r="E24" s="239">
        <v>129.88000000000002</v>
      </c>
      <c r="F24" s="434"/>
      <c r="G24" s="371"/>
      <c r="H24" s="371"/>
      <c r="I24" s="43" t="s">
        <v>616</v>
      </c>
      <c r="J24" s="31"/>
      <c r="K24" s="43" t="s">
        <v>616</v>
      </c>
      <c r="L24" s="43"/>
      <c r="M24" s="372"/>
      <c r="N24" s="373"/>
      <c r="O24" s="43"/>
      <c r="P24" s="42"/>
      <c r="Q24" s="42"/>
      <c r="R24" s="42"/>
      <c r="S24" s="42"/>
      <c r="T24" s="45"/>
      <c r="U24" s="45"/>
      <c r="V24" s="45"/>
      <c r="W24" s="45"/>
      <c r="X24" s="45"/>
      <c r="Y24" s="45"/>
      <c r="Z24" s="45"/>
      <c r="AA24" s="219"/>
      <c r="AB24" s="220"/>
      <c r="AC24" s="374"/>
      <c r="AD24" s="374"/>
      <c r="AE24" s="45"/>
      <c r="AF24" s="45"/>
      <c r="AG24" s="219"/>
      <c r="AH24" s="220"/>
      <c r="AI24" s="215"/>
      <c r="AJ24" s="217"/>
      <c r="AK24" s="218"/>
      <c r="AL24" s="218"/>
      <c r="AM24" s="218"/>
      <c r="AN24" s="217"/>
    </row>
    <row r="25" spans="2:40" ht="13.5" customHeight="1" x14ac:dyDescent="0.2">
      <c r="B25" s="179" t="s">
        <v>599</v>
      </c>
      <c r="C25" s="239">
        <v>8.93</v>
      </c>
      <c r="D25" s="239">
        <v>129.88000000000002</v>
      </c>
      <c r="E25" s="239">
        <v>138.81000000000003</v>
      </c>
      <c r="F25" s="434"/>
      <c r="G25" s="371"/>
      <c r="H25" s="371"/>
      <c r="I25" s="43" t="s">
        <v>616</v>
      </c>
      <c r="J25" s="31"/>
      <c r="K25" s="43" t="s">
        <v>616</v>
      </c>
      <c r="L25" s="43"/>
      <c r="M25" s="372"/>
      <c r="N25" s="373"/>
      <c r="O25" s="43"/>
      <c r="P25" s="42"/>
      <c r="Q25" s="42"/>
      <c r="R25" s="42"/>
      <c r="S25" s="42"/>
      <c r="T25" s="45"/>
      <c r="U25" s="45"/>
      <c r="V25" s="45"/>
      <c r="W25" s="45"/>
      <c r="X25" s="45"/>
      <c r="Y25" s="45"/>
      <c r="Z25" s="45"/>
      <c r="AA25" s="219"/>
      <c r="AB25" s="220"/>
      <c r="AC25" s="374"/>
      <c r="AD25" s="374"/>
      <c r="AE25" s="45"/>
      <c r="AF25" s="45"/>
      <c r="AG25" s="219"/>
      <c r="AH25" s="220"/>
      <c r="AI25" s="215"/>
      <c r="AJ25" s="217"/>
      <c r="AK25" s="218"/>
      <c r="AL25" s="218"/>
      <c r="AM25" s="218"/>
      <c r="AN25" s="217"/>
    </row>
    <row r="26" spans="2:40" ht="13.5" customHeight="1" x14ac:dyDescent="0.2">
      <c r="B26" s="179" t="s">
        <v>600</v>
      </c>
      <c r="C26" s="239">
        <v>9.1300000000000008</v>
      </c>
      <c r="D26" s="239">
        <v>138.81000000000003</v>
      </c>
      <c r="E26" s="239">
        <v>147.94000000000003</v>
      </c>
      <c r="F26" s="434"/>
      <c r="G26" s="371"/>
      <c r="H26" s="371"/>
      <c r="I26" s="43" t="s">
        <v>616</v>
      </c>
      <c r="J26" s="31"/>
      <c r="K26" s="43" t="s">
        <v>616</v>
      </c>
      <c r="L26" s="42"/>
      <c r="M26" s="372"/>
      <c r="N26" s="373"/>
      <c r="O26" s="43"/>
      <c r="P26" s="42"/>
      <c r="Q26" s="42"/>
      <c r="R26" s="42"/>
      <c r="S26" s="42"/>
      <c r="T26" s="45"/>
      <c r="U26" s="45"/>
      <c r="V26" s="45"/>
      <c r="W26" s="45"/>
      <c r="X26" s="45"/>
      <c r="Y26" s="45"/>
      <c r="Z26" s="45"/>
      <c r="AA26" s="219"/>
      <c r="AB26" s="220"/>
      <c r="AC26" s="374"/>
      <c r="AD26" s="374"/>
      <c r="AE26" s="45"/>
      <c r="AF26" s="45"/>
      <c r="AG26" s="219"/>
      <c r="AH26" s="220"/>
      <c r="AI26" s="215"/>
      <c r="AJ26" s="217"/>
      <c r="AK26" s="218"/>
      <c r="AL26" s="218"/>
      <c r="AM26" s="218"/>
      <c r="AN26" s="217"/>
    </row>
    <row r="27" spans="2:40" ht="13.5" customHeight="1" x14ac:dyDescent="0.2">
      <c r="B27" s="179" t="s">
        <v>601</v>
      </c>
      <c r="C27" s="239">
        <v>8.8000000000000007</v>
      </c>
      <c r="D27" s="239">
        <v>147.94000000000003</v>
      </c>
      <c r="E27" s="239">
        <v>156.74000000000004</v>
      </c>
      <c r="F27" s="434"/>
      <c r="G27" s="371"/>
      <c r="H27" s="371"/>
      <c r="I27" s="43" t="s">
        <v>616</v>
      </c>
      <c r="J27" s="31"/>
      <c r="K27" s="43" t="s">
        <v>616</v>
      </c>
      <c r="L27" s="42"/>
      <c r="M27" s="372"/>
      <c r="N27" s="373"/>
      <c r="O27" s="43"/>
      <c r="P27" s="42" t="s">
        <v>624</v>
      </c>
      <c r="Q27" s="42"/>
      <c r="R27" s="42"/>
      <c r="S27" s="42" t="s">
        <v>624</v>
      </c>
      <c r="T27" s="45"/>
      <c r="U27" s="45"/>
      <c r="V27" s="45"/>
      <c r="W27" s="45"/>
      <c r="X27" s="45"/>
      <c r="Y27" s="45"/>
      <c r="Z27" s="45"/>
      <c r="AA27" s="219"/>
      <c r="AB27" s="220"/>
      <c r="AC27" s="374"/>
      <c r="AD27" s="374"/>
      <c r="AE27" s="45"/>
      <c r="AF27" s="45"/>
      <c r="AG27" s="219"/>
      <c r="AH27" s="220"/>
      <c r="AI27" s="215"/>
      <c r="AJ27" s="217"/>
      <c r="AK27" s="218"/>
      <c r="AL27" s="218"/>
      <c r="AM27" s="218"/>
      <c r="AN27" s="217"/>
    </row>
    <row r="28" spans="2:40" ht="13.5" customHeight="1" x14ac:dyDescent="0.2">
      <c r="B28" s="179" t="s">
        <v>602</v>
      </c>
      <c r="C28" s="239">
        <v>8.9600000000000009</v>
      </c>
      <c r="D28" s="239">
        <v>156.74000000000004</v>
      </c>
      <c r="E28" s="239">
        <v>165.70000000000005</v>
      </c>
      <c r="F28" s="434"/>
      <c r="G28" s="371"/>
      <c r="H28" s="371"/>
      <c r="I28" s="43" t="s">
        <v>616</v>
      </c>
      <c r="J28" s="31"/>
      <c r="K28" s="43" t="s">
        <v>616</v>
      </c>
      <c r="L28" s="42"/>
      <c r="M28" s="372"/>
      <c r="N28" s="373"/>
      <c r="O28" s="43"/>
      <c r="P28" s="42"/>
      <c r="Q28" s="42"/>
      <c r="R28" s="42"/>
      <c r="S28" s="42"/>
      <c r="T28" s="45"/>
      <c r="U28" s="45"/>
      <c r="V28" s="45"/>
      <c r="W28" s="45"/>
      <c r="X28" s="45"/>
      <c r="Y28" s="45"/>
      <c r="Z28" s="45"/>
      <c r="AA28" s="219"/>
      <c r="AB28" s="220"/>
      <c r="AC28" s="374"/>
      <c r="AD28" s="374"/>
      <c r="AE28" s="45"/>
      <c r="AF28" s="45"/>
      <c r="AG28" s="219"/>
      <c r="AH28" s="220"/>
      <c r="AI28" s="215"/>
      <c r="AJ28" s="217"/>
      <c r="AK28" s="218"/>
      <c r="AL28" s="218"/>
      <c r="AM28" s="218"/>
      <c r="AN28" s="217"/>
    </row>
    <row r="29" spans="2:40" ht="13.5" customHeight="1" x14ac:dyDescent="0.2">
      <c r="B29" s="179" t="s">
        <v>603</v>
      </c>
      <c r="C29" s="239">
        <v>9.14</v>
      </c>
      <c r="D29" s="239">
        <v>165.70000000000005</v>
      </c>
      <c r="E29" s="239">
        <v>174.84000000000003</v>
      </c>
      <c r="F29" s="370"/>
      <c r="G29" s="371"/>
      <c r="H29" s="371"/>
      <c r="I29" s="43" t="s">
        <v>616</v>
      </c>
      <c r="J29" s="31"/>
      <c r="K29" s="43" t="s">
        <v>616</v>
      </c>
      <c r="L29" s="42"/>
      <c r="M29" s="372"/>
      <c r="N29" s="373"/>
      <c r="O29" s="43"/>
      <c r="P29" s="42"/>
      <c r="Q29" s="42"/>
      <c r="R29" s="42"/>
      <c r="S29" s="42"/>
      <c r="T29" s="45"/>
      <c r="U29" s="45"/>
      <c r="V29" s="45"/>
      <c r="W29" s="45"/>
      <c r="X29" s="45"/>
      <c r="Y29" s="45"/>
      <c r="Z29" s="45"/>
      <c r="AA29" s="219"/>
      <c r="AB29" s="220"/>
      <c r="AC29" s="374"/>
      <c r="AD29" s="374"/>
      <c r="AE29" s="45"/>
      <c r="AF29" s="45"/>
      <c r="AG29" s="219"/>
      <c r="AH29" s="220"/>
      <c r="AI29" s="215"/>
      <c r="AJ29" s="217"/>
      <c r="AK29" s="218"/>
      <c r="AL29" s="218"/>
      <c r="AM29" s="218"/>
      <c r="AN29" s="217"/>
    </row>
    <row r="30" spans="2:40" ht="13.5" customHeight="1" x14ac:dyDescent="0.2">
      <c r="B30" s="179" t="s">
        <v>604</v>
      </c>
      <c r="C30" s="239">
        <v>8.76</v>
      </c>
      <c r="D30" s="239">
        <v>174.84000000000003</v>
      </c>
      <c r="E30" s="239">
        <v>183.60000000000002</v>
      </c>
      <c r="F30" s="370"/>
      <c r="G30" s="371"/>
      <c r="H30" s="371"/>
      <c r="I30" s="43" t="s">
        <v>616</v>
      </c>
      <c r="J30" s="31"/>
      <c r="K30" s="43" t="s">
        <v>616</v>
      </c>
      <c r="L30" s="42"/>
      <c r="M30" s="372"/>
      <c r="N30" s="373"/>
      <c r="O30" s="43"/>
      <c r="P30" s="42"/>
      <c r="Q30" s="42"/>
      <c r="R30" s="42"/>
      <c r="S30" s="42"/>
      <c r="T30" s="45"/>
      <c r="U30" s="42" t="s">
        <v>622</v>
      </c>
      <c r="V30" s="45"/>
      <c r="W30" s="45"/>
      <c r="X30" s="45"/>
      <c r="Y30" s="45"/>
      <c r="Z30" s="45"/>
      <c r="AA30" s="219"/>
      <c r="AB30" s="220"/>
      <c r="AC30" s="374"/>
      <c r="AD30" s="374"/>
      <c r="AE30" s="45"/>
      <c r="AF30" s="45"/>
      <c r="AG30" s="219"/>
      <c r="AH30" s="220"/>
      <c r="AI30" s="215"/>
      <c r="AJ30" s="217"/>
      <c r="AK30" s="218"/>
      <c r="AL30" s="218"/>
      <c r="AM30" s="218"/>
      <c r="AN30" s="217"/>
    </row>
    <row r="31" spans="2:40" ht="13.5" customHeight="1" x14ac:dyDescent="0.2">
      <c r="B31" s="179" t="s">
        <v>605</v>
      </c>
      <c r="C31" s="239">
        <v>8.93</v>
      </c>
      <c r="D31" s="239">
        <v>183.60000000000002</v>
      </c>
      <c r="E31" s="239">
        <v>192.53000000000003</v>
      </c>
      <c r="F31" s="370"/>
      <c r="G31" s="371"/>
      <c r="H31" s="371"/>
      <c r="I31" s="43" t="s">
        <v>616</v>
      </c>
      <c r="J31" s="31"/>
      <c r="K31" s="43" t="s">
        <v>616</v>
      </c>
      <c r="L31" s="42"/>
      <c r="M31" s="372"/>
      <c r="N31" s="373"/>
      <c r="O31" s="43"/>
      <c r="P31" s="42"/>
      <c r="Q31" s="42"/>
      <c r="R31" s="42"/>
      <c r="S31" s="42"/>
      <c r="T31" s="45"/>
      <c r="U31" s="42"/>
      <c r="V31" s="45"/>
      <c r="W31" s="45"/>
      <c r="X31" s="45"/>
      <c r="Y31" s="45"/>
      <c r="Z31" s="45"/>
      <c r="AA31" s="219"/>
      <c r="AB31" s="220"/>
      <c r="AC31" s="374"/>
      <c r="AD31" s="374"/>
      <c r="AE31" s="45"/>
      <c r="AF31" s="45"/>
      <c r="AG31" s="219"/>
      <c r="AH31" s="220"/>
      <c r="AI31" s="215"/>
      <c r="AJ31" s="217"/>
      <c r="AK31" s="218"/>
      <c r="AL31" s="218"/>
      <c r="AM31" s="218"/>
      <c r="AN31" s="217"/>
    </row>
    <row r="32" spans="2:40" ht="13.5" customHeight="1" x14ac:dyDescent="0.2">
      <c r="B32" s="179" t="s">
        <v>606</v>
      </c>
      <c r="C32" s="239">
        <v>8.83</v>
      </c>
      <c r="D32" s="239">
        <v>192.53000000000003</v>
      </c>
      <c r="E32" s="239">
        <v>201.36000000000004</v>
      </c>
      <c r="F32" s="370"/>
      <c r="G32" s="371"/>
      <c r="H32" s="371"/>
      <c r="I32" s="43" t="s">
        <v>616</v>
      </c>
      <c r="J32" s="31"/>
      <c r="K32" s="43" t="s">
        <v>616</v>
      </c>
      <c r="L32" s="42"/>
      <c r="M32" s="372"/>
      <c r="N32" s="373"/>
      <c r="O32" s="43"/>
      <c r="P32" s="42"/>
      <c r="Q32" s="42"/>
      <c r="R32" s="42"/>
      <c r="S32" s="42"/>
      <c r="T32" s="45"/>
      <c r="U32" s="42"/>
      <c r="V32" s="45"/>
      <c r="W32" s="45"/>
      <c r="X32" s="45"/>
      <c r="Y32" s="45"/>
      <c r="Z32" s="45"/>
      <c r="AA32" s="219"/>
      <c r="AB32" s="220"/>
      <c r="AC32" s="374"/>
      <c r="AD32" s="374"/>
      <c r="AE32" s="45"/>
      <c r="AF32" s="45"/>
      <c r="AG32" s="219"/>
      <c r="AH32" s="220"/>
      <c r="AI32" s="215"/>
      <c r="AJ32" s="217"/>
      <c r="AK32" s="218"/>
      <c r="AL32" s="218"/>
      <c r="AM32" s="218"/>
      <c r="AN32" s="217"/>
    </row>
    <row r="33" spans="2:40" ht="13.5" customHeight="1" x14ac:dyDescent="0.2">
      <c r="B33" s="179" t="s">
        <v>607</v>
      </c>
      <c r="C33" s="239">
        <v>9.02</v>
      </c>
      <c r="D33" s="239">
        <v>201.36000000000004</v>
      </c>
      <c r="E33" s="239">
        <v>210.38000000000005</v>
      </c>
      <c r="F33" s="370"/>
      <c r="G33" s="371"/>
      <c r="H33" s="371"/>
      <c r="I33" s="43" t="s">
        <v>616</v>
      </c>
      <c r="J33" s="31"/>
      <c r="K33" s="43" t="s">
        <v>616</v>
      </c>
      <c r="L33" s="42"/>
      <c r="M33" s="372"/>
      <c r="N33" s="373"/>
      <c r="O33" s="43"/>
      <c r="P33" s="42" t="s">
        <v>625</v>
      </c>
      <c r="Q33" s="42"/>
      <c r="R33" s="42"/>
      <c r="S33" s="42" t="s">
        <v>625</v>
      </c>
      <c r="T33" s="45"/>
      <c r="U33" s="42" t="s">
        <v>623</v>
      </c>
      <c r="V33" s="45"/>
      <c r="W33" s="45"/>
      <c r="X33" s="45"/>
      <c r="Y33" s="45"/>
      <c r="Z33" s="45"/>
      <c r="AA33" s="219"/>
      <c r="AB33" s="220"/>
      <c r="AC33" s="374"/>
      <c r="AD33" s="374"/>
      <c r="AE33" s="45"/>
      <c r="AF33" s="45"/>
      <c r="AG33" s="219"/>
      <c r="AH33" s="220"/>
      <c r="AI33" s="215"/>
      <c r="AJ33" s="217"/>
      <c r="AK33" s="218"/>
      <c r="AL33" s="218"/>
      <c r="AM33" s="218"/>
      <c r="AN33" s="217"/>
    </row>
    <row r="34" spans="2:40" ht="13.5" customHeight="1" x14ac:dyDescent="0.2">
      <c r="B34" s="179" t="s">
        <v>608</v>
      </c>
      <c r="C34" s="239">
        <v>8.91</v>
      </c>
      <c r="D34" s="239">
        <v>210.38000000000005</v>
      </c>
      <c r="E34" s="239">
        <v>219.29000000000005</v>
      </c>
      <c r="F34" s="370"/>
      <c r="G34" s="371"/>
      <c r="H34" s="371"/>
      <c r="I34" s="43" t="s">
        <v>616</v>
      </c>
      <c r="J34" s="31"/>
      <c r="K34" s="43" t="s">
        <v>616</v>
      </c>
      <c r="L34" s="42"/>
      <c r="M34" s="372"/>
      <c r="N34" s="373"/>
      <c r="O34" s="43"/>
      <c r="P34" s="42"/>
      <c r="Q34" s="42"/>
      <c r="R34" s="42"/>
      <c r="S34" s="42"/>
      <c r="T34" s="45"/>
      <c r="U34" s="42"/>
      <c r="V34" s="45"/>
      <c r="W34" s="45"/>
      <c r="X34" s="45"/>
      <c r="Y34" s="45"/>
      <c r="Z34" s="45"/>
      <c r="AA34" s="219"/>
      <c r="AB34" s="220"/>
      <c r="AC34" s="374"/>
      <c r="AD34" s="374"/>
      <c r="AE34" s="45"/>
      <c r="AF34" s="45"/>
      <c r="AG34" s="219"/>
      <c r="AH34" s="220"/>
      <c r="AI34" s="215"/>
      <c r="AJ34" s="217"/>
      <c r="AK34" s="218"/>
      <c r="AL34" s="218"/>
      <c r="AM34" s="218"/>
      <c r="AN34" s="217"/>
    </row>
    <row r="35" spans="2:40" ht="13.5" customHeight="1" x14ac:dyDescent="0.2">
      <c r="B35" s="179" t="s">
        <v>609</v>
      </c>
      <c r="C35" s="239">
        <v>9.02</v>
      </c>
      <c r="D35" s="239">
        <v>219.29000000000005</v>
      </c>
      <c r="E35" s="239">
        <v>228.31000000000006</v>
      </c>
      <c r="F35" s="434"/>
      <c r="G35" s="371"/>
      <c r="H35" s="371"/>
      <c r="I35" s="43" t="s">
        <v>616</v>
      </c>
      <c r="J35" s="31"/>
      <c r="K35" s="43" t="s">
        <v>616</v>
      </c>
      <c r="L35" s="42"/>
      <c r="M35" s="372"/>
      <c r="N35" s="373"/>
      <c r="O35" s="43"/>
      <c r="P35" s="42"/>
      <c r="Q35" s="42"/>
      <c r="R35" s="42"/>
      <c r="S35" s="42"/>
      <c r="T35" s="45"/>
      <c r="U35" s="42" t="s">
        <v>624</v>
      </c>
      <c r="V35" s="45"/>
      <c r="W35" s="45"/>
      <c r="X35" s="45"/>
      <c r="Y35" s="45"/>
      <c r="Z35" s="45"/>
      <c r="AA35" s="219"/>
      <c r="AB35" s="220"/>
      <c r="AC35" s="374"/>
      <c r="AD35" s="374"/>
      <c r="AE35" s="45"/>
      <c r="AF35" s="45"/>
      <c r="AG35" s="219"/>
      <c r="AH35" s="220"/>
      <c r="AI35" s="215"/>
      <c r="AJ35" s="217"/>
      <c r="AK35" s="218"/>
      <c r="AL35" s="218"/>
      <c r="AM35" s="218"/>
      <c r="AN35" s="217"/>
    </row>
    <row r="36" spans="2:40" ht="13.5" customHeight="1" x14ac:dyDescent="0.2">
      <c r="B36" s="179" t="s">
        <v>610</v>
      </c>
      <c r="C36" s="239">
        <v>8.86</v>
      </c>
      <c r="D36" s="239">
        <v>228.31000000000006</v>
      </c>
      <c r="E36" s="239">
        <v>237.17000000000007</v>
      </c>
      <c r="F36" s="434"/>
      <c r="G36" s="371"/>
      <c r="H36" s="371"/>
      <c r="I36" s="43" t="s">
        <v>616</v>
      </c>
      <c r="J36" s="31"/>
      <c r="K36" s="43" t="s">
        <v>616</v>
      </c>
      <c r="L36" s="42"/>
      <c r="M36" s="372"/>
      <c r="N36" s="373"/>
      <c r="O36" s="43"/>
      <c r="P36" s="42"/>
      <c r="Q36" s="42"/>
      <c r="R36" s="42"/>
      <c r="S36" s="42"/>
      <c r="T36" s="45"/>
      <c r="U36" s="42"/>
      <c r="V36" s="45"/>
      <c r="W36" s="45"/>
      <c r="X36" s="45"/>
      <c r="Y36" s="45"/>
      <c r="Z36" s="45"/>
      <c r="AA36" s="219"/>
      <c r="AB36" s="220"/>
      <c r="AC36" s="374"/>
      <c r="AD36" s="374"/>
      <c r="AE36" s="45"/>
      <c r="AF36" s="45"/>
      <c r="AG36" s="219"/>
      <c r="AH36" s="220"/>
      <c r="AI36" s="215"/>
      <c r="AJ36" s="217"/>
      <c r="AK36" s="218"/>
      <c r="AL36" s="218"/>
      <c r="AM36" s="218"/>
      <c r="AN36" s="217"/>
    </row>
    <row r="37" spans="2:40" ht="13.5" customHeight="1" x14ac:dyDescent="0.2">
      <c r="B37" s="179" t="s">
        <v>611</v>
      </c>
      <c r="C37" s="239">
        <v>8.81</v>
      </c>
      <c r="D37" s="239">
        <v>237.17000000000007</v>
      </c>
      <c r="E37" s="239">
        <v>245.98000000000008</v>
      </c>
      <c r="F37" s="434"/>
      <c r="G37" s="371"/>
      <c r="H37" s="371"/>
      <c r="I37" s="43" t="s">
        <v>616</v>
      </c>
      <c r="J37" s="31"/>
      <c r="K37" s="43" t="s">
        <v>616</v>
      </c>
      <c r="L37" s="42"/>
      <c r="M37" s="372"/>
      <c r="N37" s="373"/>
      <c r="O37" s="43"/>
      <c r="P37" s="42"/>
      <c r="Q37" s="42"/>
      <c r="R37" s="42"/>
      <c r="S37" s="42"/>
      <c r="T37" s="86"/>
      <c r="U37" s="42"/>
      <c r="V37" s="86"/>
      <c r="W37" s="45"/>
      <c r="X37" s="45"/>
      <c r="Y37" s="45"/>
      <c r="Z37" s="45"/>
      <c r="AA37" s="219"/>
      <c r="AB37" s="220"/>
      <c r="AC37" s="374"/>
      <c r="AD37" s="374"/>
      <c r="AE37" s="45"/>
      <c r="AF37" s="45"/>
      <c r="AG37" s="219"/>
      <c r="AH37" s="220"/>
      <c r="AI37" s="215"/>
      <c r="AJ37" s="217"/>
      <c r="AK37" s="218"/>
      <c r="AL37" s="218"/>
      <c r="AM37" s="218"/>
      <c r="AN37" s="217"/>
    </row>
    <row r="38" spans="2:40" ht="13.5" customHeight="1" x14ac:dyDescent="0.2">
      <c r="B38" s="179" t="s">
        <v>612</v>
      </c>
      <c r="C38" s="239">
        <v>9.08</v>
      </c>
      <c r="D38" s="239">
        <v>245.98000000000008</v>
      </c>
      <c r="E38" s="239">
        <v>255.06000000000009</v>
      </c>
      <c r="F38" s="370"/>
      <c r="G38" s="371"/>
      <c r="H38" s="371"/>
      <c r="I38" s="43" t="s">
        <v>616</v>
      </c>
      <c r="J38" s="31"/>
      <c r="K38" s="43" t="s">
        <v>616</v>
      </c>
      <c r="L38" s="42"/>
      <c r="M38" s="372"/>
      <c r="N38" s="373"/>
      <c r="O38" s="42" t="s">
        <v>622</v>
      </c>
      <c r="P38" s="42" t="s">
        <v>626</v>
      </c>
      <c r="Q38" s="42"/>
      <c r="R38" s="42"/>
      <c r="S38" s="42" t="s">
        <v>626</v>
      </c>
      <c r="T38" s="45"/>
      <c r="U38" s="42"/>
      <c r="V38" s="45"/>
      <c r="W38" s="45"/>
      <c r="X38" s="45"/>
      <c r="Y38" s="45"/>
      <c r="Z38" s="45"/>
      <c r="AA38" s="219"/>
      <c r="AB38" s="220"/>
      <c r="AC38" s="374"/>
      <c r="AD38" s="374"/>
      <c r="AE38" s="45"/>
      <c r="AF38" s="45"/>
      <c r="AG38" s="219"/>
      <c r="AH38" s="220"/>
      <c r="AI38" s="215"/>
      <c r="AJ38" s="217"/>
      <c r="AK38" s="218"/>
      <c r="AL38" s="218"/>
      <c r="AM38" s="218"/>
      <c r="AN38" s="217"/>
    </row>
    <row r="39" spans="2:40" ht="13.5" customHeight="1" x14ac:dyDescent="0.2">
      <c r="B39" s="179" t="s">
        <v>613</v>
      </c>
      <c r="C39" s="239">
        <v>9.25</v>
      </c>
      <c r="D39" s="239">
        <v>255.06000000000009</v>
      </c>
      <c r="E39" s="239">
        <v>264.31000000000006</v>
      </c>
      <c r="F39" s="370"/>
      <c r="G39" s="371"/>
      <c r="H39" s="371"/>
      <c r="I39" s="43" t="s">
        <v>616</v>
      </c>
      <c r="J39" s="31"/>
      <c r="K39" s="43" t="s">
        <v>616</v>
      </c>
      <c r="L39" s="42"/>
      <c r="M39" s="372"/>
      <c r="N39" s="373"/>
      <c r="O39" s="43"/>
      <c r="P39" s="42"/>
      <c r="Q39" s="42"/>
      <c r="R39" s="42"/>
      <c r="S39" s="42"/>
      <c r="T39" s="45"/>
      <c r="U39" s="42"/>
      <c r="V39" s="45"/>
      <c r="W39" s="45"/>
      <c r="X39" s="45"/>
      <c r="Y39" s="45"/>
      <c r="Z39" s="45"/>
      <c r="AA39" s="219"/>
      <c r="AB39" s="220"/>
      <c r="AC39" s="374"/>
      <c r="AD39" s="374"/>
      <c r="AE39" s="45"/>
      <c r="AF39" s="45"/>
      <c r="AG39" s="219"/>
      <c r="AH39" s="220"/>
      <c r="AI39" s="215"/>
      <c r="AJ39" s="217"/>
      <c r="AK39" s="218"/>
      <c r="AL39" s="218"/>
      <c r="AM39" s="218"/>
      <c r="AN39" s="217"/>
    </row>
    <row r="40" spans="2:40" ht="13.5" customHeight="1" x14ac:dyDescent="0.2">
      <c r="B40" s="179" t="s">
        <v>614</v>
      </c>
      <c r="C40" s="239">
        <v>8.81</v>
      </c>
      <c r="D40" s="239">
        <v>264.31000000000006</v>
      </c>
      <c r="E40" s="239">
        <v>273.12000000000006</v>
      </c>
      <c r="F40" s="370"/>
      <c r="G40" s="371"/>
      <c r="H40" s="371"/>
      <c r="I40" s="43" t="s">
        <v>616</v>
      </c>
      <c r="J40" s="31"/>
      <c r="K40" s="43" t="s">
        <v>616</v>
      </c>
      <c r="L40" s="42"/>
      <c r="M40" s="372"/>
      <c r="N40" s="373"/>
      <c r="O40" s="43"/>
      <c r="P40" s="42"/>
      <c r="Q40" s="42"/>
      <c r="R40" s="42"/>
      <c r="S40" s="42"/>
      <c r="T40" s="45"/>
      <c r="U40" s="42"/>
      <c r="V40" s="45"/>
      <c r="W40" s="45"/>
      <c r="X40" s="45"/>
      <c r="Y40" s="45"/>
      <c r="Z40" s="45"/>
      <c r="AA40" s="219"/>
      <c r="AB40" s="220"/>
      <c r="AC40" s="374"/>
      <c r="AD40" s="374"/>
      <c r="AE40" s="45"/>
      <c r="AF40" s="45"/>
      <c r="AG40" s="219"/>
      <c r="AH40" s="220"/>
      <c r="AI40" s="215"/>
      <c r="AJ40" s="217"/>
      <c r="AK40" s="218"/>
      <c r="AL40" s="218"/>
      <c r="AM40" s="218"/>
      <c r="AN40" s="217"/>
    </row>
    <row r="41" spans="2:40" ht="13.5" customHeight="1" x14ac:dyDescent="0.2">
      <c r="B41" s="46">
        <v>31</v>
      </c>
      <c r="C41" s="239">
        <v>8.93</v>
      </c>
      <c r="D41" s="239">
        <v>273.12000000000006</v>
      </c>
      <c r="E41" s="239">
        <v>282.05000000000007</v>
      </c>
      <c r="F41" s="370"/>
      <c r="G41" s="371"/>
      <c r="H41" s="371"/>
      <c r="I41" s="43" t="s">
        <v>616</v>
      </c>
      <c r="J41" s="31"/>
      <c r="K41" s="43" t="s">
        <v>616</v>
      </c>
      <c r="L41" s="42"/>
      <c r="M41" s="372"/>
      <c r="N41" s="373"/>
      <c r="O41" s="43"/>
      <c r="P41" s="42"/>
      <c r="Q41" s="42"/>
      <c r="R41" s="42"/>
      <c r="S41" s="42"/>
      <c r="T41" s="45"/>
      <c r="U41" s="42" t="s">
        <v>625</v>
      </c>
      <c r="V41" s="45"/>
      <c r="W41" s="45"/>
      <c r="X41" s="45"/>
      <c r="Y41" s="45"/>
      <c r="Z41" s="45"/>
      <c r="AA41" s="219"/>
      <c r="AB41" s="220"/>
      <c r="AC41" s="374"/>
      <c r="AD41" s="374"/>
      <c r="AE41" s="45"/>
      <c r="AF41" s="45"/>
      <c r="AG41" s="219"/>
      <c r="AH41" s="220"/>
      <c r="AI41" s="215"/>
      <c r="AJ41" s="217"/>
      <c r="AK41" s="218"/>
      <c r="AL41" s="218"/>
      <c r="AM41" s="218"/>
      <c r="AN41" s="217"/>
    </row>
    <row r="42" spans="2:40" ht="13.5" customHeight="1" x14ac:dyDescent="0.2">
      <c r="B42" s="46">
        <v>32</v>
      </c>
      <c r="C42" s="239">
        <v>8.82</v>
      </c>
      <c r="D42" s="239">
        <v>282.05000000000007</v>
      </c>
      <c r="E42" s="239">
        <v>290.87000000000006</v>
      </c>
      <c r="F42" s="370"/>
      <c r="G42" s="371"/>
      <c r="H42" s="371"/>
      <c r="I42" s="43" t="s">
        <v>616</v>
      </c>
      <c r="J42" s="31"/>
      <c r="K42" s="43" t="s">
        <v>616</v>
      </c>
      <c r="L42" s="42"/>
      <c r="M42" s="372"/>
      <c r="N42" s="373"/>
      <c r="O42" s="43"/>
      <c r="P42" s="42"/>
      <c r="Q42" s="42"/>
      <c r="R42" s="42"/>
      <c r="S42" s="42"/>
      <c r="T42" s="45"/>
      <c r="U42" s="42"/>
      <c r="V42" s="45"/>
      <c r="W42" s="45"/>
      <c r="X42" s="45"/>
      <c r="Y42" s="45"/>
      <c r="Z42" s="45"/>
      <c r="AA42" s="219"/>
      <c r="AB42" s="220"/>
      <c r="AC42" s="374"/>
      <c r="AD42" s="374"/>
      <c r="AE42" s="45"/>
      <c r="AF42" s="45"/>
      <c r="AG42" s="219"/>
      <c r="AH42" s="220"/>
      <c r="AI42" s="215"/>
      <c r="AJ42" s="217"/>
      <c r="AK42" s="218"/>
      <c r="AL42" s="218"/>
      <c r="AM42" s="218"/>
      <c r="AN42" s="217"/>
    </row>
    <row r="43" spans="2:40" ht="13.5" customHeight="1" x14ac:dyDescent="0.2">
      <c r="B43" s="46">
        <v>33</v>
      </c>
      <c r="C43" s="239">
        <v>8.8000000000000007</v>
      </c>
      <c r="D43" s="239">
        <v>290.87000000000006</v>
      </c>
      <c r="E43" s="239">
        <v>299.67000000000007</v>
      </c>
      <c r="F43" s="370"/>
      <c r="G43" s="371"/>
      <c r="H43" s="371"/>
      <c r="I43" s="43" t="s">
        <v>616</v>
      </c>
      <c r="J43" s="31"/>
      <c r="K43" s="43" t="s">
        <v>616</v>
      </c>
      <c r="L43" s="42"/>
      <c r="M43" s="372"/>
      <c r="N43" s="373"/>
      <c r="O43" s="43"/>
      <c r="P43" s="42"/>
      <c r="Q43" s="42"/>
      <c r="R43" s="42"/>
      <c r="S43" s="42"/>
      <c r="T43" s="45"/>
      <c r="U43" s="42"/>
      <c r="V43" s="45"/>
      <c r="W43" s="45"/>
      <c r="X43" s="45"/>
      <c r="Y43" s="45"/>
      <c r="Z43" s="45"/>
      <c r="AA43" s="219"/>
      <c r="AB43" s="220"/>
      <c r="AC43" s="374"/>
      <c r="AD43" s="374"/>
      <c r="AE43" s="45"/>
      <c r="AF43" s="45"/>
      <c r="AG43" s="219"/>
      <c r="AH43" s="220"/>
      <c r="AI43" s="215"/>
      <c r="AJ43" s="217"/>
      <c r="AK43" s="218"/>
      <c r="AL43" s="218"/>
      <c r="AM43" s="218"/>
      <c r="AN43" s="217"/>
    </row>
    <row r="44" spans="2:40" ht="13.5" customHeight="1" x14ac:dyDescent="0.2">
      <c r="B44" s="46">
        <v>34</v>
      </c>
      <c r="C44" s="239">
        <v>9.1</v>
      </c>
      <c r="D44" s="239">
        <v>299.67000000000007</v>
      </c>
      <c r="E44" s="239">
        <v>308.7700000000001</v>
      </c>
      <c r="F44" s="370"/>
      <c r="G44" s="371"/>
      <c r="H44" s="371"/>
      <c r="I44" s="43" t="s">
        <v>616</v>
      </c>
      <c r="J44" s="31"/>
      <c r="K44" s="43" t="s">
        <v>616</v>
      </c>
      <c r="L44" s="42"/>
      <c r="M44" s="372"/>
      <c r="N44" s="373"/>
      <c r="O44" s="43"/>
      <c r="P44" s="42" t="s">
        <v>627</v>
      </c>
      <c r="Q44" s="42"/>
      <c r="R44" s="42"/>
      <c r="S44" s="42" t="s">
        <v>627</v>
      </c>
      <c r="T44" s="45"/>
      <c r="U44" s="42" t="s">
        <v>626</v>
      </c>
      <c r="V44" s="45"/>
      <c r="W44" s="45"/>
      <c r="X44" s="45"/>
      <c r="Y44" s="45"/>
      <c r="Z44" s="45"/>
      <c r="AA44" s="219"/>
      <c r="AB44" s="220"/>
      <c r="AC44" s="374"/>
      <c r="AD44" s="374"/>
      <c r="AE44" s="45"/>
      <c r="AF44" s="45"/>
      <c r="AG44" s="219"/>
      <c r="AH44" s="220"/>
      <c r="AI44" s="215"/>
      <c r="AJ44" s="217"/>
      <c r="AK44" s="218"/>
      <c r="AL44" s="218"/>
      <c r="AM44" s="218"/>
      <c r="AN44" s="217"/>
    </row>
    <row r="45" spans="2:40" ht="13.25" customHeight="1" x14ac:dyDescent="0.2">
      <c r="B45" s="46">
        <v>35</v>
      </c>
      <c r="C45" s="239">
        <v>9.16</v>
      </c>
      <c r="D45" s="239">
        <v>308.7700000000001</v>
      </c>
      <c r="E45" s="239">
        <v>317.93000000000012</v>
      </c>
      <c r="F45" s="370"/>
      <c r="G45" s="371"/>
      <c r="H45" s="371"/>
      <c r="I45" s="43" t="s">
        <v>616</v>
      </c>
      <c r="J45" s="31"/>
      <c r="K45" s="43" t="s">
        <v>616</v>
      </c>
      <c r="L45" s="42"/>
      <c r="M45" s="372"/>
      <c r="N45" s="373"/>
      <c r="O45" s="43"/>
      <c r="P45" s="42"/>
      <c r="Q45" s="42"/>
      <c r="R45" s="42"/>
      <c r="S45" s="42"/>
      <c r="T45" s="45"/>
      <c r="U45" s="45"/>
      <c r="V45" s="45"/>
      <c r="W45" s="45"/>
      <c r="X45" s="45"/>
      <c r="Y45" s="45"/>
      <c r="Z45" s="45"/>
      <c r="AA45" s="219"/>
      <c r="AB45" s="220"/>
      <c r="AC45" s="374"/>
      <c r="AD45" s="374"/>
      <c r="AE45" s="45"/>
      <c r="AF45" s="45"/>
      <c r="AG45" s="219"/>
      <c r="AH45" s="220"/>
      <c r="AI45" s="215"/>
      <c r="AJ45" s="217"/>
      <c r="AK45" s="218"/>
      <c r="AL45" s="218"/>
      <c r="AM45" s="218"/>
      <c r="AN45" s="217"/>
    </row>
    <row r="46" spans="2:40" ht="13.5" customHeight="1" x14ac:dyDescent="0.2">
      <c r="B46" s="46">
        <v>36</v>
      </c>
      <c r="C46" s="239">
        <v>8.6300000000000008</v>
      </c>
      <c r="D46" s="239">
        <v>317.93000000000012</v>
      </c>
      <c r="E46" s="239">
        <v>326.56000000000012</v>
      </c>
      <c r="F46" s="370"/>
      <c r="G46" s="371"/>
      <c r="H46" s="371"/>
      <c r="I46" s="43" t="s">
        <v>616</v>
      </c>
      <c r="J46" s="31"/>
      <c r="K46" s="43" t="s">
        <v>616</v>
      </c>
      <c r="L46" s="42"/>
      <c r="M46" s="372"/>
      <c r="N46" s="373"/>
      <c r="O46" s="43"/>
      <c r="P46" s="42"/>
      <c r="Q46" s="42"/>
      <c r="R46" s="42"/>
      <c r="S46" s="42"/>
      <c r="T46" s="45"/>
      <c r="U46" s="42" t="s">
        <v>627</v>
      </c>
      <c r="V46" s="45"/>
      <c r="W46" s="45"/>
      <c r="X46" s="45"/>
      <c r="Y46" s="45"/>
      <c r="Z46" s="45"/>
      <c r="AA46" s="219"/>
      <c r="AB46" s="220"/>
      <c r="AC46" s="374"/>
      <c r="AD46" s="374"/>
      <c r="AE46" s="45"/>
      <c r="AF46" s="45"/>
      <c r="AG46" s="219"/>
      <c r="AH46" s="220"/>
      <c r="AI46" s="215"/>
      <c r="AJ46" s="217"/>
      <c r="AK46" s="218"/>
      <c r="AL46" s="218"/>
      <c r="AM46" s="218"/>
      <c r="AN46" s="217"/>
    </row>
    <row r="47" spans="2:40" ht="13.5" customHeight="1" x14ac:dyDescent="0.2">
      <c r="B47" s="46">
        <v>37</v>
      </c>
      <c r="C47" s="239">
        <v>9.11</v>
      </c>
      <c r="D47" s="239">
        <v>326.56000000000012</v>
      </c>
      <c r="E47" s="239">
        <v>335.67000000000013</v>
      </c>
      <c r="F47" s="370"/>
      <c r="G47" s="371"/>
      <c r="H47" s="371"/>
      <c r="I47" s="43" t="s">
        <v>616</v>
      </c>
      <c r="J47" s="31"/>
      <c r="K47" s="43" t="s">
        <v>616</v>
      </c>
      <c r="L47" s="42"/>
      <c r="M47" s="372"/>
      <c r="N47" s="373"/>
      <c r="O47" s="43"/>
      <c r="P47" s="42"/>
      <c r="Q47" s="42"/>
      <c r="R47" s="42"/>
      <c r="S47" s="42"/>
      <c r="T47" s="45"/>
      <c r="U47" s="45"/>
      <c r="V47" s="45"/>
      <c r="W47" s="45"/>
      <c r="X47" s="45"/>
      <c r="Y47" s="45"/>
      <c r="Z47" s="45"/>
      <c r="AA47" s="219"/>
      <c r="AB47" s="220"/>
      <c r="AC47" s="374"/>
      <c r="AD47" s="374"/>
      <c r="AE47" s="45"/>
      <c r="AF47" s="45"/>
      <c r="AG47" s="219"/>
      <c r="AH47" s="220"/>
      <c r="AI47" s="215"/>
      <c r="AJ47" s="217"/>
      <c r="AK47" s="218"/>
      <c r="AL47" s="218"/>
      <c r="AM47" s="218"/>
      <c r="AN47" s="217"/>
    </row>
    <row r="48" spans="2:40" ht="13.5" customHeight="1" x14ac:dyDescent="0.2">
      <c r="B48" s="46">
        <v>38</v>
      </c>
      <c r="C48" s="239">
        <v>8.7899999999999991</v>
      </c>
      <c r="D48" s="239">
        <v>335.67000000000013</v>
      </c>
      <c r="E48" s="239">
        <v>344.46000000000015</v>
      </c>
      <c r="F48" s="370"/>
      <c r="G48" s="371"/>
      <c r="H48" s="371"/>
      <c r="I48" s="43" t="s">
        <v>616</v>
      </c>
      <c r="J48" s="31"/>
      <c r="K48" s="43" t="s">
        <v>616</v>
      </c>
      <c r="L48" s="42"/>
      <c r="M48" s="372"/>
      <c r="N48" s="373"/>
      <c r="O48" s="43"/>
      <c r="P48" s="42"/>
      <c r="Q48" s="42"/>
      <c r="R48" s="42"/>
      <c r="S48" s="42"/>
      <c r="T48" s="45"/>
      <c r="U48" s="45"/>
      <c r="V48" s="45"/>
      <c r="W48" s="45"/>
      <c r="X48" s="45"/>
      <c r="Y48" s="45"/>
      <c r="Z48" s="45"/>
      <c r="AA48" s="219"/>
      <c r="AB48" s="220"/>
      <c r="AC48" s="374"/>
      <c r="AD48" s="374"/>
      <c r="AE48" s="45"/>
      <c r="AF48" s="45"/>
      <c r="AG48" s="219"/>
      <c r="AH48" s="220"/>
      <c r="AI48" s="215"/>
      <c r="AJ48" s="217"/>
      <c r="AK48" s="218"/>
      <c r="AL48" s="218"/>
      <c r="AM48" s="218"/>
      <c r="AN48" s="217"/>
    </row>
    <row r="49" spans="2:40" ht="13.5" customHeight="1" x14ac:dyDescent="0.2">
      <c r="B49" s="46">
        <v>39</v>
      </c>
      <c r="C49" s="239">
        <v>9.0500000000000007</v>
      </c>
      <c r="D49" s="239">
        <v>344.46000000000015</v>
      </c>
      <c r="E49" s="239">
        <v>353.51000000000016</v>
      </c>
      <c r="F49" s="370"/>
      <c r="G49" s="371"/>
      <c r="H49" s="371"/>
      <c r="I49" s="43" t="s">
        <v>616</v>
      </c>
      <c r="J49" s="31"/>
      <c r="K49" s="43" t="s">
        <v>616</v>
      </c>
      <c r="L49" s="42"/>
      <c r="M49" s="372"/>
      <c r="N49" s="373"/>
      <c r="O49" s="43"/>
      <c r="P49" s="42" t="s">
        <v>628</v>
      </c>
      <c r="Q49" s="42"/>
      <c r="R49" s="42"/>
      <c r="S49" s="42" t="s">
        <v>628</v>
      </c>
      <c r="T49" s="45"/>
      <c r="U49" s="45"/>
      <c r="V49" s="45"/>
      <c r="W49" s="45"/>
      <c r="X49" s="45"/>
      <c r="Y49" s="45"/>
      <c r="Z49" s="45"/>
      <c r="AA49" s="219"/>
      <c r="AB49" s="220"/>
      <c r="AC49" s="374"/>
      <c r="AD49" s="374"/>
      <c r="AE49" s="45"/>
      <c r="AF49" s="45"/>
      <c r="AG49" s="219"/>
      <c r="AH49" s="220"/>
      <c r="AI49" s="215"/>
      <c r="AJ49" s="217"/>
      <c r="AK49" s="218"/>
      <c r="AL49" s="218"/>
      <c r="AM49" s="218"/>
      <c r="AN49" s="217"/>
    </row>
    <row r="50" spans="2:40" ht="13.5" customHeight="1" x14ac:dyDescent="0.2">
      <c r="B50" s="46">
        <v>40</v>
      </c>
      <c r="C50" s="239">
        <v>8.9600000000000009</v>
      </c>
      <c r="D50" s="239">
        <v>353.51000000000016</v>
      </c>
      <c r="E50" s="239">
        <v>362.47000000000014</v>
      </c>
      <c r="F50" s="370"/>
      <c r="G50" s="371"/>
      <c r="H50" s="371"/>
      <c r="I50" s="43" t="s">
        <v>616</v>
      </c>
      <c r="J50" s="31"/>
      <c r="K50" s="43" t="s">
        <v>616</v>
      </c>
      <c r="L50" s="42"/>
      <c r="M50" s="372"/>
      <c r="N50" s="373"/>
      <c r="O50" s="43"/>
      <c r="P50" s="42"/>
      <c r="Q50" s="42"/>
      <c r="R50" s="42"/>
      <c r="S50" s="42"/>
      <c r="T50" s="45"/>
      <c r="U50" s="45"/>
      <c r="V50" s="45"/>
      <c r="W50" s="45"/>
      <c r="X50" s="45"/>
      <c r="Y50" s="45"/>
      <c r="Z50" s="45"/>
      <c r="AA50" s="219"/>
      <c r="AB50" s="220"/>
      <c r="AC50" s="374"/>
      <c r="AD50" s="374"/>
      <c r="AE50" s="45"/>
      <c r="AF50" s="45"/>
      <c r="AG50" s="219"/>
      <c r="AH50" s="220"/>
      <c r="AI50" s="215"/>
      <c r="AJ50" s="217"/>
      <c r="AK50" s="218"/>
      <c r="AL50" s="218"/>
      <c r="AM50" s="218"/>
      <c r="AN50" s="217"/>
    </row>
    <row r="51" spans="2:40" ht="13.5" customHeight="1" x14ac:dyDescent="0.2">
      <c r="B51" s="46">
        <v>41</v>
      </c>
      <c r="C51" s="239">
        <v>8.98</v>
      </c>
      <c r="D51" s="239">
        <v>362.47000000000014</v>
      </c>
      <c r="E51" s="239">
        <v>371.45000000000016</v>
      </c>
      <c r="F51" s="370"/>
      <c r="G51" s="371"/>
      <c r="H51" s="371"/>
      <c r="I51" s="43" t="s">
        <v>616</v>
      </c>
      <c r="J51" s="31"/>
      <c r="K51" s="43" t="s">
        <v>616</v>
      </c>
      <c r="L51" s="42"/>
      <c r="M51" s="372"/>
      <c r="N51" s="373"/>
      <c r="O51" s="43"/>
      <c r="P51" s="42"/>
      <c r="Q51" s="42"/>
      <c r="R51" s="42"/>
      <c r="S51" s="42"/>
      <c r="T51" s="45"/>
      <c r="U51" s="45"/>
      <c r="V51" s="45"/>
      <c r="W51" s="45"/>
      <c r="X51" s="45"/>
      <c r="Y51" s="45"/>
      <c r="Z51" s="45"/>
      <c r="AA51" s="219"/>
      <c r="AB51" s="220"/>
      <c r="AC51" s="374"/>
      <c r="AD51" s="374"/>
      <c r="AE51" s="45"/>
      <c r="AF51" s="45"/>
      <c r="AG51" s="219"/>
      <c r="AH51" s="220"/>
      <c r="AI51" s="215"/>
      <c r="AJ51" s="217"/>
      <c r="AK51" s="218"/>
      <c r="AL51" s="218"/>
      <c r="AM51" s="218"/>
      <c r="AN51" s="217"/>
    </row>
    <row r="52" spans="2:40" ht="13.5" customHeight="1" x14ac:dyDescent="0.2">
      <c r="B52" s="46">
        <v>42</v>
      </c>
      <c r="C52" s="239">
        <v>8.99</v>
      </c>
      <c r="D52" s="239">
        <v>371.45000000000016</v>
      </c>
      <c r="E52" s="239">
        <v>380.44000000000017</v>
      </c>
      <c r="F52" s="370"/>
      <c r="G52" s="371"/>
      <c r="H52" s="371"/>
      <c r="I52" s="43" t="s">
        <v>616</v>
      </c>
      <c r="J52" s="31"/>
      <c r="K52" s="43" t="s">
        <v>616</v>
      </c>
      <c r="L52" s="42"/>
      <c r="M52" s="372"/>
      <c r="N52" s="373"/>
      <c r="O52" s="43"/>
      <c r="P52" s="42"/>
      <c r="Q52" s="42"/>
      <c r="R52" s="42"/>
      <c r="S52" s="42"/>
      <c r="T52" s="45"/>
      <c r="U52" s="45"/>
      <c r="V52" s="45"/>
      <c r="W52" s="45"/>
      <c r="X52" s="45"/>
      <c r="Y52" s="45"/>
      <c r="Z52" s="45"/>
      <c r="AA52" s="219"/>
      <c r="AB52" s="220"/>
      <c r="AC52" s="374"/>
      <c r="AD52" s="374"/>
      <c r="AE52" s="45"/>
      <c r="AF52" s="45"/>
      <c r="AG52" s="219"/>
      <c r="AH52" s="220"/>
      <c r="AI52" s="215"/>
      <c r="AJ52" s="217"/>
      <c r="AK52" s="218"/>
      <c r="AL52" s="218"/>
      <c r="AM52" s="218"/>
      <c r="AN52" s="217"/>
    </row>
    <row r="53" spans="2:40" ht="13.5" customHeight="1" x14ac:dyDescent="0.2">
      <c r="B53" s="46">
        <v>43</v>
      </c>
      <c r="C53" s="239">
        <v>8.94</v>
      </c>
      <c r="D53" s="239">
        <v>380.44000000000017</v>
      </c>
      <c r="E53" s="239">
        <v>389.38000000000017</v>
      </c>
      <c r="F53" s="370"/>
      <c r="G53" s="371"/>
      <c r="H53" s="371"/>
      <c r="I53" s="43" t="s">
        <v>616</v>
      </c>
      <c r="J53" s="31"/>
      <c r="K53" s="43" t="s">
        <v>616</v>
      </c>
      <c r="L53" s="42"/>
      <c r="M53" s="372"/>
      <c r="N53" s="373"/>
      <c r="O53" s="43"/>
      <c r="P53" s="42"/>
      <c r="Q53" s="42"/>
      <c r="R53" s="42"/>
      <c r="S53" s="42"/>
      <c r="T53" s="45"/>
      <c r="U53" s="45"/>
      <c r="V53" s="45"/>
      <c r="W53" s="45"/>
      <c r="X53" s="45"/>
      <c r="Y53" s="45"/>
      <c r="Z53" s="45"/>
      <c r="AA53" s="219"/>
      <c r="AB53" s="220"/>
      <c r="AC53" s="374"/>
      <c r="AD53" s="374"/>
      <c r="AE53" s="45"/>
      <c r="AF53" s="45"/>
      <c r="AG53" s="219"/>
      <c r="AH53" s="220"/>
      <c r="AI53" s="215"/>
      <c r="AJ53" s="217"/>
      <c r="AK53" s="218"/>
      <c r="AL53" s="218"/>
      <c r="AM53" s="218"/>
      <c r="AN53" s="217"/>
    </row>
    <row r="54" spans="2:40" ht="13.5" customHeight="1" x14ac:dyDescent="0.2">
      <c r="B54" s="46">
        <v>44</v>
      </c>
      <c r="C54" s="239">
        <v>5.93</v>
      </c>
      <c r="D54" s="239">
        <v>389.38000000000017</v>
      </c>
      <c r="E54" s="239">
        <v>395.31000000000017</v>
      </c>
      <c r="F54" s="370"/>
      <c r="G54" s="371"/>
      <c r="H54" s="371"/>
      <c r="I54" s="43" t="s">
        <v>616</v>
      </c>
      <c r="J54" s="31"/>
      <c r="K54" s="43"/>
      <c r="L54" s="42"/>
      <c r="M54" s="372"/>
      <c r="N54" s="373"/>
      <c r="O54" s="43"/>
      <c r="P54" s="42"/>
      <c r="Q54" s="42"/>
      <c r="R54" s="42"/>
      <c r="S54" s="42"/>
      <c r="T54" s="45"/>
      <c r="U54" s="45"/>
      <c r="V54" s="45"/>
      <c r="W54" s="45"/>
      <c r="X54" s="45"/>
      <c r="Y54" s="45"/>
      <c r="Z54" s="45"/>
      <c r="AA54" s="219"/>
      <c r="AB54" s="220"/>
      <c r="AC54" s="374"/>
      <c r="AD54" s="374"/>
      <c r="AE54" s="45"/>
      <c r="AF54" s="45"/>
      <c r="AG54" s="219"/>
      <c r="AH54" s="220"/>
      <c r="AI54" s="215"/>
      <c r="AJ54" s="217"/>
      <c r="AK54" s="218"/>
      <c r="AL54" s="218"/>
      <c r="AM54" s="218"/>
      <c r="AN54" s="217"/>
    </row>
    <row r="55" spans="2:40" ht="13.5" customHeight="1" x14ac:dyDescent="0.2">
      <c r="B55" s="46" t="s">
        <v>615</v>
      </c>
      <c r="C55" s="239">
        <v>5.23</v>
      </c>
      <c r="D55" s="239">
        <v>395.31000000000017</v>
      </c>
      <c r="E55" s="239">
        <v>400.54000000000019</v>
      </c>
      <c r="F55" s="370" t="s">
        <v>621</v>
      </c>
      <c r="G55" s="371"/>
      <c r="H55" s="371"/>
      <c r="I55" s="43" t="s">
        <v>616</v>
      </c>
      <c r="J55" s="31"/>
      <c r="K55" s="43" t="s">
        <v>616</v>
      </c>
      <c r="L55" s="42"/>
      <c r="M55" s="372"/>
      <c r="N55" s="373"/>
      <c r="O55" s="43"/>
      <c r="P55" s="42"/>
      <c r="Q55" s="42"/>
      <c r="R55" s="42"/>
      <c r="S55" s="42"/>
      <c r="T55" s="45"/>
      <c r="U55" s="45"/>
      <c r="V55" s="45"/>
      <c r="W55" s="45"/>
      <c r="X55" s="45"/>
      <c r="Y55" s="45"/>
      <c r="Z55" s="45"/>
      <c r="AA55" s="219"/>
      <c r="AB55" s="220"/>
      <c r="AC55" s="374"/>
      <c r="AD55" s="374"/>
      <c r="AE55" s="45"/>
      <c r="AF55" s="45"/>
      <c r="AG55" s="219"/>
      <c r="AH55" s="220"/>
      <c r="AI55" s="215"/>
      <c r="AJ55" s="217"/>
      <c r="AK55" s="218"/>
      <c r="AL55" s="218"/>
      <c r="AM55" s="218"/>
      <c r="AN55" s="217"/>
    </row>
    <row r="56" spans="2:40" ht="13.5" customHeight="1" x14ac:dyDescent="0.2">
      <c r="B56" s="46"/>
      <c r="C56" s="44"/>
      <c r="D56" s="44"/>
      <c r="E56" s="44"/>
      <c r="F56" s="370"/>
      <c r="G56" s="371"/>
      <c r="H56" s="371"/>
      <c r="I56" s="43"/>
      <c r="J56" s="31"/>
      <c r="K56" s="43"/>
      <c r="L56" s="42"/>
      <c r="M56" s="372"/>
      <c r="N56" s="373"/>
      <c r="O56" s="43"/>
      <c r="P56" s="42"/>
      <c r="Q56" s="42"/>
      <c r="R56" s="42"/>
      <c r="S56" s="42"/>
      <c r="T56" s="45"/>
      <c r="U56" s="45"/>
      <c r="V56" s="45"/>
      <c r="W56" s="45"/>
      <c r="X56" s="45"/>
      <c r="Y56" s="45"/>
      <c r="Z56" s="45"/>
      <c r="AA56" s="219"/>
      <c r="AB56" s="220"/>
      <c r="AC56" s="374"/>
      <c r="AD56" s="374"/>
      <c r="AE56" s="45"/>
      <c r="AF56" s="45"/>
      <c r="AG56" s="219"/>
      <c r="AH56" s="220"/>
      <c r="AI56" s="215"/>
      <c r="AJ56" s="217"/>
      <c r="AK56" s="218"/>
      <c r="AL56" s="218"/>
      <c r="AM56" s="218"/>
      <c r="AN56" s="217"/>
    </row>
    <row r="57" spans="2:40" ht="13.5" customHeight="1" x14ac:dyDescent="0.2">
      <c r="B57" s="46"/>
      <c r="C57" s="44"/>
      <c r="D57" s="44"/>
      <c r="E57" s="44"/>
      <c r="F57" s="370"/>
      <c r="G57" s="371"/>
      <c r="H57" s="371"/>
      <c r="I57" s="43"/>
      <c r="J57" s="31"/>
      <c r="K57" s="43"/>
      <c r="L57" s="42"/>
      <c r="M57" s="372"/>
      <c r="N57" s="373"/>
      <c r="O57" s="43"/>
      <c r="P57" s="42"/>
      <c r="Q57" s="42"/>
      <c r="R57" s="42"/>
      <c r="S57" s="42"/>
      <c r="T57" s="45"/>
      <c r="U57" s="45"/>
      <c r="V57" s="45"/>
      <c r="W57" s="45"/>
      <c r="X57" s="45"/>
      <c r="Y57" s="45"/>
      <c r="Z57" s="45"/>
      <c r="AA57" s="219"/>
      <c r="AB57" s="220"/>
      <c r="AC57" s="374"/>
      <c r="AD57" s="374"/>
      <c r="AE57" s="45"/>
      <c r="AF57" s="45"/>
      <c r="AG57" s="219"/>
      <c r="AH57" s="220"/>
      <c r="AI57" s="215"/>
      <c r="AJ57" s="217"/>
      <c r="AK57" s="218"/>
      <c r="AL57" s="218"/>
      <c r="AM57" s="218"/>
      <c r="AN57" s="217"/>
    </row>
    <row r="58" spans="2:40" ht="13.5" customHeight="1" x14ac:dyDescent="0.2">
      <c r="B58" s="46"/>
      <c r="C58" s="44"/>
      <c r="D58" s="44"/>
      <c r="E58" s="44"/>
      <c r="F58" s="370"/>
      <c r="G58" s="371"/>
      <c r="H58" s="371"/>
      <c r="I58" s="43"/>
      <c r="J58" s="31"/>
      <c r="K58" s="43"/>
      <c r="L58" s="42"/>
      <c r="M58" s="372"/>
      <c r="N58" s="373"/>
      <c r="O58" s="43"/>
      <c r="P58" s="42"/>
      <c r="Q58" s="42"/>
      <c r="R58" s="42"/>
      <c r="S58" s="42"/>
      <c r="T58" s="45"/>
      <c r="U58" s="45"/>
      <c r="V58" s="45"/>
      <c r="W58" s="45"/>
      <c r="X58" s="45"/>
      <c r="Y58" s="45"/>
      <c r="Z58" s="45"/>
      <c r="AA58" s="219"/>
      <c r="AB58" s="220"/>
      <c r="AC58" s="374"/>
      <c r="AD58" s="374"/>
      <c r="AE58" s="45"/>
      <c r="AF58" s="45"/>
      <c r="AG58" s="219"/>
      <c r="AH58" s="220"/>
      <c r="AI58" s="215"/>
      <c r="AJ58" s="217"/>
      <c r="AK58" s="218"/>
      <c r="AL58" s="218"/>
      <c r="AM58" s="218"/>
      <c r="AN58" s="217"/>
    </row>
    <row r="59" spans="2:40" ht="13.5" customHeight="1" x14ac:dyDescent="0.2">
      <c r="B59" s="46"/>
      <c r="C59" s="44"/>
      <c r="D59" s="44"/>
      <c r="E59" s="44"/>
      <c r="F59" s="370"/>
      <c r="G59" s="371"/>
      <c r="H59" s="371"/>
      <c r="I59" s="43"/>
      <c r="J59" s="31"/>
      <c r="K59" s="43"/>
      <c r="L59" s="42"/>
      <c r="M59" s="372"/>
      <c r="N59" s="373"/>
      <c r="O59" s="43"/>
      <c r="P59" s="42"/>
      <c r="Q59" s="42"/>
      <c r="R59" s="42"/>
      <c r="S59" s="42"/>
      <c r="T59" s="45"/>
      <c r="U59" s="45"/>
      <c r="V59" s="45"/>
      <c r="W59" s="45"/>
      <c r="X59" s="45"/>
      <c r="Y59" s="45"/>
      <c r="Z59" s="45"/>
      <c r="AA59" s="219"/>
      <c r="AB59" s="220"/>
      <c r="AC59" s="374"/>
      <c r="AD59" s="374"/>
      <c r="AE59" s="45"/>
      <c r="AF59" s="45"/>
      <c r="AG59" s="219"/>
      <c r="AH59" s="220"/>
      <c r="AI59" s="215"/>
      <c r="AJ59" s="217"/>
      <c r="AK59" s="218"/>
      <c r="AL59" s="218"/>
      <c r="AM59" s="218"/>
      <c r="AN59" s="217"/>
    </row>
    <row r="60" spans="2:40" ht="13.5" customHeight="1" x14ac:dyDescent="0.2">
      <c r="B60" s="46"/>
      <c r="C60" s="44"/>
      <c r="D60" s="44"/>
      <c r="E60" s="44"/>
      <c r="F60" s="370"/>
      <c r="G60" s="371"/>
      <c r="H60" s="371"/>
      <c r="I60" s="43"/>
      <c r="J60" s="31"/>
      <c r="K60" s="43"/>
      <c r="L60" s="42"/>
      <c r="M60" s="372"/>
      <c r="N60" s="373"/>
      <c r="O60" s="43"/>
      <c r="P60" s="42"/>
      <c r="Q60" s="42"/>
      <c r="R60" s="42"/>
      <c r="S60" s="42"/>
      <c r="T60" s="45"/>
      <c r="U60" s="45"/>
      <c r="V60" s="45"/>
      <c r="W60" s="45"/>
      <c r="X60" s="45"/>
      <c r="Y60" s="45"/>
      <c r="Z60" s="45"/>
      <c r="AA60" s="219"/>
      <c r="AB60" s="220"/>
      <c r="AC60" s="374"/>
      <c r="AD60" s="374"/>
      <c r="AE60" s="45"/>
      <c r="AF60" s="45"/>
      <c r="AG60" s="219"/>
      <c r="AH60" s="220"/>
      <c r="AI60" s="215"/>
      <c r="AJ60" s="217"/>
      <c r="AK60" s="218"/>
      <c r="AL60" s="218"/>
      <c r="AM60" s="218"/>
      <c r="AN60" s="217"/>
    </row>
    <row r="61" spans="2:40" ht="13.5" customHeight="1" x14ac:dyDescent="0.2">
      <c r="B61" s="46"/>
      <c r="C61" s="44"/>
      <c r="D61" s="44"/>
      <c r="E61" s="44"/>
      <c r="F61" s="370"/>
      <c r="G61" s="371"/>
      <c r="H61" s="371"/>
      <c r="I61" s="43"/>
      <c r="J61" s="31"/>
      <c r="K61" s="43"/>
      <c r="L61" s="42"/>
      <c r="M61" s="372"/>
      <c r="N61" s="373"/>
      <c r="O61" s="43"/>
      <c r="P61" s="42"/>
      <c r="Q61" s="42"/>
      <c r="R61" s="42"/>
      <c r="S61" s="42"/>
      <c r="T61" s="45"/>
      <c r="U61" s="45"/>
      <c r="V61" s="45"/>
      <c r="W61" s="45"/>
      <c r="X61" s="45"/>
      <c r="Y61" s="45"/>
      <c r="Z61" s="45"/>
      <c r="AA61" s="219"/>
      <c r="AB61" s="220"/>
      <c r="AC61" s="374"/>
      <c r="AD61" s="374"/>
      <c r="AE61" s="45"/>
      <c r="AF61" s="45"/>
      <c r="AG61" s="219"/>
      <c r="AH61" s="220"/>
      <c r="AI61" s="215"/>
      <c r="AJ61" s="217"/>
      <c r="AK61" s="218"/>
      <c r="AL61" s="218"/>
      <c r="AM61" s="218"/>
      <c r="AN61" s="217"/>
    </row>
    <row r="62" spans="2:40" ht="13.5" customHeight="1" x14ac:dyDescent="0.2">
      <c r="B62" s="46"/>
      <c r="C62" s="44"/>
      <c r="D62" s="44"/>
      <c r="E62" s="44"/>
      <c r="F62" s="370"/>
      <c r="G62" s="371"/>
      <c r="H62" s="371"/>
      <c r="I62" s="43"/>
      <c r="J62" s="31"/>
      <c r="K62" s="43"/>
      <c r="L62" s="42"/>
      <c r="M62" s="372"/>
      <c r="N62" s="373"/>
      <c r="O62" s="43"/>
      <c r="P62" s="42"/>
      <c r="Q62" s="42"/>
      <c r="R62" s="42"/>
      <c r="S62" s="42"/>
      <c r="T62" s="45"/>
      <c r="U62" s="45"/>
      <c r="V62" s="45"/>
      <c r="W62" s="45"/>
      <c r="X62" s="45"/>
      <c r="Y62" s="45"/>
      <c r="Z62" s="45"/>
      <c r="AA62" s="219"/>
      <c r="AB62" s="220"/>
      <c r="AC62" s="374"/>
      <c r="AD62" s="374"/>
      <c r="AE62" s="45"/>
      <c r="AF62" s="45"/>
      <c r="AG62" s="219"/>
      <c r="AH62" s="220"/>
      <c r="AI62" s="215"/>
      <c r="AJ62" s="217"/>
      <c r="AK62" s="218"/>
      <c r="AL62" s="218"/>
      <c r="AM62" s="218"/>
      <c r="AN62" s="217"/>
    </row>
    <row r="63" spans="2:40" ht="13.5" customHeight="1" x14ac:dyDescent="0.2">
      <c r="B63" s="46"/>
      <c r="C63" s="44"/>
      <c r="D63" s="44"/>
      <c r="E63" s="44"/>
      <c r="F63" s="370"/>
      <c r="G63" s="371"/>
      <c r="H63" s="371"/>
      <c r="I63" s="43"/>
      <c r="J63" s="31"/>
      <c r="K63" s="43"/>
      <c r="L63" s="42"/>
      <c r="M63" s="372"/>
      <c r="N63" s="373"/>
      <c r="O63" s="43"/>
      <c r="P63" s="42"/>
      <c r="Q63" s="42"/>
      <c r="R63" s="42"/>
      <c r="S63" s="42"/>
      <c r="T63" s="45"/>
      <c r="U63" s="45"/>
      <c r="V63" s="45"/>
      <c r="W63" s="45"/>
      <c r="X63" s="45"/>
      <c r="Y63" s="45"/>
      <c r="Z63" s="45"/>
      <c r="AA63" s="219"/>
      <c r="AB63" s="220"/>
      <c r="AC63" s="374"/>
      <c r="AD63" s="374"/>
      <c r="AE63" s="45"/>
      <c r="AF63" s="45"/>
      <c r="AG63" s="219"/>
      <c r="AH63" s="220"/>
      <c r="AI63" s="215"/>
      <c r="AJ63" s="217"/>
      <c r="AK63" s="218"/>
      <c r="AL63" s="218"/>
      <c r="AM63" s="218"/>
      <c r="AN63" s="217"/>
    </row>
    <row r="64" spans="2:40" ht="13.5" customHeight="1" x14ac:dyDescent="0.2">
      <c r="B64" s="46"/>
      <c r="C64" s="44"/>
      <c r="D64" s="44"/>
      <c r="E64" s="44"/>
      <c r="F64" s="370"/>
      <c r="G64" s="371"/>
      <c r="H64" s="371"/>
      <c r="I64" s="43"/>
      <c r="J64" s="31"/>
      <c r="K64" s="43"/>
      <c r="L64" s="42"/>
      <c r="M64" s="372"/>
      <c r="N64" s="373"/>
      <c r="O64" s="43"/>
      <c r="P64" s="42"/>
      <c r="Q64" s="42"/>
      <c r="R64" s="42"/>
      <c r="S64" s="42"/>
      <c r="T64" s="45"/>
      <c r="U64" s="45"/>
      <c r="V64" s="45"/>
      <c r="W64" s="45"/>
      <c r="X64" s="45"/>
      <c r="Y64" s="45"/>
      <c r="Z64" s="45"/>
      <c r="AA64" s="219"/>
      <c r="AB64" s="220"/>
      <c r="AC64" s="374"/>
      <c r="AD64" s="374"/>
      <c r="AE64" s="45"/>
      <c r="AF64" s="45"/>
      <c r="AG64" s="219"/>
      <c r="AH64" s="220"/>
      <c r="AI64" s="215"/>
      <c r="AJ64" s="217"/>
      <c r="AK64" s="218"/>
      <c r="AL64" s="218"/>
      <c r="AM64" s="218"/>
      <c r="AN64" s="217"/>
    </row>
    <row r="65" spans="2:40" ht="13.5" customHeight="1" x14ac:dyDescent="0.2">
      <c r="B65" s="46"/>
      <c r="C65" s="44"/>
      <c r="D65" s="44"/>
      <c r="E65" s="44"/>
      <c r="F65" s="370"/>
      <c r="G65" s="371"/>
      <c r="H65" s="371"/>
      <c r="I65" s="43"/>
      <c r="J65" s="31"/>
      <c r="K65" s="43"/>
      <c r="L65" s="42"/>
      <c r="M65" s="372"/>
      <c r="N65" s="373"/>
      <c r="O65" s="43"/>
      <c r="P65" s="42"/>
      <c r="Q65" s="42"/>
      <c r="R65" s="42"/>
      <c r="S65" s="42"/>
      <c r="T65" s="45"/>
      <c r="U65" s="45"/>
      <c r="V65" s="45"/>
      <c r="W65" s="45"/>
      <c r="X65" s="45"/>
      <c r="Y65" s="45"/>
      <c r="Z65" s="45"/>
      <c r="AA65" s="219"/>
      <c r="AB65" s="220"/>
      <c r="AC65" s="374"/>
      <c r="AD65" s="374"/>
      <c r="AE65" s="45"/>
      <c r="AF65" s="45"/>
      <c r="AG65" s="219"/>
      <c r="AH65" s="220"/>
      <c r="AI65" s="215"/>
      <c r="AJ65" s="217"/>
      <c r="AK65" s="218"/>
      <c r="AL65" s="218"/>
      <c r="AM65" s="218"/>
      <c r="AN65" s="217"/>
    </row>
    <row r="66" spans="2:40" ht="13.5" customHeight="1" x14ac:dyDescent="0.2">
      <c r="B66" s="46"/>
      <c r="C66" s="44"/>
      <c r="D66" s="44"/>
      <c r="E66" s="44"/>
      <c r="F66" s="370"/>
      <c r="G66" s="371"/>
      <c r="H66" s="371"/>
      <c r="I66" s="43"/>
      <c r="J66" s="31"/>
      <c r="K66" s="43"/>
      <c r="L66" s="42"/>
      <c r="M66" s="372"/>
      <c r="N66" s="373"/>
      <c r="O66" s="43"/>
      <c r="P66" s="42"/>
      <c r="Q66" s="42"/>
      <c r="R66" s="42"/>
      <c r="S66" s="42"/>
      <c r="T66" s="45"/>
      <c r="U66" s="45"/>
      <c r="V66" s="45"/>
      <c r="W66" s="45"/>
      <c r="X66" s="45"/>
      <c r="Y66" s="45"/>
      <c r="Z66" s="45"/>
      <c r="AA66" s="219"/>
      <c r="AB66" s="220"/>
      <c r="AC66" s="374"/>
      <c r="AD66" s="374"/>
      <c r="AE66" s="45"/>
      <c r="AF66" s="45"/>
      <c r="AG66" s="219"/>
      <c r="AH66" s="220"/>
      <c r="AI66" s="215"/>
      <c r="AJ66" s="217"/>
      <c r="AK66" s="218"/>
      <c r="AL66" s="218"/>
      <c r="AM66" s="218"/>
      <c r="AN66" s="217"/>
    </row>
    <row r="67" spans="2:40" ht="13.5" customHeight="1" x14ac:dyDescent="0.2">
      <c r="B67" s="46"/>
      <c r="C67" s="44"/>
      <c r="D67" s="44"/>
      <c r="E67" s="44"/>
      <c r="F67" s="370"/>
      <c r="G67" s="371"/>
      <c r="H67" s="371"/>
      <c r="I67" s="43"/>
      <c r="J67" s="31"/>
      <c r="K67" s="43"/>
      <c r="L67" s="42"/>
      <c r="M67" s="372"/>
      <c r="N67" s="373"/>
      <c r="O67" s="43"/>
      <c r="P67" s="42"/>
      <c r="Q67" s="42"/>
      <c r="R67" s="42"/>
      <c r="S67" s="42"/>
      <c r="T67" s="45"/>
      <c r="U67" s="45"/>
      <c r="V67" s="45"/>
      <c r="W67" s="45"/>
      <c r="X67" s="45"/>
      <c r="Y67" s="45"/>
      <c r="Z67" s="45"/>
      <c r="AA67" s="219"/>
      <c r="AB67" s="220"/>
      <c r="AC67" s="374"/>
      <c r="AD67" s="374"/>
      <c r="AE67" s="45"/>
      <c r="AF67" s="45"/>
      <c r="AG67" s="219"/>
      <c r="AH67" s="220"/>
      <c r="AI67" s="215"/>
      <c r="AJ67" s="217"/>
      <c r="AK67" s="218"/>
      <c r="AL67" s="218"/>
      <c r="AM67" s="218"/>
      <c r="AN67" s="217"/>
    </row>
    <row r="68" spans="2:40" ht="13.5" customHeight="1" x14ac:dyDescent="0.2">
      <c r="B68" s="46"/>
      <c r="C68" s="44"/>
      <c r="D68" s="44"/>
      <c r="E68" s="44"/>
      <c r="F68" s="370"/>
      <c r="G68" s="371"/>
      <c r="H68" s="371"/>
      <c r="I68" s="43"/>
      <c r="J68" s="31"/>
      <c r="K68" s="43"/>
      <c r="L68" s="42"/>
      <c r="M68" s="372"/>
      <c r="N68" s="373"/>
      <c r="O68" s="43"/>
      <c r="P68" s="42"/>
      <c r="Q68" s="42"/>
      <c r="R68" s="42"/>
      <c r="S68" s="42"/>
      <c r="T68" s="45"/>
      <c r="U68" s="45"/>
      <c r="V68" s="45"/>
      <c r="W68" s="45"/>
      <c r="X68" s="45"/>
      <c r="Y68" s="45"/>
      <c r="Z68" s="45"/>
      <c r="AA68" s="219"/>
      <c r="AB68" s="220"/>
      <c r="AC68" s="374"/>
      <c r="AD68" s="374"/>
      <c r="AE68" s="45"/>
      <c r="AF68" s="45"/>
      <c r="AG68" s="219"/>
      <c r="AH68" s="220"/>
      <c r="AI68" s="215"/>
      <c r="AJ68" s="217"/>
      <c r="AK68" s="218"/>
      <c r="AL68" s="218"/>
      <c r="AM68" s="218"/>
      <c r="AN68" s="217"/>
    </row>
    <row r="69" spans="2:40" ht="13.5" customHeight="1" x14ac:dyDescent="0.2">
      <c r="B69" s="46"/>
      <c r="C69" s="44"/>
      <c r="D69" s="44"/>
      <c r="E69" s="44"/>
      <c r="F69" s="370"/>
      <c r="G69" s="371"/>
      <c r="H69" s="371"/>
      <c r="I69" s="43"/>
      <c r="J69" s="31"/>
      <c r="K69" s="43"/>
      <c r="L69" s="42"/>
      <c r="M69" s="372"/>
      <c r="N69" s="373"/>
      <c r="O69" s="43"/>
      <c r="P69" s="42"/>
      <c r="Q69" s="42"/>
      <c r="R69" s="42"/>
      <c r="S69" s="42"/>
      <c r="T69" s="45"/>
      <c r="U69" s="45"/>
      <c r="V69" s="45"/>
      <c r="W69" s="45"/>
      <c r="X69" s="45"/>
      <c r="Y69" s="45"/>
      <c r="Z69" s="45"/>
      <c r="AA69" s="219"/>
      <c r="AB69" s="220"/>
      <c r="AC69" s="374"/>
      <c r="AD69" s="374"/>
      <c r="AE69" s="45"/>
      <c r="AF69" s="45"/>
      <c r="AG69" s="219"/>
      <c r="AH69" s="220"/>
      <c r="AI69" s="215"/>
      <c r="AJ69" s="217"/>
      <c r="AK69" s="218"/>
      <c r="AL69" s="218"/>
      <c r="AM69" s="218"/>
      <c r="AN69" s="217"/>
    </row>
    <row r="70" spans="2:40" ht="13.5" customHeight="1" x14ac:dyDescent="0.2">
      <c r="B70" s="46"/>
      <c r="C70" s="44"/>
      <c r="D70" s="44"/>
      <c r="E70" s="44"/>
      <c r="F70" s="370"/>
      <c r="G70" s="371"/>
      <c r="H70" s="371"/>
      <c r="I70" s="43"/>
      <c r="J70" s="31"/>
      <c r="K70" s="43"/>
      <c r="L70" s="42"/>
      <c r="M70" s="372"/>
      <c r="N70" s="373"/>
      <c r="O70" s="43"/>
      <c r="P70" s="42"/>
      <c r="Q70" s="42"/>
      <c r="R70" s="42"/>
      <c r="S70" s="42"/>
      <c r="T70" s="45"/>
      <c r="U70" s="45"/>
      <c r="V70" s="45"/>
      <c r="W70" s="45"/>
      <c r="X70" s="45"/>
      <c r="Y70" s="45"/>
      <c r="Z70" s="45"/>
      <c r="AA70" s="219"/>
      <c r="AB70" s="220"/>
      <c r="AC70" s="374"/>
      <c r="AD70" s="374"/>
      <c r="AE70" s="45"/>
      <c r="AF70" s="45"/>
      <c r="AG70" s="219"/>
      <c r="AH70" s="220"/>
      <c r="AI70" s="215"/>
      <c r="AJ70" s="217"/>
      <c r="AK70" s="218"/>
      <c r="AL70" s="218"/>
      <c r="AM70" s="218"/>
      <c r="AN70" s="217"/>
    </row>
    <row r="71" spans="2:40" ht="13.5" customHeight="1" x14ac:dyDescent="0.2">
      <c r="B71" s="46"/>
      <c r="C71" s="44"/>
      <c r="D71" s="44"/>
      <c r="E71" s="44"/>
      <c r="F71" s="370"/>
      <c r="G71" s="371"/>
      <c r="H71" s="371"/>
      <c r="I71" s="43"/>
      <c r="J71" s="31"/>
      <c r="K71" s="43"/>
      <c r="L71" s="42"/>
      <c r="M71" s="372"/>
      <c r="N71" s="373"/>
      <c r="O71" s="43"/>
      <c r="P71" s="42"/>
      <c r="Q71" s="42"/>
      <c r="R71" s="42"/>
      <c r="S71" s="42"/>
      <c r="T71" s="45"/>
      <c r="U71" s="45"/>
      <c r="V71" s="45"/>
      <c r="W71" s="45"/>
      <c r="X71" s="45"/>
      <c r="Y71" s="45"/>
      <c r="Z71" s="45"/>
      <c r="AA71" s="219"/>
      <c r="AB71" s="220"/>
      <c r="AC71" s="374"/>
      <c r="AD71" s="374"/>
      <c r="AE71" s="45"/>
      <c r="AF71" s="45"/>
      <c r="AG71" s="219"/>
      <c r="AH71" s="220"/>
      <c r="AI71" s="215"/>
      <c r="AJ71" s="217"/>
      <c r="AK71" s="218"/>
      <c r="AL71" s="218"/>
      <c r="AM71" s="218"/>
      <c r="AN71" s="217"/>
    </row>
    <row r="72" spans="2:40" ht="13.5" customHeight="1" x14ac:dyDescent="0.2">
      <c r="B72" s="46"/>
      <c r="C72" s="44"/>
      <c r="D72" s="44"/>
      <c r="E72" s="44"/>
      <c r="F72" s="370"/>
      <c r="G72" s="371"/>
      <c r="H72" s="371"/>
      <c r="I72" s="43"/>
      <c r="J72" s="31"/>
      <c r="K72" s="43"/>
      <c r="L72" s="42"/>
      <c r="M72" s="372"/>
      <c r="N72" s="373"/>
      <c r="O72" s="43"/>
      <c r="P72" s="42"/>
      <c r="Q72" s="42"/>
      <c r="R72" s="42"/>
      <c r="S72" s="42"/>
      <c r="T72" s="45"/>
      <c r="U72" s="45"/>
      <c r="V72" s="45"/>
      <c r="W72" s="45"/>
      <c r="X72" s="45"/>
      <c r="Y72" s="45"/>
      <c r="Z72" s="45"/>
      <c r="AA72" s="219"/>
      <c r="AB72" s="220"/>
      <c r="AC72" s="374"/>
      <c r="AD72" s="374"/>
      <c r="AE72" s="45"/>
      <c r="AF72" s="45"/>
      <c r="AG72" s="219"/>
      <c r="AH72" s="220"/>
      <c r="AI72" s="215"/>
      <c r="AJ72" s="217"/>
      <c r="AK72" s="218"/>
      <c r="AL72" s="218"/>
      <c r="AM72" s="218"/>
      <c r="AN72" s="217"/>
    </row>
    <row r="73" spans="2:40" ht="13.5" customHeight="1" x14ac:dyDescent="0.2">
      <c r="B73" s="46"/>
      <c r="C73" s="44"/>
      <c r="D73" s="44"/>
      <c r="E73" s="44"/>
      <c r="F73" s="370"/>
      <c r="G73" s="371"/>
      <c r="H73" s="371"/>
      <c r="I73" s="43"/>
      <c r="J73" s="31"/>
      <c r="K73" s="43"/>
      <c r="L73" s="42"/>
      <c r="M73" s="372"/>
      <c r="N73" s="373"/>
      <c r="O73" s="43"/>
      <c r="P73" s="42"/>
      <c r="Q73" s="42"/>
      <c r="R73" s="42"/>
      <c r="S73" s="42"/>
      <c r="T73" s="45"/>
      <c r="U73" s="45"/>
      <c r="V73" s="45"/>
      <c r="W73" s="45"/>
      <c r="X73" s="45"/>
      <c r="Y73" s="45"/>
      <c r="Z73" s="45"/>
      <c r="AA73" s="219"/>
      <c r="AB73" s="220"/>
      <c r="AC73" s="374"/>
      <c r="AD73" s="374"/>
      <c r="AE73" s="45"/>
      <c r="AF73" s="45"/>
      <c r="AG73" s="219"/>
      <c r="AH73" s="220"/>
      <c r="AI73" s="215"/>
      <c r="AJ73" s="217"/>
      <c r="AK73" s="218"/>
      <c r="AL73" s="218"/>
      <c r="AM73" s="218"/>
      <c r="AN73" s="217"/>
    </row>
    <row r="74" spans="2:40" ht="13.5" customHeight="1" x14ac:dyDescent="0.2">
      <c r="B74" s="46"/>
      <c r="C74" s="44"/>
      <c r="D74" s="44"/>
      <c r="E74" s="44"/>
      <c r="F74" s="370"/>
      <c r="G74" s="371"/>
      <c r="H74" s="371"/>
      <c r="I74" s="43"/>
      <c r="J74" s="31"/>
      <c r="K74" s="43"/>
      <c r="L74" s="42"/>
      <c r="M74" s="372"/>
      <c r="N74" s="373"/>
      <c r="O74" s="43"/>
      <c r="P74" s="42"/>
      <c r="Q74" s="42"/>
      <c r="R74" s="42"/>
      <c r="S74" s="42"/>
      <c r="T74" s="45"/>
      <c r="U74" s="45"/>
      <c r="V74" s="45"/>
      <c r="W74" s="45"/>
      <c r="X74" s="45"/>
      <c r="Y74" s="45"/>
      <c r="Z74" s="45"/>
      <c r="AA74" s="219"/>
      <c r="AB74" s="220"/>
      <c r="AC74" s="374"/>
      <c r="AD74" s="374"/>
      <c r="AE74" s="45"/>
      <c r="AF74" s="45"/>
      <c r="AG74" s="219"/>
      <c r="AH74" s="220"/>
      <c r="AI74" s="215"/>
      <c r="AJ74" s="217"/>
      <c r="AK74" s="218"/>
      <c r="AL74" s="218"/>
      <c r="AM74" s="218"/>
      <c r="AN74" s="217"/>
    </row>
    <row r="75" spans="2:40" ht="13.5" customHeight="1" x14ac:dyDescent="0.2">
      <c r="B75" s="46"/>
      <c r="C75" s="44"/>
      <c r="D75" s="44"/>
      <c r="E75" s="44"/>
      <c r="F75" s="370"/>
      <c r="G75" s="371"/>
      <c r="H75" s="371"/>
      <c r="I75" s="43"/>
      <c r="J75" s="31"/>
      <c r="K75" s="43"/>
      <c r="L75" s="42"/>
      <c r="M75" s="372"/>
      <c r="N75" s="373"/>
      <c r="O75" s="43"/>
      <c r="P75" s="42"/>
      <c r="Q75" s="42"/>
      <c r="R75" s="42"/>
      <c r="S75" s="42"/>
      <c r="T75" s="45"/>
      <c r="U75" s="45"/>
      <c r="V75" s="45"/>
      <c r="W75" s="45"/>
      <c r="X75" s="45"/>
      <c r="Y75" s="45"/>
      <c r="Z75" s="45"/>
      <c r="AA75" s="219"/>
      <c r="AB75" s="220"/>
      <c r="AC75" s="374"/>
      <c r="AD75" s="374"/>
      <c r="AE75" s="45"/>
      <c r="AF75" s="45"/>
      <c r="AG75" s="219"/>
      <c r="AH75" s="220"/>
      <c r="AI75" s="215"/>
      <c r="AJ75" s="217"/>
      <c r="AK75" s="218"/>
      <c r="AL75" s="218"/>
      <c r="AM75" s="218"/>
      <c r="AN75" s="217"/>
    </row>
    <row r="76" spans="2:40" ht="13.5" customHeight="1" x14ac:dyDescent="0.2">
      <c r="B76" s="46"/>
      <c r="C76" s="44"/>
      <c r="D76" s="44"/>
      <c r="E76" s="44"/>
      <c r="F76" s="370"/>
      <c r="G76" s="371"/>
      <c r="H76" s="371"/>
      <c r="I76" s="43"/>
      <c r="J76" s="31"/>
      <c r="K76" s="43"/>
      <c r="L76" s="42"/>
      <c r="M76" s="372"/>
      <c r="N76" s="373"/>
      <c r="O76" s="43"/>
      <c r="P76" s="42"/>
      <c r="Q76" s="42"/>
      <c r="R76" s="42"/>
      <c r="S76" s="42"/>
      <c r="T76" s="45"/>
      <c r="U76" s="45"/>
      <c r="V76" s="45"/>
      <c r="W76" s="45"/>
      <c r="X76" s="45"/>
      <c r="Y76" s="45"/>
      <c r="Z76" s="45"/>
      <c r="AA76" s="219"/>
      <c r="AB76" s="220"/>
      <c r="AC76" s="374"/>
      <c r="AD76" s="374"/>
      <c r="AE76" s="45"/>
      <c r="AF76" s="45"/>
      <c r="AG76" s="219"/>
      <c r="AH76" s="220"/>
      <c r="AI76" s="215"/>
      <c r="AJ76" s="217"/>
      <c r="AK76" s="218"/>
      <c r="AL76" s="218"/>
      <c r="AM76" s="218"/>
      <c r="AN76" s="217"/>
    </row>
    <row r="77" spans="2:40" ht="13.5" customHeight="1" x14ac:dyDescent="0.2">
      <c r="B77" s="46"/>
      <c r="C77" s="44"/>
      <c r="D77" s="44"/>
      <c r="E77" s="44"/>
      <c r="F77" s="370"/>
      <c r="G77" s="371"/>
      <c r="H77" s="371"/>
      <c r="I77" s="43"/>
      <c r="J77" s="31"/>
      <c r="K77" s="43"/>
      <c r="L77" s="42"/>
      <c r="M77" s="372"/>
      <c r="N77" s="373"/>
      <c r="O77" s="43"/>
      <c r="P77" s="42"/>
      <c r="Q77" s="42"/>
      <c r="R77" s="42"/>
      <c r="S77" s="42"/>
      <c r="T77" s="45"/>
      <c r="U77" s="45"/>
      <c r="V77" s="45"/>
      <c r="W77" s="45"/>
      <c r="X77" s="45"/>
      <c r="Y77" s="45"/>
      <c r="Z77" s="45"/>
      <c r="AA77" s="219"/>
      <c r="AB77" s="220"/>
      <c r="AC77" s="374"/>
      <c r="AD77" s="374"/>
      <c r="AE77" s="45"/>
      <c r="AF77" s="45"/>
      <c r="AG77" s="219"/>
      <c r="AH77" s="220"/>
      <c r="AI77" s="215"/>
      <c r="AJ77" s="217"/>
      <c r="AK77" s="218"/>
      <c r="AL77" s="218"/>
      <c r="AM77" s="218"/>
      <c r="AN77" s="217"/>
    </row>
    <row r="78" spans="2:40" ht="13.5" customHeight="1" x14ac:dyDescent="0.2">
      <c r="B78" s="46"/>
      <c r="C78" s="44"/>
      <c r="D78" s="44"/>
      <c r="E78" s="44"/>
      <c r="F78" s="370"/>
      <c r="G78" s="371"/>
      <c r="H78" s="371"/>
      <c r="I78" s="43"/>
      <c r="J78" s="31"/>
      <c r="K78" s="43"/>
      <c r="L78" s="42"/>
      <c r="M78" s="372"/>
      <c r="N78" s="373"/>
      <c r="O78" s="43"/>
      <c r="P78" s="42"/>
      <c r="Q78" s="42"/>
      <c r="R78" s="42"/>
      <c r="S78" s="42"/>
      <c r="T78" s="45"/>
      <c r="U78" s="45"/>
      <c r="V78" s="45"/>
      <c r="W78" s="45"/>
      <c r="X78" s="45"/>
      <c r="Y78" s="45"/>
      <c r="Z78" s="45"/>
      <c r="AA78" s="219"/>
      <c r="AB78" s="220"/>
      <c r="AC78" s="374"/>
      <c r="AD78" s="374"/>
      <c r="AE78" s="45"/>
      <c r="AF78" s="45"/>
      <c r="AG78" s="219"/>
      <c r="AH78" s="220"/>
      <c r="AI78" s="215"/>
      <c r="AJ78" s="217"/>
      <c r="AK78" s="218"/>
      <c r="AL78" s="218"/>
      <c r="AM78" s="218"/>
      <c r="AN78" s="217"/>
    </row>
    <row r="79" spans="2:40" ht="13.5" customHeight="1" x14ac:dyDescent="0.2">
      <c r="B79" s="46"/>
      <c r="C79" s="44"/>
      <c r="D79" s="44"/>
      <c r="E79" s="44"/>
      <c r="F79" s="370"/>
      <c r="G79" s="371"/>
      <c r="H79" s="371"/>
      <c r="I79" s="43"/>
      <c r="J79" s="31"/>
      <c r="K79" s="43"/>
      <c r="L79" s="42"/>
      <c r="M79" s="372"/>
      <c r="N79" s="373"/>
      <c r="O79" s="43"/>
      <c r="P79" s="42"/>
      <c r="Q79" s="42"/>
      <c r="R79" s="42"/>
      <c r="S79" s="42"/>
      <c r="T79" s="45"/>
      <c r="U79" s="45"/>
      <c r="V79" s="45"/>
      <c r="W79" s="45"/>
      <c r="X79" s="45"/>
      <c r="Y79" s="45"/>
      <c r="Z79" s="45"/>
      <c r="AA79" s="219"/>
      <c r="AB79" s="220"/>
      <c r="AC79" s="374"/>
      <c r="AD79" s="374"/>
      <c r="AE79" s="45"/>
      <c r="AF79" s="45"/>
      <c r="AG79" s="219"/>
      <c r="AH79" s="220"/>
      <c r="AI79" s="215"/>
      <c r="AJ79" s="217"/>
      <c r="AK79" s="218"/>
      <c r="AL79" s="218"/>
      <c r="AM79" s="218"/>
      <c r="AN79" s="217"/>
    </row>
    <row r="80" spans="2:40" ht="13.5" customHeight="1" x14ac:dyDescent="0.2">
      <c r="B80" s="234" t="s">
        <v>570</v>
      </c>
      <c r="C80" s="238"/>
      <c r="D80" s="238"/>
      <c r="E80" s="238"/>
      <c r="F80" s="238"/>
      <c r="G80" s="238"/>
      <c r="H80" s="238"/>
      <c r="I80" s="238"/>
      <c r="J80" s="238"/>
      <c r="K80" s="238"/>
      <c r="L80" s="238"/>
      <c r="M80" s="238"/>
      <c r="N80" s="238"/>
      <c r="O80" s="238"/>
      <c r="P80" s="238"/>
      <c r="Q80" s="238"/>
    </row>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sheetData>
  <mergeCells count="261">
    <mergeCell ref="AI8:AJ9"/>
    <mergeCell ref="AC77:AD77"/>
    <mergeCell ref="AC78:AD78"/>
    <mergeCell ref="AC79:AD79"/>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42:AD42"/>
    <mergeCell ref="AC43:AD43"/>
    <mergeCell ref="AC44:AD44"/>
    <mergeCell ref="AK6:AN9"/>
    <mergeCell ref="O6:AD6"/>
    <mergeCell ref="AC7:AD9"/>
    <mergeCell ref="Y7:AB7"/>
    <mergeCell ref="AI4:AN5"/>
    <mergeCell ref="Y4:AD5"/>
    <mergeCell ref="F39:H39"/>
    <mergeCell ref="F77:H77"/>
    <mergeCell ref="M77:N77"/>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79:H79"/>
    <mergeCell ref="M79:N79"/>
    <mergeCell ref="F78:H78"/>
    <mergeCell ref="M78:N78"/>
    <mergeCell ref="F41:H41"/>
    <mergeCell ref="M41:N41"/>
    <mergeCell ref="M39:N39"/>
    <mergeCell ref="F40:H40"/>
    <mergeCell ref="M40:N40"/>
    <mergeCell ref="F42:H42"/>
    <mergeCell ref="M42:N42"/>
    <mergeCell ref="F43:H43"/>
    <mergeCell ref="M43:N43"/>
    <mergeCell ref="F44:H44"/>
    <mergeCell ref="M44:N44"/>
    <mergeCell ref="F45:H45"/>
    <mergeCell ref="M45:N45"/>
    <mergeCell ref="F49:H49"/>
    <mergeCell ref="M49:N49"/>
    <mergeCell ref="F53:H53"/>
    <mergeCell ref="M53:N53"/>
    <mergeCell ref="F57:H57"/>
    <mergeCell ref="M57:N57"/>
    <mergeCell ref="F61:H6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C45:AD45"/>
    <mergeCell ref="F46:H46"/>
    <mergeCell ref="M46:N46"/>
    <mergeCell ref="AC46:AD46"/>
    <mergeCell ref="F47:H47"/>
    <mergeCell ref="M47:N47"/>
    <mergeCell ref="AC47:AD47"/>
    <mergeCell ref="F48:H48"/>
    <mergeCell ref="M48:N48"/>
    <mergeCell ref="AC48:AD48"/>
    <mergeCell ref="AC49:AD49"/>
    <mergeCell ref="F50:H50"/>
    <mergeCell ref="M50:N50"/>
    <mergeCell ref="AC50:AD50"/>
    <mergeCell ref="F51:H51"/>
    <mergeCell ref="M51:N51"/>
    <mergeCell ref="AC51:AD51"/>
    <mergeCell ref="F52:H52"/>
    <mergeCell ref="M52:N52"/>
    <mergeCell ref="AC52:AD52"/>
    <mergeCell ref="AC53:AD53"/>
    <mergeCell ref="F54:H54"/>
    <mergeCell ref="M54:N54"/>
    <mergeCell ref="AC54:AD54"/>
    <mergeCell ref="F55:H55"/>
    <mergeCell ref="M55:N55"/>
    <mergeCell ref="AC55:AD55"/>
    <mergeCell ref="F56:H56"/>
    <mergeCell ref="M56:N56"/>
    <mergeCell ref="AC56:AD56"/>
    <mergeCell ref="AC57:AD57"/>
    <mergeCell ref="F58:H58"/>
    <mergeCell ref="M58:N58"/>
    <mergeCell ref="AC58:AD58"/>
    <mergeCell ref="F59:H59"/>
    <mergeCell ref="M59:N59"/>
    <mergeCell ref="AC59:AD59"/>
    <mergeCell ref="F60:H60"/>
    <mergeCell ref="M60:N60"/>
    <mergeCell ref="AC60:AD60"/>
    <mergeCell ref="M61:N61"/>
    <mergeCell ref="AC61:AD61"/>
    <mergeCell ref="F62:H62"/>
    <mergeCell ref="M62:N62"/>
    <mergeCell ref="AC62:AD62"/>
    <mergeCell ref="F63:H63"/>
    <mergeCell ref="M63:N63"/>
    <mergeCell ref="AC63:AD63"/>
    <mergeCell ref="F64:H64"/>
    <mergeCell ref="M64:N64"/>
    <mergeCell ref="AC64:AD64"/>
    <mergeCell ref="F65:H65"/>
    <mergeCell ref="M65:N65"/>
    <mergeCell ref="AC65:AD65"/>
    <mergeCell ref="F66:H66"/>
    <mergeCell ref="M66:N66"/>
    <mergeCell ref="AC66:AD66"/>
    <mergeCell ref="F67:H67"/>
    <mergeCell ref="M67:N67"/>
    <mergeCell ref="AC67:AD67"/>
    <mergeCell ref="F68:H68"/>
    <mergeCell ref="M68:N68"/>
    <mergeCell ref="AC68:AD68"/>
    <mergeCell ref="F69:H69"/>
    <mergeCell ref="M69:N69"/>
    <mergeCell ref="AC69:AD69"/>
    <mergeCell ref="F70:H70"/>
    <mergeCell ref="M70:N70"/>
    <mergeCell ref="AC70:AD70"/>
    <mergeCell ref="F71:H71"/>
    <mergeCell ref="M71:N71"/>
    <mergeCell ref="AC71:AD71"/>
    <mergeCell ref="F72:H72"/>
    <mergeCell ref="M72:N72"/>
    <mergeCell ref="AC72:AD72"/>
    <mergeCell ref="F73:H73"/>
    <mergeCell ref="M73:N73"/>
    <mergeCell ref="AC73:AD73"/>
    <mergeCell ref="F74:H74"/>
    <mergeCell ref="M74:N74"/>
    <mergeCell ref="AC74:AD74"/>
    <mergeCell ref="F75:H75"/>
    <mergeCell ref="M75:N75"/>
    <mergeCell ref="AC75:AD75"/>
    <mergeCell ref="F76:H76"/>
    <mergeCell ref="M76:N76"/>
    <mergeCell ref="AC76:AD76"/>
  </mergeCells>
  <phoneticPr fontId="8"/>
  <dataValidations count="1">
    <dataValidation type="list" allowBlank="1" showInputMessage="1" showErrorMessage="1" sqref="I10:I55 K10:L79"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rowBreaks count="1" manualBreakCount="1">
    <brk id="44" min="1"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100" zoomScaleSheetLayoutView="100" workbookViewId="0">
      <selection activeCell="C6" sqref="C6:AI18"/>
    </sheetView>
  </sheetViews>
  <sheetFormatPr defaultColWidth="9" defaultRowHeight="12" x14ac:dyDescent="0.2"/>
  <cols>
    <col min="1" max="1" width="1.6328125" style="3" customWidth="1"/>
    <col min="2" max="35" width="4.08984375" style="3" customWidth="1"/>
    <col min="36" max="36" width="1.1796875" style="3" customWidth="1"/>
    <col min="37" max="16384" width="9" style="3"/>
  </cols>
  <sheetData>
    <row r="2" spans="2:35" ht="8.25" customHeight="1" x14ac:dyDescent="0.2"/>
    <row r="3" spans="2:35" s="51" customFormat="1" ht="24.9" customHeight="1" x14ac:dyDescent="0.2">
      <c r="B3" s="455" t="s">
        <v>335</v>
      </c>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row>
    <row r="4" spans="2:35" ht="20.149999999999999" customHeight="1" x14ac:dyDescent="0.2">
      <c r="B4" s="280" t="s">
        <v>27</v>
      </c>
      <c r="C4" s="294"/>
      <c r="D4" s="281"/>
      <c r="E4" s="456" t="str">
        <f>'様式A-1'!D3</f>
        <v>オオガサコ</v>
      </c>
      <c r="F4" s="457"/>
      <c r="G4" s="457"/>
      <c r="H4" s="457"/>
      <c r="I4" s="458"/>
      <c r="J4" s="459" t="s">
        <v>28</v>
      </c>
      <c r="K4" s="459"/>
      <c r="L4" s="459"/>
      <c r="M4" s="460" t="str">
        <f>'様式A-1'!J3</f>
        <v>一般国道316号</v>
      </c>
      <c r="N4" s="460"/>
      <c r="O4" s="460"/>
      <c r="P4" s="460"/>
      <c r="Q4" s="460"/>
      <c r="R4" s="460"/>
      <c r="S4" s="331" t="s">
        <v>170</v>
      </c>
      <c r="T4" s="332"/>
      <c r="U4" s="332"/>
      <c r="V4" s="333"/>
      <c r="W4" s="336" t="str">
        <f>'様式A-1'!K5</f>
        <v>株式会社オリエンタルコンサルタンツ
妹尾　優大</v>
      </c>
      <c r="X4" s="475"/>
      <c r="Y4" s="475"/>
      <c r="Z4" s="475"/>
      <c r="AA4" s="475"/>
      <c r="AB4" s="476"/>
      <c r="AC4" s="480" t="s">
        <v>201</v>
      </c>
      <c r="AD4" s="481"/>
      <c r="AE4" s="482"/>
      <c r="AF4" s="461">
        <f>'様式A-1'!R5</f>
        <v>45327</v>
      </c>
      <c r="AG4" s="462"/>
      <c r="AH4" s="462"/>
      <c r="AI4" s="463"/>
    </row>
    <row r="5" spans="2:35" ht="20.149999999999999" customHeight="1" x14ac:dyDescent="0.2">
      <c r="B5" s="282" t="s">
        <v>0</v>
      </c>
      <c r="C5" s="322"/>
      <c r="D5" s="283"/>
      <c r="E5" s="467" t="str">
        <f>'様式A-1'!D4</f>
        <v>大ヶ迫トンネル</v>
      </c>
      <c r="F5" s="468"/>
      <c r="G5" s="468"/>
      <c r="H5" s="468"/>
      <c r="I5" s="469"/>
      <c r="J5" s="470" t="s">
        <v>1</v>
      </c>
      <c r="K5" s="470"/>
      <c r="L5" s="470"/>
      <c r="M5" s="460" t="str">
        <f>'様式A-1'!R3</f>
        <v>長門土木建築事務所</v>
      </c>
      <c r="N5" s="460"/>
      <c r="O5" s="460"/>
      <c r="P5" s="460"/>
      <c r="Q5" s="460"/>
      <c r="R5" s="460"/>
      <c r="S5" s="319"/>
      <c r="T5" s="334"/>
      <c r="U5" s="334"/>
      <c r="V5" s="335"/>
      <c r="W5" s="477"/>
      <c r="X5" s="478"/>
      <c r="Y5" s="478"/>
      <c r="Z5" s="478"/>
      <c r="AA5" s="478"/>
      <c r="AB5" s="479"/>
      <c r="AC5" s="483"/>
      <c r="AD5" s="484"/>
      <c r="AE5" s="485"/>
      <c r="AF5" s="464"/>
      <c r="AG5" s="465"/>
      <c r="AH5" s="465"/>
      <c r="AI5" s="466"/>
    </row>
    <row r="6" spans="2:35" ht="26.25" customHeight="1" x14ac:dyDescent="0.2">
      <c r="B6" s="471" t="s">
        <v>200</v>
      </c>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c r="AG6" s="473"/>
      <c r="AH6" s="473"/>
      <c r="AI6" s="473"/>
    </row>
    <row r="7" spans="2:35" ht="35.4" customHeight="1" x14ac:dyDescent="0.2">
      <c r="B7" s="472"/>
      <c r="C7" s="474"/>
      <c r="D7" s="474"/>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row>
    <row r="8" spans="2:35" ht="35.4" customHeight="1" x14ac:dyDescent="0.2">
      <c r="B8" s="472"/>
      <c r="C8" s="474"/>
      <c r="D8" s="474"/>
      <c r="E8" s="474"/>
      <c r="F8" s="474"/>
      <c r="G8" s="474"/>
      <c r="H8" s="474"/>
      <c r="I8" s="474"/>
      <c r="J8" s="474"/>
      <c r="K8" s="474"/>
      <c r="L8" s="474"/>
      <c r="M8" s="474"/>
      <c r="N8" s="474"/>
      <c r="O8" s="474"/>
      <c r="P8" s="474"/>
      <c r="Q8" s="474"/>
      <c r="R8" s="474"/>
      <c r="S8" s="474"/>
      <c r="T8" s="474"/>
      <c r="U8" s="474"/>
      <c r="V8" s="474"/>
      <c r="W8" s="474"/>
      <c r="X8" s="474"/>
      <c r="Y8" s="474"/>
      <c r="Z8" s="474"/>
      <c r="AA8" s="474"/>
      <c r="AB8" s="474"/>
      <c r="AC8" s="474"/>
      <c r="AD8" s="474"/>
      <c r="AE8" s="474"/>
      <c r="AF8" s="474"/>
      <c r="AG8" s="474"/>
      <c r="AH8" s="474"/>
      <c r="AI8" s="474"/>
    </row>
    <row r="9" spans="2:35" ht="35.4" customHeight="1" x14ac:dyDescent="0.2">
      <c r="B9" s="472"/>
      <c r="C9" s="474"/>
      <c r="D9" s="474"/>
      <c r="E9" s="474"/>
      <c r="F9" s="474"/>
      <c r="G9" s="474"/>
      <c r="H9" s="474"/>
      <c r="I9" s="474"/>
      <c r="J9" s="474"/>
      <c r="K9" s="474"/>
      <c r="L9" s="474"/>
      <c r="M9" s="474"/>
      <c r="N9" s="474"/>
      <c r="O9" s="474"/>
      <c r="P9" s="474"/>
      <c r="Q9" s="474"/>
      <c r="R9" s="474"/>
      <c r="S9" s="474"/>
      <c r="T9" s="474"/>
      <c r="U9" s="474"/>
      <c r="V9" s="474"/>
      <c r="W9" s="474"/>
      <c r="X9" s="474"/>
      <c r="Y9" s="474"/>
      <c r="Z9" s="474"/>
      <c r="AA9" s="474"/>
      <c r="AB9" s="474"/>
      <c r="AC9" s="474"/>
      <c r="AD9" s="474"/>
      <c r="AE9" s="474"/>
      <c r="AF9" s="474"/>
      <c r="AG9" s="474"/>
      <c r="AH9" s="474"/>
      <c r="AI9" s="474"/>
    </row>
    <row r="10" spans="2:35" ht="35.4" customHeight="1" x14ac:dyDescent="0.2">
      <c r="B10" s="472"/>
      <c r="C10" s="474"/>
      <c r="D10" s="474"/>
      <c r="E10" s="474"/>
      <c r="F10" s="474"/>
      <c r="G10" s="474"/>
      <c r="H10" s="474"/>
      <c r="I10" s="474"/>
      <c r="J10" s="474"/>
      <c r="K10" s="474"/>
      <c r="L10" s="474"/>
      <c r="M10" s="474"/>
      <c r="N10" s="474"/>
      <c r="O10" s="474"/>
      <c r="P10" s="474"/>
      <c r="Q10" s="474"/>
      <c r="R10" s="474"/>
      <c r="S10" s="474"/>
      <c r="T10" s="474"/>
      <c r="U10" s="474"/>
      <c r="V10" s="474"/>
      <c r="W10" s="474"/>
      <c r="X10" s="474"/>
      <c r="Y10" s="474"/>
      <c r="Z10" s="474"/>
      <c r="AA10" s="474"/>
      <c r="AB10" s="474"/>
      <c r="AC10" s="474"/>
      <c r="AD10" s="474"/>
      <c r="AE10" s="474"/>
      <c r="AF10" s="474"/>
      <c r="AG10" s="474"/>
      <c r="AH10" s="474"/>
      <c r="AI10" s="474"/>
    </row>
    <row r="11" spans="2:35" ht="35.4" customHeight="1" x14ac:dyDescent="0.2">
      <c r="B11" s="472"/>
      <c r="C11" s="474"/>
      <c r="D11" s="474"/>
      <c r="E11" s="474"/>
      <c r="F11" s="474"/>
      <c r="G11" s="474"/>
      <c r="H11" s="474"/>
      <c r="I11" s="474"/>
      <c r="J11" s="474"/>
      <c r="K11" s="474"/>
      <c r="L11" s="474"/>
      <c r="M11" s="474"/>
      <c r="N11" s="474"/>
      <c r="O11" s="474"/>
      <c r="P11" s="474"/>
      <c r="Q11" s="474"/>
      <c r="R11" s="474"/>
      <c r="S11" s="474"/>
      <c r="T11" s="474"/>
      <c r="U11" s="474"/>
      <c r="V11" s="474"/>
      <c r="W11" s="474"/>
      <c r="X11" s="474"/>
      <c r="Y11" s="474"/>
      <c r="Z11" s="474"/>
      <c r="AA11" s="474"/>
      <c r="AB11" s="474"/>
      <c r="AC11" s="474"/>
      <c r="AD11" s="474"/>
      <c r="AE11" s="474"/>
      <c r="AF11" s="474"/>
      <c r="AG11" s="474"/>
      <c r="AH11" s="474"/>
      <c r="AI11" s="474"/>
    </row>
    <row r="12" spans="2:35" ht="35.4" customHeight="1" x14ac:dyDescent="0.2">
      <c r="B12" s="472"/>
      <c r="C12" s="474"/>
      <c r="D12" s="474"/>
      <c r="E12" s="474"/>
      <c r="F12" s="474"/>
      <c r="G12" s="474"/>
      <c r="H12" s="474"/>
      <c r="I12" s="474"/>
      <c r="J12" s="474"/>
      <c r="K12" s="474"/>
      <c r="L12" s="474"/>
      <c r="M12" s="474"/>
      <c r="N12" s="474"/>
      <c r="O12" s="474"/>
      <c r="P12" s="474"/>
      <c r="Q12" s="474"/>
      <c r="R12" s="474"/>
      <c r="S12" s="474"/>
      <c r="T12" s="474"/>
      <c r="U12" s="474"/>
      <c r="V12" s="474"/>
      <c r="W12" s="474"/>
      <c r="X12" s="474"/>
      <c r="Y12" s="474"/>
      <c r="Z12" s="474"/>
      <c r="AA12" s="474"/>
      <c r="AB12" s="474"/>
      <c r="AC12" s="474"/>
      <c r="AD12" s="474"/>
      <c r="AE12" s="474"/>
      <c r="AF12" s="474"/>
      <c r="AG12" s="474"/>
      <c r="AH12" s="474"/>
      <c r="AI12" s="474"/>
    </row>
    <row r="13" spans="2:35" ht="35.4" customHeight="1" x14ac:dyDescent="0.2">
      <c r="B13" s="472"/>
      <c r="C13" s="474"/>
      <c r="D13" s="474"/>
      <c r="E13" s="474"/>
      <c r="F13" s="474"/>
      <c r="G13" s="474"/>
      <c r="H13" s="474"/>
      <c r="I13" s="474"/>
      <c r="J13" s="474"/>
      <c r="K13" s="474"/>
      <c r="L13" s="474"/>
      <c r="M13" s="474"/>
      <c r="N13" s="474"/>
      <c r="O13" s="474"/>
      <c r="P13" s="474"/>
      <c r="Q13" s="474"/>
      <c r="R13" s="474"/>
      <c r="S13" s="474"/>
      <c r="T13" s="474"/>
      <c r="U13" s="474"/>
      <c r="V13" s="474"/>
      <c r="W13" s="474"/>
      <c r="X13" s="474"/>
      <c r="Y13" s="474"/>
      <c r="Z13" s="474"/>
      <c r="AA13" s="474"/>
      <c r="AB13" s="474"/>
      <c r="AC13" s="474"/>
      <c r="AD13" s="474"/>
      <c r="AE13" s="474"/>
      <c r="AF13" s="474"/>
      <c r="AG13" s="474"/>
      <c r="AH13" s="474"/>
      <c r="AI13" s="474"/>
    </row>
    <row r="14" spans="2:35" ht="35.4" customHeight="1" x14ac:dyDescent="0.2">
      <c r="B14" s="472"/>
      <c r="C14" s="474"/>
      <c r="D14" s="474"/>
      <c r="E14" s="474"/>
      <c r="F14" s="474"/>
      <c r="G14" s="474"/>
      <c r="H14" s="474"/>
      <c r="I14" s="474"/>
      <c r="J14" s="474"/>
      <c r="K14" s="474"/>
      <c r="L14" s="474"/>
      <c r="M14" s="474"/>
      <c r="N14" s="474"/>
      <c r="O14" s="474"/>
      <c r="P14" s="474"/>
      <c r="Q14" s="474"/>
      <c r="R14" s="474"/>
      <c r="S14" s="474"/>
      <c r="T14" s="474"/>
      <c r="U14" s="474"/>
      <c r="V14" s="474"/>
      <c r="W14" s="474"/>
      <c r="X14" s="474"/>
      <c r="Y14" s="474"/>
      <c r="Z14" s="474"/>
      <c r="AA14" s="474"/>
      <c r="AB14" s="474"/>
      <c r="AC14" s="474"/>
      <c r="AD14" s="474"/>
      <c r="AE14" s="474"/>
      <c r="AF14" s="474"/>
      <c r="AG14" s="474"/>
      <c r="AH14" s="474"/>
      <c r="AI14" s="474"/>
    </row>
    <row r="15" spans="2:35" ht="35.4" customHeight="1" x14ac:dyDescent="0.2">
      <c r="B15" s="472"/>
      <c r="C15" s="474"/>
      <c r="D15" s="474"/>
      <c r="E15" s="474"/>
      <c r="F15" s="474"/>
      <c r="G15" s="474"/>
      <c r="H15" s="474"/>
      <c r="I15" s="474"/>
      <c r="J15" s="474"/>
      <c r="K15" s="474"/>
      <c r="L15" s="474"/>
      <c r="M15" s="474"/>
      <c r="N15" s="474"/>
      <c r="O15" s="474"/>
      <c r="P15" s="474"/>
      <c r="Q15" s="474"/>
      <c r="R15" s="474"/>
      <c r="S15" s="474"/>
      <c r="T15" s="474"/>
      <c r="U15" s="474"/>
      <c r="V15" s="474"/>
      <c r="W15" s="474"/>
      <c r="X15" s="474"/>
      <c r="Y15" s="474"/>
      <c r="Z15" s="474"/>
      <c r="AA15" s="474"/>
      <c r="AB15" s="474"/>
      <c r="AC15" s="474"/>
      <c r="AD15" s="474"/>
      <c r="AE15" s="474"/>
      <c r="AF15" s="474"/>
      <c r="AG15" s="474"/>
      <c r="AH15" s="474"/>
      <c r="AI15" s="474"/>
    </row>
    <row r="16" spans="2:35" ht="35.4" customHeight="1" x14ac:dyDescent="0.2">
      <c r="B16" s="472"/>
      <c r="C16" s="474"/>
      <c r="D16" s="474"/>
      <c r="E16" s="474"/>
      <c r="F16" s="474"/>
      <c r="G16" s="474"/>
      <c r="H16" s="474"/>
      <c r="I16" s="474"/>
      <c r="J16" s="474"/>
      <c r="K16" s="474"/>
      <c r="L16" s="474"/>
      <c r="M16" s="474"/>
      <c r="N16" s="474"/>
      <c r="O16" s="474"/>
      <c r="P16" s="474"/>
      <c r="Q16" s="474"/>
      <c r="R16" s="474"/>
      <c r="S16" s="474"/>
      <c r="T16" s="474"/>
      <c r="U16" s="474"/>
      <c r="V16" s="474"/>
      <c r="W16" s="474"/>
      <c r="X16" s="474"/>
      <c r="Y16" s="474"/>
      <c r="Z16" s="474"/>
      <c r="AA16" s="474"/>
      <c r="AB16" s="474"/>
      <c r="AC16" s="474"/>
      <c r="AD16" s="474"/>
      <c r="AE16" s="474"/>
      <c r="AF16" s="474"/>
      <c r="AG16" s="474"/>
      <c r="AH16" s="474"/>
      <c r="AI16" s="474"/>
    </row>
    <row r="17" spans="2:35" ht="35.4" customHeight="1" x14ac:dyDescent="0.2">
      <c r="B17" s="472"/>
      <c r="C17" s="474"/>
      <c r="D17" s="474"/>
      <c r="E17" s="474"/>
      <c r="F17" s="474"/>
      <c r="G17" s="474"/>
      <c r="H17" s="474"/>
      <c r="I17" s="474"/>
      <c r="J17" s="474"/>
      <c r="K17" s="474"/>
      <c r="L17" s="474"/>
      <c r="M17" s="474"/>
      <c r="N17" s="474"/>
      <c r="O17" s="474"/>
      <c r="P17" s="474"/>
      <c r="Q17" s="474"/>
      <c r="R17" s="474"/>
      <c r="S17" s="474"/>
      <c r="T17" s="474"/>
      <c r="U17" s="474"/>
      <c r="V17" s="474"/>
      <c r="W17" s="474"/>
      <c r="X17" s="474"/>
      <c r="Y17" s="474"/>
      <c r="Z17" s="474"/>
      <c r="AA17" s="474"/>
      <c r="AB17" s="474"/>
      <c r="AC17" s="474"/>
      <c r="AD17" s="474"/>
      <c r="AE17" s="474"/>
      <c r="AF17" s="474"/>
      <c r="AG17" s="474"/>
      <c r="AH17" s="474"/>
      <c r="AI17" s="474"/>
    </row>
    <row r="18" spans="2:35" ht="53.25" customHeight="1" x14ac:dyDescent="0.2">
      <c r="B18" s="472"/>
      <c r="C18" s="474"/>
      <c r="D18" s="474"/>
      <c r="E18" s="474"/>
      <c r="F18" s="474"/>
      <c r="G18" s="474"/>
      <c r="H18" s="474"/>
      <c r="I18" s="474"/>
      <c r="J18" s="474"/>
      <c r="K18" s="474"/>
      <c r="L18" s="474"/>
      <c r="M18" s="474"/>
      <c r="N18" s="474"/>
      <c r="O18" s="474"/>
      <c r="P18" s="474"/>
      <c r="Q18" s="474"/>
      <c r="R18" s="474"/>
      <c r="S18" s="474"/>
      <c r="T18" s="474"/>
      <c r="U18" s="474"/>
      <c r="V18" s="474"/>
      <c r="W18" s="474"/>
      <c r="X18" s="474"/>
      <c r="Y18" s="474"/>
      <c r="Z18" s="474"/>
      <c r="AA18" s="474"/>
      <c r="AB18" s="474"/>
      <c r="AC18" s="474"/>
      <c r="AD18" s="474"/>
      <c r="AE18" s="474"/>
      <c r="AF18" s="474"/>
      <c r="AG18" s="474"/>
      <c r="AH18" s="474"/>
      <c r="AI18" s="474"/>
    </row>
    <row r="19" spans="2:35" ht="15" customHeight="1" x14ac:dyDescent="0.2">
      <c r="B19" s="50"/>
      <c r="C19" s="50"/>
      <c r="D19" s="4"/>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C32"/>
  <sheetViews>
    <sheetView showGridLines="0" showZeros="0" view="pageBreakPreview" zoomScaleNormal="100" zoomScaleSheetLayoutView="100" workbookViewId="0">
      <selection activeCell="C19" sqref="C19:Y19"/>
    </sheetView>
  </sheetViews>
  <sheetFormatPr defaultColWidth="9" defaultRowHeight="12" x14ac:dyDescent="0.2"/>
  <cols>
    <col min="1" max="1" width="1.6328125" style="3" customWidth="1"/>
    <col min="2" max="2" width="4.08984375" style="3" customWidth="1"/>
    <col min="3" max="21" width="5.90625" style="3" customWidth="1"/>
    <col min="22" max="22" width="8.1796875" style="3" customWidth="1"/>
    <col min="23" max="24" width="6.81640625" style="3" customWidth="1"/>
    <col min="25" max="25" width="8.6328125" style="3" customWidth="1"/>
    <col min="26" max="26" width="1.36328125" style="3" customWidth="1"/>
    <col min="27" max="16384" width="9" style="3"/>
  </cols>
  <sheetData>
    <row r="2" spans="2:29" ht="24.9" customHeight="1" x14ac:dyDescent="0.2">
      <c r="B2" s="28" t="s">
        <v>340</v>
      </c>
      <c r="C2" s="4"/>
      <c r="D2" s="4"/>
      <c r="E2" s="4"/>
      <c r="F2" s="4"/>
      <c r="G2" s="4"/>
      <c r="H2" s="4"/>
      <c r="I2" s="4"/>
      <c r="J2" s="4"/>
      <c r="K2" s="27"/>
      <c r="L2" s="4"/>
      <c r="M2" s="27"/>
      <c r="N2" s="203"/>
      <c r="O2" s="204"/>
      <c r="P2" s="543"/>
      <c r="Q2" s="544"/>
      <c r="R2" s="544"/>
      <c r="S2" s="545"/>
      <c r="T2" s="356" t="s">
        <v>55</v>
      </c>
      <c r="U2" s="356"/>
      <c r="V2" s="546" t="s">
        <v>1304</v>
      </c>
      <c r="W2" s="546"/>
      <c r="X2" s="546"/>
      <c r="Y2" s="546"/>
    </row>
    <row r="3" spans="2:29" ht="20.149999999999999" customHeight="1" x14ac:dyDescent="0.2">
      <c r="B3" s="352" t="s">
        <v>33</v>
      </c>
      <c r="C3" s="352"/>
      <c r="D3" s="535" t="s">
        <v>1129</v>
      </c>
      <c r="E3" s="535"/>
      <c r="F3" s="535"/>
      <c r="G3" s="535"/>
      <c r="H3" s="356" t="s">
        <v>32</v>
      </c>
      <c r="I3" s="356"/>
      <c r="J3" s="460" t="s">
        <v>1133</v>
      </c>
      <c r="K3" s="460"/>
      <c r="L3" s="460"/>
      <c r="M3" s="460"/>
      <c r="N3" s="356" t="s">
        <v>10</v>
      </c>
      <c r="O3" s="356"/>
      <c r="P3" s="330" t="s">
        <v>1135</v>
      </c>
      <c r="Q3" s="330"/>
      <c r="R3" s="330"/>
      <c r="S3" s="330"/>
      <c r="T3" s="356" t="s">
        <v>16</v>
      </c>
      <c r="U3" s="356"/>
      <c r="V3" s="539" t="s">
        <v>353</v>
      </c>
      <c r="W3" s="539"/>
      <c r="X3" s="539"/>
      <c r="Y3" s="539"/>
    </row>
    <row r="4" spans="2:29" ht="20.149999999999999" customHeight="1" x14ac:dyDescent="0.2">
      <c r="B4" s="362" t="s">
        <v>11</v>
      </c>
      <c r="C4" s="362"/>
      <c r="D4" s="533" t="s">
        <v>1131</v>
      </c>
      <c r="E4" s="533"/>
      <c r="F4" s="533"/>
      <c r="G4" s="533"/>
      <c r="H4" s="356"/>
      <c r="I4" s="356"/>
      <c r="J4" s="460"/>
      <c r="K4" s="535"/>
      <c r="L4" s="535"/>
      <c r="M4" s="535"/>
      <c r="N4" s="352"/>
      <c r="O4" s="352"/>
      <c r="P4" s="536"/>
      <c r="Q4" s="536"/>
      <c r="R4" s="536"/>
      <c r="S4" s="536"/>
      <c r="T4" s="352" t="s">
        <v>17</v>
      </c>
      <c r="U4" s="352"/>
      <c r="V4" s="534" t="s">
        <v>353</v>
      </c>
      <c r="W4" s="534"/>
      <c r="X4" s="534"/>
      <c r="Y4" s="534"/>
    </row>
    <row r="5" spans="2:29" ht="20.149999999999999" customHeight="1" x14ac:dyDescent="0.2">
      <c r="B5" s="329" t="s">
        <v>12</v>
      </c>
      <c r="C5" s="329"/>
      <c r="D5" s="2" t="s">
        <v>13</v>
      </c>
      <c r="E5" s="330" t="s">
        <v>1141</v>
      </c>
      <c r="F5" s="330"/>
      <c r="G5" s="330"/>
      <c r="H5" s="356" t="s">
        <v>265</v>
      </c>
      <c r="I5" s="356"/>
      <c r="J5" s="260"/>
      <c r="K5" s="330" t="s">
        <v>1137</v>
      </c>
      <c r="L5" s="330"/>
      <c r="M5" s="330"/>
      <c r="N5" s="330"/>
      <c r="O5" s="537" t="s">
        <v>246</v>
      </c>
      <c r="P5" s="537"/>
      <c r="Q5" s="539">
        <v>45275</v>
      </c>
      <c r="R5" s="539"/>
      <c r="S5" s="539"/>
      <c r="T5" s="356" t="s">
        <v>44</v>
      </c>
      <c r="U5" s="356"/>
      <c r="V5" s="229" t="s">
        <v>43</v>
      </c>
      <c r="W5" s="541">
        <f>'様式A-1'!Z5</f>
        <v>397</v>
      </c>
      <c r="X5" s="542"/>
      <c r="Y5" s="66" t="s">
        <v>42</v>
      </c>
    </row>
    <row r="6" spans="2:29" ht="20.149999999999999" customHeight="1" x14ac:dyDescent="0.2">
      <c r="B6" s="329"/>
      <c r="C6" s="329"/>
      <c r="D6" s="2" t="s">
        <v>14</v>
      </c>
      <c r="E6" s="330" t="s">
        <v>1141</v>
      </c>
      <c r="F6" s="330"/>
      <c r="G6" s="330"/>
      <c r="H6" s="356" t="s">
        <v>266</v>
      </c>
      <c r="I6" s="356"/>
      <c r="J6" s="260"/>
      <c r="K6" s="330" t="s">
        <v>1139</v>
      </c>
      <c r="L6" s="330"/>
      <c r="M6" s="330"/>
      <c r="N6" s="330"/>
      <c r="O6" s="538"/>
      <c r="P6" s="538"/>
      <c r="Q6" s="540"/>
      <c r="R6" s="540"/>
      <c r="S6" s="540"/>
      <c r="T6" s="356" t="s">
        <v>15</v>
      </c>
      <c r="U6" s="356"/>
      <c r="V6" s="330" t="s">
        <v>524</v>
      </c>
      <c r="W6" s="330"/>
      <c r="X6" s="330"/>
      <c r="Y6" s="330"/>
    </row>
    <row r="7" spans="2:29" ht="6.9" customHeight="1" x14ac:dyDescent="0.2">
      <c r="B7" s="494" t="s">
        <v>18</v>
      </c>
      <c r="C7" s="495" t="s">
        <v>19</v>
      </c>
      <c r="D7" s="498">
        <v>341743.4</v>
      </c>
      <c r="E7" s="499"/>
      <c r="F7" s="480" t="s">
        <v>20</v>
      </c>
      <c r="G7" s="481"/>
      <c r="H7" s="480" t="s">
        <v>21</v>
      </c>
      <c r="I7" s="482"/>
      <c r="J7" s="331" t="s">
        <v>22</v>
      </c>
      <c r="K7" s="503"/>
      <c r="L7" s="516" t="s">
        <v>36</v>
      </c>
      <c r="M7" s="517">
        <v>48</v>
      </c>
      <c r="N7" s="516" t="s">
        <v>35</v>
      </c>
      <c r="O7" s="517">
        <v>6</v>
      </c>
      <c r="P7" s="522" t="s">
        <v>34</v>
      </c>
      <c r="Q7" s="514"/>
      <c r="R7" s="504" t="s">
        <v>41</v>
      </c>
      <c r="S7" s="505"/>
      <c r="T7" s="506" t="s">
        <v>62</v>
      </c>
      <c r="U7" s="507"/>
      <c r="V7" s="524" t="s">
        <v>40</v>
      </c>
      <c r="W7" s="529" t="s">
        <v>301</v>
      </c>
      <c r="X7" s="530"/>
      <c r="Y7" s="527"/>
    </row>
    <row r="8" spans="2:29" ht="6.9" customHeight="1" x14ac:dyDescent="0.2">
      <c r="B8" s="494"/>
      <c r="C8" s="496"/>
      <c r="D8" s="500"/>
      <c r="E8" s="501"/>
      <c r="F8" s="504"/>
      <c r="G8" s="532"/>
      <c r="H8" s="504"/>
      <c r="I8" s="505"/>
      <c r="J8" s="318"/>
      <c r="K8" s="503"/>
      <c r="L8" s="516"/>
      <c r="M8" s="517"/>
      <c r="N8" s="516"/>
      <c r="O8" s="517"/>
      <c r="P8" s="522"/>
      <c r="Q8" s="514"/>
      <c r="R8" s="504"/>
      <c r="S8" s="505"/>
      <c r="T8" s="506"/>
      <c r="U8" s="507"/>
      <c r="V8" s="525"/>
      <c r="W8" s="531"/>
      <c r="X8" s="531"/>
      <c r="Y8" s="502"/>
    </row>
    <row r="9" spans="2:29" ht="6.9" customHeight="1" x14ac:dyDescent="0.2">
      <c r="B9" s="494"/>
      <c r="C9" s="497"/>
      <c r="D9" s="310"/>
      <c r="E9" s="312"/>
      <c r="F9" s="504"/>
      <c r="G9" s="532"/>
      <c r="H9" s="504"/>
      <c r="I9" s="505"/>
      <c r="J9" s="318"/>
      <c r="K9" s="503"/>
      <c r="L9" s="516"/>
      <c r="M9" s="517"/>
      <c r="N9" s="516"/>
      <c r="O9" s="517"/>
      <c r="P9" s="522"/>
      <c r="Q9" s="514"/>
      <c r="R9" s="504"/>
      <c r="S9" s="505"/>
      <c r="T9" s="506"/>
      <c r="U9" s="507"/>
      <c r="V9" s="525"/>
      <c r="W9" s="531"/>
      <c r="X9" s="531"/>
      <c r="Y9" s="502"/>
    </row>
    <row r="10" spans="2:29" ht="6.9" customHeight="1" x14ac:dyDescent="0.2">
      <c r="B10" s="494"/>
      <c r="C10" s="495" t="s">
        <v>23</v>
      </c>
      <c r="D10" s="498">
        <v>1311138.5</v>
      </c>
      <c r="E10" s="499"/>
      <c r="F10" s="504"/>
      <c r="G10" s="532"/>
      <c r="H10" s="504"/>
      <c r="I10" s="505"/>
      <c r="J10" s="318"/>
      <c r="K10" s="503"/>
      <c r="L10" s="516"/>
      <c r="M10" s="518"/>
      <c r="N10" s="516"/>
      <c r="O10" s="518"/>
      <c r="P10" s="522"/>
      <c r="Q10" s="515"/>
      <c r="R10" s="504"/>
      <c r="S10" s="505"/>
      <c r="T10" s="506"/>
      <c r="U10" s="507"/>
      <c r="V10" s="525"/>
      <c r="W10" s="531"/>
      <c r="X10" s="531"/>
      <c r="Y10" s="502"/>
    </row>
    <row r="11" spans="2:29" ht="6.9" customHeight="1" x14ac:dyDescent="0.2">
      <c r="B11" s="494"/>
      <c r="C11" s="496"/>
      <c r="D11" s="500"/>
      <c r="E11" s="501"/>
      <c r="F11" s="504"/>
      <c r="G11" s="532"/>
      <c r="H11" s="504"/>
      <c r="I11" s="505"/>
      <c r="J11" s="331" t="s">
        <v>24</v>
      </c>
      <c r="K11" s="333"/>
      <c r="L11" s="352" t="s">
        <v>39</v>
      </c>
      <c r="M11" s="528">
        <v>20</v>
      </c>
      <c r="N11" s="352" t="s">
        <v>38</v>
      </c>
      <c r="O11" s="513"/>
      <c r="P11" s="521" t="s">
        <v>37</v>
      </c>
      <c r="Q11" s="513"/>
      <c r="R11" s="504"/>
      <c r="S11" s="505"/>
      <c r="T11" s="506"/>
      <c r="U11" s="507"/>
      <c r="V11" s="525"/>
      <c r="W11" s="531"/>
      <c r="X11" s="531"/>
      <c r="Y11" s="502"/>
    </row>
    <row r="12" spans="2:29" ht="6.9" customHeight="1" x14ac:dyDescent="0.2">
      <c r="B12" s="494"/>
      <c r="C12" s="497"/>
      <c r="D12" s="310"/>
      <c r="E12" s="312"/>
      <c r="F12" s="504"/>
      <c r="G12" s="532"/>
      <c r="H12" s="504"/>
      <c r="I12" s="505"/>
      <c r="J12" s="318"/>
      <c r="K12" s="503"/>
      <c r="L12" s="516"/>
      <c r="M12" s="517"/>
      <c r="N12" s="516"/>
      <c r="O12" s="514"/>
      <c r="P12" s="522"/>
      <c r="Q12" s="514"/>
      <c r="R12" s="504"/>
      <c r="S12" s="505"/>
      <c r="T12" s="506"/>
      <c r="U12" s="507"/>
      <c r="V12" s="525"/>
      <c r="W12" s="531"/>
      <c r="X12" s="531"/>
      <c r="Y12" s="502"/>
    </row>
    <row r="13" spans="2:29" ht="6.9" customHeight="1" x14ac:dyDescent="0.2">
      <c r="B13" s="494" t="s">
        <v>25</v>
      </c>
      <c r="C13" s="495" t="s">
        <v>19</v>
      </c>
      <c r="D13" s="498">
        <v>341730.5</v>
      </c>
      <c r="E13" s="499"/>
      <c r="F13" s="504"/>
      <c r="G13" s="532"/>
      <c r="H13" s="504"/>
      <c r="I13" s="505"/>
      <c r="J13" s="318"/>
      <c r="K13" s="503"/>
      <c r="L13" s="516"/>
      <c r="M13" s="517"/>
      <c r="N13" s="516"/>
      <c r="O13" s="514"/>
      <c r="P13" s="522"/>
      <c r="Q13" s="514"/>
      <c r="R13" s="504"/>
      <c r="S13" s="505"/>
      <c r="T13" s="506"/>
      <c r="U13" s="507"/>
      <c r="V13" s="525"/>
      <c r="W13" s="519" t="s">
        <v>282</v>
      </c>
      <c r="X13" s="520"/>
      <c r="Y13" s="502">
        <v>5</v>
      </c>
    </row>
    <row r="14" spans="2:29" ht="6.9" customHeight="1" x14ac:dyDescent="0.2">
      <c r="B14" s="495"/>
      <c r="C14" s="496"/>
      <c r="D14" s="500"/>
      <c r="E14" s="501"/>
      <c r="F14" s="504"/>
      <c r="G14" s="532"/>
      <c r="H14" s="504"/>
      <c r="I14" s="505"/>
      <c r="J14" s="319"/>
      <c r="K14" s="335"/>
      <c r="L14" s="516"/>
      <c r="M14" s="518"/>
      <c r="N14" s="516"/>
      <c r="O14" s="515"/>
      <c r="P14" s="522"/>
      <c r="Q14" s="515"/>
      <c r="R14" s="504"/>
      <c r="S14" s="505"/>
      <c r="T14" s="506"/>
      <c r="U14" s="507"/>
      <c r="V14" s="525"/>
      <c r="W14" s="520"/>
      <c r="X14" s="520"/>
      <c r="Y14" s="502"/>
    </row>
    <row r="15" spans="2:29" ht="6.9" customHeight="1" x14ac:dyDescent="0.2">
      <c r="B15" s="495"/>
      <c r="C15" s="497"/>
      <c r="D15" s="310"/>
      <c r="E15" s="312"/>
      <c r="F15" s="504"/>
      <c r="G15" s="532"/>
      <c r="H15" s="504"/>
      <c r="I15" s="505"/>
      <c r="J15" s="318" t="s">
        <v>26</v>
      </c>
      <c r="K15" s="503"/>
      <c r="L15" s="352" t="s">
        <v>36</v>
      </c>
      <c r="M15" s="510">
        <v>2</v>
      </c>
      <c r="N15" s="352" t="s">
        <v>35</v>
      </c>
      <c r="O15" s="510"/>
      <c r="P15" s="521" t="s">
        <v>34</v>
      </c>
      <c r="Q15" s="510"/>
      <c r="R15" s="504"/>
      <c r="S15" s="505"/>
      <c r="T15" s="506"/>
      <c r="U15" s="507"/>
      <c r="V15" s="525"/>
      <c r="W15" s="520"/>
      <c r="X15" s="520"/>
      <c r="Y15" s="502"/>
      <c r="AC15" s="3">
        <v>0</v>
      </c>
    </row>
    <row r="16" spans="2:29" ht="6.9" customHeight="1" x14ac:dyDescent="0.2">
      <c r="B16" s="495"/>
      <c r="C16" s="495" t="s">
        <v>23</v>
      </c>
      <c r="D16" s="498">
        <v>1311138.5</v>
      </c>
      <c r="E16" s="499"/>
      <c r="F16" s="504"/>
      <c r="G16" s="532"/>
      <c r="H16" s="504"/>
      <c r="I16" s="505"/>
      <c r="J16" s="318"/>
      <c r="K16" s="503"/>
      <c r="L16" s="516"/>
      <c r="M16" s="511"/>
      <c r="N16" s="516"/>
      <c r="O16" s="511"/>
      <c r="P16" s="522"/>
      <c r="Q16" s="511"/>
      <c r="R16" s="504"/>
      <c r="S16" s="505"/>
      <c r="T16" s="506"/>
      <c r="U16" s="507"/>
      <c r="V16" s="525"/>
      <c r="W16" s="520"/>
      <c r="X16" s="520"/>
      <c r="Y16" s="502"/>
    </row>
    <row r="17" spans="2:25" ht="6.9" customHeight="1" x14ac:dyDescent="0.2">
      <c r="B17" s="495"/>
      <c r="C17" s="496"/>
      <c r="D17" s="500"/>
      <c r="E17" s="501"/>
      <c r="F17" s="504"/>
      <c r="G17" s="532"/>
      <c r="H17" s="504"/>
      <c r="I17" s="505"/>
      <c r="J17" s="318"/>
      <c r="K17" s="503"/>
      <c r="L17" s="516"/>
      <c r="M17" s="511"/>
      <c r="N17" s="516"/>
      <c r="O17" s="511"/>
      <c r="P17" s="522"/>
      <c r="Q17" s="511"/>
      <c r="R17" s="504"/>
      <c r="S17" s="505"/>
      <c r="T17" s="506"/>
      <c r="U17" s="507"/>
      <c r="V17" s="525"/>
      <c r="W17" s="520"/>
      <c r="X17" s="520"/>
      <c r="Y17" s="502"/>
    </row>
    <row r="18" spans="2:25" ht="6.9" customHeight="1" x14ac:dyDescent="0.2">
      <c r="B18" s="494"/>
      <c r="C18" s="497"/>
      <c r="D18" s="310"/>
      <c r="E18" s="312"/>
      <c r="F18" s="483"/>
      <c r="G18" s="484"/>
      <c r="H18" s="483"/>
      <c r="I18" s="485"/>
      <c r="J18" s="319"/>
      <c r="K18" s="335"/>
      <c r="L18" s="362"/>
      <c r="M18" s="512"/>
      <c r="N18" s="362"/>
      <c r="O18" s="512"/>
      <c r="P18" s="523"/>
      <c r="Q18" s="512"/>
      <c r="R18" s="483"/>
      <c r="S18" s="485"/>
      <c r="T18" s="508"/>
      <c r="U18" s="509"/>
      <c r="V18" s="526"/>
      <c r="W18" s="520"/>
      <c r="X18" s="520"/>
      <c r="Y18" s="502"/>
    </row>
    <row r="19" spans="2:25" ht="31.25" customHeight="1" x14ac:dyDescent="0.2">
      <c r="B19" s="486" t="s">
        <v>9</v>
      </c>
      <c r="C19" s="487"/>
      <c r="D19" s="488"/>
      <c r="E19" s="488"/>
      <c r="F19" s="488"/>
      <c r="G19" s="488"/>
      <c r="H19" s="488"/>
      <c r="I19" s="488"/>
      <c r="J19" s="488"/>
      <c r="K19" s="488"/>
      <c r="L19" s="488"/>
      <c r="M19" s="488"/>
      <c r="N19" s="488"/>
      <c r="O19" s="488"/>
      <c r="P19" s="488"/>
      <c r="Q19" s="488"/>
      <c r="R19" s="488"/>
      <c r="S19" s="488"/>
      <c r="T19" s="488"/>
      <c r="U19" s="488"/>
      <c r="V19" s="488"/>
      <c r="W19" s="488"/>
      <c r="X19" s="488"/>
      <c r="Y19" s="489"/>
    </row>
    <row r="20" spans="2:25" ht="39.9" customHeight="1" x14ac:dyDescent="0.2">
      <c r="B20" s="486"/>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2">
      <c r="B21" s="486"/>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2">
      <c r="B22" s="486"/>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2">
      <c r="B23" s="486"/>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2">
      <c r="B24" s="486"/>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2">
      <c r="B25" s="486"/>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2">
      <c r="B26" s="486"/>
      <c r="C26" s="23"/>
      <c r="D26" s="1"/>
      <c r="E26" s="1"/>
      <c r="G26" s="26"/>
      <c r="H26" s="26"/>
      <c r="I26" s="26"/>
      <c r="J26" s="26"/>
      <c r="K26" s="26"/>
      <c r="L26" s="1"/>
      <c r="M26" s="23"/>
      <c r="N26" s="23"/>
      <c r="O26" s="1"/>
      <c r="P26" s="490" t="s">
        <v>300</v>
      </c>
      <c r="Q26" s="490"/>
      <c r="R26" s="490"/>
      <c r="S26" s="490"/>
      <c r="T26" s="490"/>
      <c r="U26" s="490"/>
      <c r="V26" s="490"/>
      <c r="W26" s="490"/>
      <c r="X26" s="490"/>
      <c r="Y26" s="491"/>
    </row>
    <row r="27" spans="2:25" ht="45" customHeight="1" x14ac:dyDescent="0.2">
      <c r="B27" s="471"/>
      <c r="C27" s="22"/>
      <c r="D27" s="20"/>
      <c r="E27" s="25"/>
      <c r="F27" s="21"/>
      <c r="G27" s="20"/>
      <c r="H27" s="20"/>
      <c r="I27" s="20"/>
      <c r="J27" s="20"/>
      <c r="K27" s="20"/>
      <c r="L27" s="20"/>
      <c r="M27" s="20"/>
      <c r="N27" s="20"/>
      <c r="O27" s="19"/>
      <c r="P27" s="492"/>
      <c r="Q27" s="492"/>
      <c r="R27" s="492"/>
      <c r="S27" s="492"/>
      <c r="T27" s="492"/>
      <c r="U27" s="492"/>
      <c r="V27" s="492"/>
      <c r="W27" s="492"/>
      <c r="X27" s="492"/>
      <c r="Y27" s="493"/>
    </row>
    <row r="28" spans="2:25" ht="15" customHeight="1" x14ac:dyDescent="0.2">
      <c r="C28" s="4" t="s">
        <v>256</v>
      </c>
    </row>
    <row r="29" spans="2:25" ht="15" customHeight="1" x14ac:dyDescent="0.2">
      <c r="C29" s="1" t="s">
        <v>565</v>
      </c>
    </row>
    <row r="30" spans="2:25" ht="11.4" customHeight="1" x14ac:dyDescent="0.2">
      <c r="C30" s="3" t="s">
        <v>566</v>
      </c>
    </row>
    <row r="31" spans="2:25" x14ac:dyDescent="0.2">
      <c r="C31" s="1" t="s">
        <v>302</v>
      </c>
    </row>
    <row r="32" spans="2:25" x14ac:dyDescent="0.2">
      <c r="C32" s="1" t="s">
        <v>257</v>
      </c>
    </row>
  </sheetData>
  <mergeCells count="71">
    <mergeCell ref="P2:S2"/>
    <mergeCell ref="T2:U2"/>
    <mergeCell ref="V2:Y2"/>
    <mergeCell ref="V6:Y6"/>
    <mergeCell ref="V3:Y3"/>
    <mergeCell ref="T5:U5"/>
    <mergeCell ref="K5:N5"/>
    <mergeCell ref="K6:N6"/>
    <mergeCell ref="O5:P6"/>
    <mergeCell ref="Q5:S6"/>
    <mergeCell ref="W5:X5"/>
    <mergeCell ref="B4:C4"/>
    <mergeCell ref="D4:G4"/>
    <mergeCell ref="T4:U4"/>
    <mergeCell ref="V4:Y4"/>
    <mergeCell ref="B3:C3"/>
    <mergeCell ref="D3:G3"/>
    <mergeCell ref="H3:I4"/>
    <mergeCell ref="J3:M4"/>
    <mergeCell ref="N3:O4"/>
    <mergeCell ref="P3:S4"/>
    <mergeCell ref="T3:U3"/>
    <mergeCell ref="E6:G6"/>
    <mergeCell ref="C7:C9"/>
    <mergeCell ref="D7:E9"/>
    <mergeCell ref="F7:G18"/>
    <mergeCell ref="H7:I18"/>
    <mergeCell ref="C16:C18"/>
    <mergeCell ref="D16:E18"/>
    <mergeCell ref="B5:C6"/>
    <mergeCell ref="H6:J6"/>
    <mergeCell ref="B7:B12"/>
    <mergeCell ref="E5:G5"/>
    <mergeCell ref="H5:J5"/>
    <mergeCell ref="Y7:Y12"/>
    <mergeCell ref="C10:C12"/>
    <mergeCell ref="D10:E12"/>
    <mergeCell ref="J11:K14"/>
    <mergeCell ref="P11:P14"/>
    <mergeCell ref="Q7:Q10"/>
    <mergeCell ref="J7:K10"/>
    <mergeCell ref="L7:L10"/>
    <mergeCell ref="N11:N14"/>
    <mergeCell ref="O11:O14"/>
    <mergeCell ref="N7:N10"/>
    <mergeCell ref="M7:M10"/>
    <mergeCell ref="L11:L14"/>
    <mergeCell ref="M11:M14"/>
    <mergeCell ref="P7:P10"/>
    <mergeCell ref="W7:X12"/>
    <mergeCell ref="W13:X18"/>
    <mergeCell ref="O15:O18"/>
    <mergeCell ref="P15:P18"/>
    <mergeCell ref="V7:V18"/>
    <mergeCell ref="T6:U6"/>
    <mergeCell ref="B19:B27"/>
    <mergeCell ref="C19:Y19"/>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s>
  <phoneticPr fontId="8"/>
  <printOptions horizontalCentered="1" verticalCentered="1"/>
  <pageMargins left="0.25" right="0.25" top="0.75" bottom="0.75" header="0.3" footer="0.3"/>
  <pageSetup paperSize="9" scale="83"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0000000}">
          <x14:formula1>
            <xm:f>'(参考)リスト'!$G$16:$G$19</xm:f>
          </x14:formula1>
          <xm:sqref>T7:U18</xm:sqref>
        </x14:dataValidation>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E63DB-9B30-4800-8B36-D7513BA66F51}">
  <sheetPr>
    <pageSetUpPr fitToPage="1"/>
  </sheetPr>
  <dimension ref="B2:AC32"/>
  <sheetViews>
    <sheetView showGridLines="0" showZeros="0" view="pageBreakPreview" zoomScaleNormal="100" zoomScaleSheetLayoutView="100" workbookViewId="0">
      <selection activeCell="C19" sqref="C19:Y19"/>
    </sheetView>
  </sheetViews>
  <sheetFormatPr defaultColWidth="9" defaultRowHeight="12" x14ac:dyDescent="0.2"/>
  <cols>
    <col min="1" max="1" width="1.6328125" style="3" customWidth="1"/>
    <col min="2" max="2" width="4.08984375" style="3" customWidth="1"/>
    <col min="3" max="21" width="5.90625" style="3" customWidth="1"/>
    <col min="22" max="22" width="8.1796875" style="3" customWidth="1"/>
    <col min="23" max="24" width="6.81640625" style="3" customWidth="1"/>
    <col min="25" max="25" width="8.6328125" style="3" customWidth="1"/>
    <col min="26" max="26" width="1.36328125" style="3" customWidth="1"/>
    <col min="27" max="16384" width="9" style="3"/>
  </cols>
  <sheetData>
    <row r="2" spans="2:29" ht="24.9" customHeight="1" x14ac:dyDescent="0.2">
      <c r="B2" s="28" t="s">
        <v>340</v>
      </c>
      <c r="C2" s="4"/>
      <c r="D2" s="4"/>
      <c r="E2" s="4"/>
      <c r="F2" s="4"/>
      <c r="G2" s="4"/>
      <c r="H2" s="4"/>
      <c r="I2" s="4"/>
      <c r="J2" s="4"/>
      <c r="K2" s="27"/>
      <c r="L2" s="4"/>
      <c r="M2" s="27"/>
      <c r="N2" s="203"/>
      <c r="O2" s="204"/>
      <c r="P2" s="543"/>
      <c r="Q2" s="544"/>
      <c r="R2" s="544"/>
      <c r="S2" s="545"/>
      <c r="T2" s="356" t="s">
        <v>55</v>
      </c>
      <c r="U2" s="356"/>
      <c r="V2" s="546" t="s">
        <v>1304</v>
      </c>
      <c r="W2" s="546"/>
      <c r="X2" s="546"/>
      <c r="Y2" s="546"/>
    </row>
    <row r="3" spans="2:29" ht="20.149999999999999" customHeight="1" x14ac:dyDescent="0.2">
      <c r="B3" s="352" t="s">
        <v>27</v>
      </c>
      <c r="C3" s="352"/>
      <c r="D3" s="535" t="s">
        <v>617</v>
      </c>
      <c r="E3" s="535"/>
      <c r="F3" s="535"/>
      <c r="G3" s="535"/>
      <c r="H3" s="356" t="s">
        <v>28</v>
      </c>
      <c r="I3" s="356"/>
      <c r="J3" s="460" t="s">
        <v>578</v>
      </c>
      <c r="K3" s="460"/>
      <c r="L3" s="460"/>
      <c r="M3" s="460"/>
      <c r="N3" s="356" t="s">
        <v>10</v>
      </c>
      <c r="O3" s="356"/>
      <c r="P3" s="330" t="s">
        <v>579</v>
      </c>
      <c r="Q3" s="330"/>
      <c r="R3" s="330"/>
      <c r="S3" s="330"/>
      <c r="T3" s="356" t="s">
        <v>16</v>
      </c>
      <c r="U3" s="356"/>
      <c r="V3" s="539" t="s">
        <v>353</v>
      </c>
      <c r="W3" s="539"/>
      <c r="X3" s="539"/>
      <c r="Y3" s="539"/>
    </row>
    <row r="4" spans="2:29" ht="20.149999999999999" customHeight="1" x14ac:dyDescent="0.2">
      <c r="B4" s="362" t="s">
        <v>11</v>
      </c>
      <c r="C4" s="362"/>
      <c r="D4" s="533" t="s">
        <v>630</v>
      </c>
      <c r="E4" s="533"/>
      <c r="F4" s="533"/>
      <c r="G4" s="533"/>
      <c r="H4" s="356"/>
      <c r="I4" s="356"/>
      <c r="J4" s="460"/>
      <c r="K4" s="535"/>
      <c r="L4" s="535"/>
      <c r="M4" s="535"/>
      <c r="N4" s="352"/>
      <c r="O4" s="352"/>
      <c r="P4" s="536"/>
      <c r="Q4" s="536"/>
      <c r="R4" s="536"/>
      <c r="S4" s="536"/>
      <c r="T4" s="352" t="s">
        <v>17</v>
      </c>
      <c r="U4" s="352"/>
      <c r="V4" s="534" t="s">
        <v>353</v>
      </c>
      <c r="W4" s="534"/>
      <c r="X4" s="534"/>
      <c r="Y4" s="534"/>
    </row>
    <row r="5" spans="2:29" ht="20.149999999999999" customHeight="1" x14ac:dyDescent="0.2">
      <c r="B5" s="329" t="s">
        <v>12</v>
      </c>
      <c r="C5" s="329"/>
      <c r="D5" s="2" t="s">
        <v>13</v>
      </c>
      <c r="E5" s="330" t="s">
        <v>580</v>
      </c>
      <c r="F5" s="330"/>
      <c r="G5" s="330"/>
      <c r="H5" s="356" t="s">
        <v>265</v>
      </c>
      <c r="I5" s="356"/>
      <c r="J5" s="260"/>
      <c r="K5" s="330" t="s">
        <v>633</v>
      </c>
      <c r="L5" s="330"/>
      <c r="M5" s="330"/>
      <c r="N5" s="330"/>
      <c r="O5" s="537" t="s">
        <v>246</v>
      </c>
      <c r="P5" s="537"/>
      <c r="Q5" s="539">
        <v>45275</v>
      </c>
      <c r="R5" s="539"/>
      <c r="S5" s="539"/>
      <c r="T5" s="356" t="s">
        <v>44</v>
      </c>
      <c r="U5" s="356"/>
      <c r="V5" s="229" t="s">
        <v>43</v>
      </c>
      <c r="W5" s="541">
        <f>'様式A-1'!Z5</f>
        <v>397</v>
      </c>
      <c r="X5" s="542"/>
      <c r="Y5" s="66" t="s">
        <v>42</v>
      </c>
    </row>
    <row r="6" spans="2:29" ht="20.149999999999999" customHeight="1" x14ac:dyDescent="0.2">
      <c r="B6" s="329"/>
      <c r="C6" s="329"/>
      <c r="D6" s="2" t="s">
        <v>14</v>
      </c>
      <c r="E6" s="330" t="s">
        <v>580</v>
      </c>
      <c r="F6" s="330"/>
      <c r="G6" s="330"/>
      <c r="H6" s="356" t="s">
        <v>266</v>
      </c>
      <c r="I6" s="356"/>
      <c r="J6" s="260"/>
      <c r="K6" s="330" t="s">
        <v>634</v>
      </c>
      <c r="L6" s="330"/>
      <c r="M6" s="330"/>
      <c r="N6" s="330"/>
      <c r="O6" s="538"/>
      <c r="P6" s="538"/>
      <c r="Q6" s="540"/>
      <c r="R6" s="540"/>
      <c r="S6" s="540"/>
      <c r="T6" s="356" t="s">
        <v>15</v>
      </c>
      <c r="U6" s="356"/>
      <c r="V6" s="330" t="s">
        <v>524</v>
      </c>
      <c r="W6" s="330"/>
      <c r="X6" s="330"/>
      <c r="Y6" s="330"/>
    </row>
    <row r="7" spans="2:29" ht="6.9" customHeight="1" x14ac:dyDescent="0.2">
      <c r="B7" s="494" t="s">
        <v>18</v>
      </c>
      <c r="C7" s="495" t="s">
        <v>19</v>
      </c>
      <c r="D7" s="498">
        <v>341743.4</v>
      </c>
      <c r="E7" s="499"/>
      <c r="F7" s="480" t="s">
        <v>20</v>
      </c>
      <c r="G7" s="481"/>
      <c r="H7" s="480" t="s">
        <v>21</v>
      </c>
      <c r="I7" s="482"/>
      <c r="J7" s="331" t="s">
        <v>22</v>
      </c>
      <c r="K7" s="503"/>
      <c r="L7" s="516" t="s">
        <v>36</v>
      </c>
      <c r="M7" s="517">
        <v>48</v>
      </c>
      <c r="N7" s="516" t="s">
        <v>35</v>
      </c>
      <c r="O7" s="517">
        <v>6</v>
      </c>
      <c r="P7" s="522" t="s">
        <v>34</v>
      </c>
      <c r="Q7" s="514"/>
      <c r="R7" s="504" t="s">
        <v>41</v>
      </c>
      <c r="S7" s="505"/>
      <c r="T7" s="506" t="s">
        <v>62</v>
      </c>
      <c r="U7" s="507"/>
      <c r="V7" s="524" t="s">
        <v>40</v>
      </c>
      <c r="W7" s="529" t="s">
        <v>301</v>
      </c>
      <c r="X7" s="530"/>
      <c r="Y7" s="527"/>
    </row>
    <row r="8" spans="2:29" ht="6.9" customHeight="1" x14ac:dyDescent="0.2">
      <c r="B8" s="494"/>
      <c r="C8" s="496"/>
      <c r="D8" s="500"/>
      <c r="E8" s="501"/>
      <c r="F8" s="504"/>
      <c r="G8" s="532"/>
      <c r="H8" s="504"/>
      <c r="I8" s="505"/>
      <c r="J8" s="318"/>
      <c r="K8" s="503"/>
      <c r="L8" s="516"/>
      <c r="M8" s="517"/>
      <c r="N8" s="516"/>
      <c r="O8" s="517"/>
      <c r="P8" s="522"/>
      <c r="Q8" s="514"/>
      <c r="R8" s="504"/>
      <c r="S8" s="505"/>
      <c r="T8" s="506"/>
      <c r="U8" s="507"/>
      <c r="V8" s="525"/>
      <c r="W8" s="531"/>
      <c r="X8" s="531"/>
      <c r="Y8" s="502"/>
    </row>
    <row r="9" spans="2:29" ht="6.9" customHeight="1" x14ac:dyDescent="0.2">
      <c r="B9" s="494"/>
      <c r="C9" s="497"/>
      <c r="D9" s="310"/>
      <c r="E9" s="312"/>
      <c r="F9" s="504"/>
      <c r="G9" s="532"/>
      <c r="H9" s="504"/>
      <c r="I9" s="505"/>
      <c r="J9" s="318"/>
      <c r="K9" s="503"/>
      <c r="L9" s="516"/>
      <c r="M9" s="517"/>
      <c r="N9" s="516"/>
      <c r="O9" s="517"/>
      <c r="P9" s="522"/>
      <c r="Q9" s="514"/>
      <c r="R9" s="504"/>
      <c r="S9" s="505"/>
      <c r="T9" s="506"/>
      <c r="U9" s="507"/>
      <c r="V9" s="525"/>
      <c r="W9" s="531"/>
      <c r="X9" s="531"/>
      <c r="Y9" s="502"/>
    </row>
    <row r="10" spans="2:29" ht="6.9" customHeight="1" x14ac:dyDescent="0.2">
      <c r="B10" s="494"/>
      <c r="C10" s="495" t="s">
        <v>23</v>
      </c>
      <c r="D10" s="498">
        <v>1311138.5</v>
      </c>
      <c r="E10" s="499"/>
      <c r="F10" s="504"/>
      <c r="G10" s="532"/>
      <c r="H10" s="504"/>
      <c r="I10" s="505"/>
      <c r="J10" s="318"/>
      <c r="K10" s="503"/>
      <c r="L10" s="516"/>
      <c r="M10" s="518"/>
      <c r="N10" s="516"/>
      <c r="O10" s="518"/>
      <c r="P10" s="522"/>
      <c r="Q10" s="515"/>
      <c r="R10" s="504"/>
      <c r="S10" s="505"/>
      <c r="T10" s="506"/>
      <c r="U10" s="507"/>
      <c r="V10" s="525"/>
      <c r="W10" s="531"/>
      <c r="X10" s="531"/>
      <c r="Y10" s="502"/>
    </row>
    <row r="11" spans="2:29" ht="6.9" customHeight="1" x14ac:dyDescent="0.2">
      <c r="B11" s="494"/>
      <c r="C11" s="496"/>
      <c r="D11" s="500"/>
      <c r="E11" s="501"/>
      <c r="F11" s="504"/>
      <c r="G11" s="532"/>
      <c r="H11" s="504"/>
      <c r="I11" s="505"/>
      <c r="J11" s="331" t="s">
        <v>24</v>
      </c>
      <c r="K11" s="333"/>
      <c r="L11" s="352" t="s">
        <v>36</v>
      </c>
      <c r="M11" s="528">
        <v>20</v>
      </c>
      <c r="N11" s="352" t="s">
        <v>35</v>
      </c>
      <c r="O11" s="513"/>
      <c r="P11" s="521" t="s">
        <v>34</v>
      </c>
      <c r="Q11" s="513"/>
      <c r="R11" s="504"/>
      <c r="S11" s="505"/>
      <c r="T11" s="506"/>
      <c r="U11" s="507"/>
      <c r="V11" s="525"/>
      <c r="W11" s="531"/>
      <c r="X11" s="531"/>
      <c r="Y11" s="502"/>
    </row>
    <row r="12" spans="2:29" ht="6.9" customHeight="1" x14ac:dyDescent="0.2">
      <c r="B12" s="494"/>
      <c r="C12" s="497"/>
      <c r="D12" s="310"/>
      <c r="E12" s="312"/>
      <c r="F12" s="504"/>
      <c r="G12" s="532"/>
      <c r="H12" s="504"/>
      <c r="I12" s="505"/>
      <c r="J12" s="318"/>
      <c r="K12" s="503"/>
      <c r="L12" s="516"/>
      <c r="M12" s="517"/>
      <c r="N12" s="516"/>
      <c r="O12" s="514"/>
      <c r="P12" s="522"/>
      <c r="Q12" s="514"/>
      <c r="R12" s="504"/>
      <c r="S12" s="505"/>
      <c r="T12" s="506"/>
      <c r="U12" s="507"/>
      <c r="V12" s="525"/>
      <c r="W12" s="531"/>
      <c r="X12" s="531"/>
      <c r="Y12" s="502"/>
    </row>
    <row r="13" spans="2:29" ht="6.9" customHeight="1" x14ac:dyDescent="0.2">
      <c r="B13" s="494" t="s">
        <v>25</v>
      </c>
      <c r="C13" s="495" t="s">
        <v>19</v>
      </c>
      <c r="D13" s="498">
        <v>341730.5</v>
      </c>
      <c r="E13" s="499"/>
      <c r="F13" s="504"/>
      <c r="G13" s="532"/>
      <c r="H13" s="504"/>
      <c r="I13" s="505"/>
      <c r="J13" s="318"/>
      <c r="K13" s="503"/>
      <c r="L13" s="516"/>
      <c r="M13" s="517"/>
      <c r="N13" s="516"/>
      <c r="O13" s="514"/>
      <c r="P13" s="522"/>
      <c r="Q13" s="514"/>
      <c r="R13" s="504"/>
      <c r="S13" s="505"/>
      <c r="T13" s="506"/>
      <c r="U13" s="507"/>
      <c r="V13" s="525"/>
      <c r="W13" s="519" t="s">
        <v>282</v>
      </c>
      <c r="X13" s="520"/>
      <c r="Y13" s="502">
        <v>5</v>
      </c>
    </row>
    <row r="14" spans="2:29" ht="6.9" customHeight="1" x14ac:dyDescent="0.2">
      <c r="B14" s="495"/>
      <c r="C14" s="496"/>
      <c r="D14" s="500"/>
      <c r="E14" s="501"/>
      <c r="F14" s="504"/>
      <c r="G14" s="532"/>
      <c r="H14" s="504"/>
      <c r="I14" s="505"/>
      <c r="J14" s="319"/>
      <c r="K14" s="335"/>
      <c r="L14" s="516"/>
      <c r="M14" s="518"/>
      <c r="N14" s="516"/>
      <c r="O14" s="515"/>
      <c r="P14" s="522"/>
      <c r="Q14" s="515"/>
      <c r="R14" s="504"/>
      <c r="S14" s="505"/>
      <c r="T14" s="506"/>
      <c r="U14" s="507"/>
      <c r="V14" s="525"/>
      <c r="W14" s="520"/>
      <c r="X14" s="520"/>
      <c r="Y14" s="502"/>
    </row>
    <row r="15" spans="2:29" ht="6.9" customHeight="1" x14ac:dyDescent="0.2">
      <c r="B15" s="495"/>
      <c r="C15" s="497"/>
      <c r="D15" s="310"/>
      <c r="E15" s="312"/>
      <c r="F15" s="504"/>
      <c r="G15" s="532"/>
      <c r="H15" s="504"/>
      <c r="I15" s="505"/>
      <c r="J15" s="318" t="s">
        <v>26</v>
      </c>
      <c r="K15" s="503"/>
      <c r="L15" s="352" t="s">
        <v>36</v>
      </c>
      <c r="M15" s="510">
        <v>2</v>
      </c>
      <c r="N15" s="352" t="s">
        <v>35</v>
      </c>
      <c r="O15" s="510"/>
      <c r="P15" s="521" t="s">
        <v>34</v>
      </c>
      <c r="Q15" s="510"/>
      <c r="R15" s="504"/>
      <c r="S15" s="505"/>
      <c r="T15" s="506"/>
      <c r="U15" s="507"/>
      <c r="V15" s="525"/>
      <c r="W15" s="520"/>
      <c r="X15" s="520"/>
      <c r="Y15" s="502"/>
      <c r="AC15" s="3">
        <v>0</v>
      </c>
    </row>
    <row r="16" spans="2:29" ht="6.9" customHeight="1" x14ac:dyDescent="0.2">
      <c r="B16" s="495"/>
      <c r="C16" s="495" t="s">
        <v>23</v>
      </c>
      <c r="D16" s="498">
        <v>1311138.5</v>
      </c>
      <c r="E16" s="499"/>
      <c r="F16" s="504"/>
      <c r="G16" s="532"/>
      <c r="H16" s="504"/>
      <c r="I16" s="505"/>
      <c r="J16" s="318"/>
      <c r="K16" s="503"/>
      <c r="L16" s="516"/>
      <c r="M16" s="511"/>
      <c r="N16" s="516"/>
      <c r="O16" s="511"/>
      <c r="P16" s="522"/>
      <c r="Q16" s="511"/>
      <c r="R16" s="504"/>
      <c r="S16" s="505"/>
      <c r="T16" s="506"/>
      <c r="U16" s="507"/>
      <c r="V16" s="525"/>
      <c r="W16" s="520"/>
      <c r="X16" s="520"/>
      <c r="Y16" s="502"/>
    </row>
    <row r="17" spans="2:25" ht="6.9" customHeight="1" x14ac:dyDescent="0.2">
      <c r="B17" s="495"/>
      <c r="C17" s="496"/>
      <c r="D17" s="500"/>
      <c r="E17" s="501"/>
      <c r="F17" s="504"/>
      <c r="G17" s="532"/>
      <c r="H17" s="504"/>
      <c r="I17" s="505"/>
      <c r="J17" s="318"/>
      <c r="K17" s="503"/>
      <c r="L17" s="516"/>
      <c r="M17" s="511"/>
      <c r="N17" s="516"/>
      <c r="O17" s="511"/>
      <c r="P17" s="522"/>
      <c r="Q17" s="511"/>
      <c r="R17" s="504"/>
      <c r="S17" s="505"/>
      <c r="T17" s="506"/>
      <c r="U17" s="507"/>
      <c r="V17" s="525"/>
      <c r="W17" s="520"/>
      <c r="X17" s="520"/>
      <c r="Y17" s="502"/>
    </row>
    <row r="18" spans="2:25" ht="6.9" customHeight="1" x14ac:dyDescent="0.2">
      <c r="B18" s="494"/>
      <c r="C18" s="497"/>
      <c r="D18" s="310"/>
      <c r="E18" s="312"/>
      <c r="F18" s="483"/>
      <c r="G18" s="484"/>
      <c r="H18" s="483"/>
      <c r="I18" s="485"/>
      <c r="J18" s="319"/>
      <c r="K18" s="335"/>
      <c r="L18" s="362"/>
      <c r="M18" s="512"/>
      <c r="N18" s="362"/>
      <c r="O18" s="512"/>
      <c r="P18" s="523"/>
      <c r="Q18" s="512"/>
      <c r="R18" s="483"/>
      <c r="S18" s="485"/>
      <c r="T18" s="508"/>
      <c r="U18" s="509"/>
      <c r="V18" s="526"/>
      <c r="W18" s="520"/>
      <c r="X18" s="520"/>
      <c r="Y18" s="502"/>
    </row>
    <row r="19" spans="2:25" ht="31.25" customHeight="1" x14ac:dyDescent="0.2">
      <c r="B19" s="486" t="s">
        <v>9</v>
      </c>
      <c r="C19" s="487"/>
      <c r="D19" s="488"/>
      <c r="E19" s="488"/>
      <c r="F19" s="488"/>
      <c r="G19" s="488"/>
      <c r="H19" s="488"/>
      <c r="I19" s="488"/>
      <c r="J19" s="488"/>
      <c r="K19" s="488"/>
      <c r="L19" s="488"/>
      <c r="M19" s="488"/>
      <c r="N19" s="488"/>
      <c r="O19" s="488"/>
      <c r="P19" s="488"/>
      <c r="Q19" s="488"/>
      <c r="R19" s="488"/>
      <c r="S19" s="488"/>
      <c r="T19" s="488"/>
      <c r="U19" s="488"/>
      <c r="V19" s="488"/>
      <c r="W19" s="488"/>
      <c r="X19" s="488"/>
      <c r="Y19" s="489"/>
    </row>
    <row r="20" spans="2:25" ht="39.9" customHeight="1" x14ac:dyDescent="0.2">
      <c r="B20" s="486"/>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2">
      <c r="B21" s="486"/>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2">
      <c r="B22" s="486"/>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2">
      <c r="B23" s="486"/>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2">
      <c r="B24" s="486"/>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2">
      <c r="B25" s="486"/>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2">
      <c r="B26" s="486"/>
      <c r="C26" s="23"/>
      <c r="D26" s="1"/>
      <c r="E26" s="1"/>
      <c r="G26" s="26"/>
      <c r="H26" s="26"/>
      <c r="I26" s="26"/>
      <c r="J26" s="26"/>
      <c r="K26" s="26"/>
      <c r="L26" s="1"/>
      <c r="M26" s="23"/>
      <c r="N26" s="23"/>
      <c r="O26" s="1"/>
      <c r="P26" s="490" t="s">
        <v>300</v>
      </c>
      <c r="Q26" s="490"/>
      <c r="R26" s="490"/>
      <c r="S26" s="490"/>
      <c r="T26" s="490"/>
      <c r="U26" s="490"/>
      <c r="V26" s="490"/>
      <c r="W26" s="490"/>
      <c r="X26" s="490"/>
      <c r="Y26" s="491"/>
    </row>
    <row r="27" spans="2:25" ht="45" customHeight="1" x14ac:dyDescent="0.2">
      <c r="B27" s="471"/>
      <c r="C27" s="22"/>
      <c r="D27" s="20"/>
      <c r="E27" s="25"/>
      <c r="F27" s="21"/>
      <c r="G27" s="20"/>
      <c r="H27" s="20"/>
      <c r="I27" s="20"/>
      <c r="J27" s="20"/>
      <c r="K27" s="20"/>
      <c r="L27" s="20"/>
      <c r="M27" s="20"/>
      <c r="N27" s="20"/>
      <c r="O27" s="19"/>
      <c r="P27" s="492"/>
      <c r="Q27" s="492"/>
      <c r="R27" s="492"/>
      <c r="S27" s="492"/>
      <c r="T27" s="492"/>
      <c r="U27" s="492"/>
      <c r="V27" s="492"/>
      <c r="W27" s="492"/>
      <c r="X27" s="492"/>
      <c r="Y27" s="493"/>
    </row>
    <row r="28" spans="2:25" ht="15" customHeight="1" x14ac:dyDescent="0.2">
      <c r="C28" s="4" t="s">
        <v>256</v>
      </c>
    </row>
    <row r="29" spans="2:25" ht="15" customHeight="1" x14ac:dyDescent="0.2">
      <c r="C29" s="1" t="s">
        <v>565</v>
      </c>
    </row>
    <row r="30" spans="2:25" ht="11.4" customHeight="1" x14ac:dyDescent="0.2">
      <c r="C30" s="3" t="s">
        <v>566</v>
      </c>
    </row>
    <row r="31" spans="2:25" x14ac:dyDescent="0.2">
      <c r="C31" s="1" t="s">
        <v>302</v>
      </c>
    </row>
    <row r="32" spans="2:25" x14ac:dyDescent="0.2">
      <c r="C32" s="1" t="s">
        <v>257</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3"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74229EF-3A0A-47C7-8C9F-09F25A0E8B75}">
          <x14:formula1>
            <xm:f>'(参考)リスト'!$E$6:$E$7</xm:f>
          </x14:formula1>
          <xm:sqref>V4:Y4</xm:sqref>
        </x14:dataValidation>
        <x14:dataValidation type="list" allowBlank="1" showInputMessage="1" showErrorMessage="1" xr:uid="{992075B3-8A66-4C71-A50A-432D7BFC1A73}">
          <x14:formula1>
            <xm:f>'(参考)リスト'!$D$6:$D$7</xm:f>
          </x14:formula1>
          <xm:sqref>V3:Y3</xm:sqref>
        </x14:dataValidation>
        <x14:dataValidation type="list" allowBlank="1" showInputMessage="1" showErrorMessage="1" xr:uid="{83BC70FA-1A00-47DA-8863-8EB746588879}">
          <x14:formula1>
            <xm:f>'(参考)リスト'!$B$6:$B$12</xm:f>
          </x14:formula1>
          <xm:sqref>V6:Y6</xm:sqref>
        </x14:dataValidation>
        <x14:dataValidation type="list" allowBlank="1" showInputMessage="1" showErrorMessage="1" xr:uid="{46CA0196-95E5-4DEB-9A65-4184DD3A17EB}">
          <x14:formula1>
            <xm:f>'(参考)リスト'!$G$16:$G$19</xm:f>
          </x14:formula1>
          <xm:sqref>T7:U18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3F5A3-C880-41AC-AF8F-29563456156C}">
  <sheetPr>
    <pageSetUpPr fitToPage="1"/>
  </sheetPr>
  <dimension ref="B2:AC32"/>
  <sheetViews>
    <sheetView showGridLines="0" showZeros="0" view="pageBreakPreview" zoomScaleNormal="100" zoomScaleSheetLayoutView="100" workbookViewId="0">
      <selection activeCell="C19" sqref="C19:Y19"/>
    </sheetView>
  </sheetViews>
  <sheetFormatPr defaultColWidth="9" defaultRowHeight="12" x14ac:dyDescent="0.2"/>
  <cols>
    <col min="1" max="1" width="1.6328125" style="3" customWidth="1"/>
    <col min="2" max="2" width="4.08984375" style="3" customWidth="1"/>
    <col min="3" max="21" width="5.90625" style="3" customWidth="1"/>
    <col min="22" max="22" width="8.1796875" style="3" customWidth="1"/>
    <col min="23" max="24" width="6.81640625" style="3" customWidth="1"/>
    <col min="25" max="25" width="8.6328125" style="3" customWidth="1"/>
    <col min="26" max="26" width="1.36328125" style="3" customWidth="1"/>
    <col min="27" max="16384" width="9" style="3"/>
  </cols>
  <sheetData>
    <row r="2" spans="2:29" ht="24.9" customHeight="1" x14ac:dyDescent="0.2">
      <c r="B2" s="28" t="s">
        <v>340</v>
      </c>
      <c r="C2" s="4"/>
      <c r="D2" s="4"/>
      <c r="E2" s="4"/>
      <c r="F2" s="4"/>
      <c r="G2" s="4"/>
      <c r="H2" s="4"/>
      <c r="I2" s="4"/>
      <c r="J2" s="4"/>
      <c r="K2" s="27"/>
      <c r="L2" s="4"/>
      <c r="M2" s="27"/>
      <c r="N2" s="203"/>
      <c r="O2" s="204"/>
      <c r="P2" s="543"/>
      <c r="Q2" s="544"/>
      <c r="R2" s="544"/>
      <c r="S2" s="545"/>
      <c r="T2" s="356" t="s">
        <v>55</v>
      </c>
      <c r="U2" s="356"/>
      <c r="V2" s="546" t="s">
        <v>1304</v>
      </c>
      <c r="W2" s="546"/>
      <c r="X2" s="546"/>
      <c r="Y2" s="546"/>
    </row>
    <row r="3" spans="2:29" ht="20.149999999999999" customHeight="1" x14ac:dyDescent="0.2">
      <c r="B3" s="352" t="s">
        <v>27</v>
      </c>
      <c r="C3" s="352"/>
      <c r="D3" s="535" t="s">
        <v>617</v>
      </c>
      <c r="E3" s="535"/>
      <c r="F3" s="535"/>
      <c r="G3" s="535"/>
      <c r="H3" s="356" t="s">
        <v>28</v>
      </c>
      <c r="I3" s="356"/>
      <c r="J3" s="460" t="s">
        <v>578</v>
      </c>
      <c r="K3" s="460"/>
      <c r="L3" s="460"/>
      <c r="M3" s="460"/>
      <c r="N3" s="356" t="s">
        <v>10</v>
      </c>
      <c r="O3" s="356"/>
      <c r="P3" s="330" t="s">
        <v>579</v>
      </c>
      <c r="Q3" s="330"/>
      <c r="R3" s="330"/>
      <c r="S3" s="330"/>
      <c r="T3" s="356" t="s">
        <v>16</v>
      </c>
      <c r="U3" s="356"/>
      <c r="V3" s="539" t="s">
        <v>353</v>
      </c>
      <c r="W3" s="539"/>
      <c r="X3" s="539"/>
      <c r="Y3" s="539"/>
    </row>
    <row r="4" spans="2:29" ht="20.149999999999999" customHeight="1" x14ac:dyDescent="0.2">
      <c r="B4" s="362" t="s">
        <v>11</v>
      </c>
      <c r="C4" s="362"/>
      <c r="D4" s="533" t="s">
        <v>630</v>
      </c>
      <c r="E4" s="533"/>
      <c r="F4" s="533"/>
      <c r="G4" s="533"/>
      <c r="H4" s="356"/>
      <c r="I4" s="356"/>
      <c r="J4" s="460"/>
      <c r="K4" s="535"/>
      <c r="L4" s="535"/>
      <c r="M4" s="535"/>
      <c r="N4" s="352"/>
      <c r="O4" s="352"/>
      <c r="P4" s="536"/>
      <c r="Q4" s="536"/>
      <c r="R4" s="536"/>
      <c r="S4" s="536"/>
      <c r="T4" s="352" t="s">
        <v>17</v>
      </c>
      <c r="U4" s="352"/>
      <c r="V4" s="534" t="s">
        <v>353</v>
      </c>
      <c r="W4" s="534"/>
      <c r="X4" s="534"/>
      <c r="Y4" s="534"/>
    </row>
    <row r="5" spans="2:29" ht="20.149999999999999" customHeight="1" x14ac:dyDescent="0.2">
      <c r="B5" s="329" t="s">
        <v>12</v>
      </c>
      <c r="C5" s="329"/>
      <c r="D5" s="2" t="s">
        <v>13</v>
      </c>
      <c r="E5" s="330" t="s">
        <v>580</v>
      </c>
      <c r="F5" s="330"/>
      <c r="G5" s="330"/>
      <c r="H5" s="356" t="s">
        <v>265</v>
      </c>
      <c r="I5" s="356"/>
      <c r="J5" s="260"/>
      <c r="K5" s="330" t="s">
        <v>633</v>
      </c>
      <c r="L5" s="330"/>
      <c r="M5" s="330"/>
      <c r="N5" s="330"/>
      <c r="O5" s="537" t="s">
        <v>246</v>
      </c>
      <c r="P5" s="537"/>
      <c r="Q5" s="539">
        <v>45275</v>
      </c>
      <c r="R5" s="539"/>
      <c r="S5" s="539"/>
      <c r="T5" s="356" t="s">
        <v>44</v>
      </c>
      <c r="U5" s="356"/>
      <c r="V5" s="229" t="s">
        <v>43</v>
      </c>
      <c r="W5" s="541">
        <f>'様式A-1'!Z5</f>
        <v>397</v>
      </c>
      <c r="X5" s="542"/>
      <c r="Y5" s="66" t="s">
        <v>42</v>
      </c>
    </row>
    <row r="6" spans="2:29" ht="20.149999999999999" customHeight="1" x14ac:dyDescent="0.2">
      <c r="B6" s="329"/>
      <c r="C6" s="329"/>
      <c r="D6" s="2" t="s">
        <v>14</v>
      </c>
      <c r="E6" s="330" t="s">
        <v>580</v>
      </c>
      <c r="F6" s="330"/>
      <c r="G6" s="330"/>
      <c r="H6" s="356" t="s">
        <v>266</v>
      </c>
      <c r="I6" s="356"/>
      <c r="J6" s="260"/>
      <c r="K6" s="330" t="s">
        <v>634</v>
      </c>
      <c r="L6" s="330"/>
      <c r="M6" s="330"/>
      <c r="N6" s="330"/>
      <c r="O6" s="538"/>
      <c r="P6" s="538"/>
      <c r="Q6" s="540"/>
      <c r="R6" s="540"/>
      <c r="S6" s="540"/>
      <c r="T6" s="356" t="s">
        <v>15</v>
      </c>
      <c r="U6" s="356"/>
      <c r="V6" s="330" t="s">
        <v>524</v>
      </c>
      <c r="W6" s="330"/>
      <c r="X6" s="330"/>
      <c r="Y6" s="330"/>
    </row>
    <row r="7" spans="2:29" ht="6.9" customHeight="1" x14ac:dyDescent="0.2">
      <c r="B7" s="494" t="s">
        <v>18</v>
      </c>
      <c r="C7" s="495" t="s">
        <v>19</v>
      </c>
      <c r="D7" s="498">
        <v>341743.4</v>
      </c>
      <c r="E7" s="499"/>
      <c r="F7" s="480" t="s">
        <v>20</v>
      </c>
      <c r="G7" s="481"/>
      <c r="H7" s="480" t="s">
        <v>21</v>
      </c>
      <c r="I7" s="482"/>
      <c r="J7" s="331" t="s">
        <v>22</v>
      </c>
      <c r="K7" s="503"/>
      <c r="L7" s="516" t="s">
        <v>36</v>
      </c>
      <c r="M7" s="517">
        <v>48</v>
      </c>
      <c r="N7" s="516" t="s">
        <v>35</v>
      </c>
      <c r="O7" s="517">
        <v>6</v>
      </c>
      <c r="P7" s="522" t="s">
        <v>34</v>
      </c>
      <c r="Q7" s="514"/>
      <c r="R7" s="504" t="s">
        <v>41</v>
      </c>
      <c r="S7" s="505"/>
      <c r="T7" s="506" t="s">
        <v>62</v>
      </c>
      <c r="U7" s="507"/>
      <c r="V7" s="524" t="s">
        <v>40</v>
      </c>
      <c r="W7" s="529" t="s">
        <v>301</v>
      </c>
      <c r="X7" s="530"/>
      <c r="Y7" s="527"/>
    </row>
    <row r="8" spans="2:29" ht="6.9" customHeight="1" x14ac:dyDescent="0.2">
      <c r="B8" s="494"/>
      <c r="C8" s="496"/>
      <c r="D8" s="500"/>
      <c r="E8" s="501"/>
      <c r="F8" s="504"/>
      <c r="G8" s="532"/>
      <c r="H8" s="504"/>
      <c r="I8" s="505"/>
      <c r="J8" s="318"/>
      <c r="K8" s="503"/>
      <c r="L8" s="516"/>
      <c r="M8" s="517"/>
      <c r="N8" s="516"/>
      <c r="O8" s="517"/>
      <c r="P8" s="522"/>
      <c r="Q8" s="514"/>
      <c r="R8" s="504"/>
      <c r="S8" s="505"/>
      <c r="T8" s="506"/>
      <c r="U8" s="507"/>
      <c r="V8" s="525"/>
      <c r="W8" s="531"/>
      <c r="X8" s="531"/>
      <c r="Y8" s="502"/>
    </row>
    <row r="9" spans="2:29" ht="6.9" customHeight="1" x14ac:dyDescent="0.2">
      <c r="B9" s="494"/>
      <c r="C9" s="497"/>
      <c r="D9" s="310"/>
      <c r="E9" s="312"/>
      <c r="F9" s="504"/>
      <c r="G9" s="532"/>
      <c r="H9" s="504"/>
      <c r="I9" s="505"/>
      <c r="J9" s="318"/>
      <c r="K9" s="503"/>
      <c r="L9" s="516"/>
      <c r="M9" s="517"/>
      <c r="N9" s="516"/>
      <c r="O9" s="517"/>
      <c r="P9" s="522"/>
      <c r="Q9" s="514"/>
      <c r="R9" s="504"/>
      <c r="S9" s="505"/>
      <c r="T9" s="506"/>
      <c r="U9" s="507"/>
      <c r="V9" s="525"/>
      <c r="W9" s="531"/>
      <c r="X9" s="531"/>
      <c r="Y9" s="502"/>
    </row>
    <row r="10" spans="2:29" ht="6.9" customHeight="1" x14ac:dyDescent="0.2">
      <c r="B10" s="494"/>
      <c r="C10" s="495" t="s">
        <v>23</v>
      </c>
      <c r="D10" s="498">
        <v>1311138.5</v>
      </c>
      <c r="E10" s="499"/>
      <c r="F10" s="504"/>
      <c r="G10" s="532"/>
      <c r="H10" s="504"/>
      <c r="I10" s="505"/>
      <c r="J10" s="318"/>
      <c r="K10" s="503"/>
      <c r="L10" s="516"/>
      <c r="M10" s="518"/>
      <c r="N10" s="516"/>
      <c r="O10" s="518"/>
      <c r="P10" s="522"/>
      <c r="Q10" s="515"/>
      <c r="R10" s="504"/>
      <c r="S10" s="505"/>
      <c r="T10" s="506"/>
      <c r="U10" s="507"/>
      <c r="V10" s="525"/>
      <c r="W10" s="531"/>
      <c r="X10" s="531"/>
      <c r="Y10" s="502"/>
    </row>
    <row r="11" spans="2:29" ht="6.9" customHeight="1" x14ac:dyDescent="0.2">
      <c r="B11" s="494"/>
      <c r="C11" s="496"/>
      <c r="D11" s="500"/>
      <c r="E11" s="501"/>
      <c r="F11" s="504"/>
      <c r="G11" s="532"/>
      <c r="H11" s="504"/>
      <c r="I11" s="505"/>
      <c r="J11" s="331" t="s">
        <v>24</v>
      </c>
      <c r="K11" s="333"/>
      <c r="L11" s="352" t="s">
        <v>36</v>
      </c>
      <c r="M11" s="528">
        <v>20</v>
      </c>
      <c r="N11" s="352" t="s">
        <v>35</v>
      </c>
      <c r="O11" s="513"/>
      <c r="P11" s="521" t="s">
        <v>34</v>
      </c>
      <c r="Q11" s="513"/>
      <c r="R11" s="504"/>
      <c r="S11" s="505"/>
      <c r="T11" s="506"/>
      <c r="U11" s="507"/>
      <c r="V11" s="525"/>
      <c r="W11" s="531"/>
      <c r="X11" s="531"/>
      <c r="Y11" s="502"/>
    </row>
    <row r="12" spans="2:29" ht="6.9" customHeight="1" x14ac:dyDescent="0.2">
      <c r="B12" s="494"/>
      <c r="C12" s="497"/>
      <c r="D12" s="310"/>
      <c r="E12" s="312"/>
      <c r="F12" s="504"/>
      <c r="G12" s="532"/>
      <c r="H12" s="504"/>
      <c r="I12" s="505"/>
      <c r="J12" s="318"/>
      <c r="K12" s="503"/>
      <c r="L12" s="516"/>
      <c r="M12" s="517"/>
      <c r="N12" s="516"/>
      <c r="O12" s="514"/>
      <c r="P12" s="522"/>
      <c r="Q12" s="514"/>
      <c r="R12" s="504"/>
      <c r="S12" s="505"/>
      <c r="T12" s="506"/>
      <c r="U12" s="507"/>
      <c r="V12" s="525"/>
      <c r="W12" s="531"/>
      <c r="X12" s="531"/>
      <c r="Y12" s="502"/>
    </row>
    <row r="13" spans="2:29" ht="6.9" customHeight="1" x14ac:dyDescent="0.2">
      <c r="B13" s="494" t="s">
        <v>25</v>
      </c>
      <c r="C13" s="495" t="s">
        <v>19</v>
      </c>
      <c r="D13" s="498">
        <v>341730.5</v>
      </c>
      <c r="E13" s="499"/>
      <c r="F13" s="504"/>
      <c r="G13" s="532"/>
      <c r="H13" s="504"/>
      <c r="I13" s="505"/>
      <c r="J13" s="318"/>
      <c r="K13" s="503"/>
      <c r="L13" s="516"/>
      <c r="M13" s="517"/>
      <c r="N13" s="516"/>
      <c r="O13" s="514"/>
      <c r="P13" s="522"/>
      <c r="Q13" s="514"/>
      <c r="R13" s="504"/>
      <c r="S13" s="505"/>
      <c r="T13" s="506"/>
      <c r="U13" s="507"/>
      <c r="V13" s="525"/>
      <c r="W13" s="519" t="s">
        <v>282</v>
      </c>
      <c r="X13" s="520"/>
      <c r="Y13" s="502">
        <v>5</v>
      </c>
    </row>
    <row r="14" spans="2:29" ht="6.9" customHeight="1" x14ac:dyDescent="0.2">
      <c r="B14" s="495"/>
      <c r="C14" s="496"/>
      <c r="D14" s="500"/>
      <c r="E14" s="501"/>
      <c r="F14" s="504"/>
      <c r="G14" s="532"/>
      <c r="H14" s="504"/>
      <c r="I14" s="505"/>
      <c r="J14" s="319"/>
      <c r="K14" s="335"/>
      <c r="L14" s="516"/>
      <c r="M14" s="518"/>
      <c r="N14" s="516"/>
      <c r="O14" s="515"/>
      <c r="P14" s="522"/>
      <c r="Q14" s="515"/>
      <c r="R14" s="504"/>
      <c r="S14" s="505"/>
      <c r="T14" s="506"/>
      <c r="U14" s="507"/>
      <c r="V14" s="525"/>
      <c r="W14" s="520"/>
      <c r="X14" s="520"/>
      <c r="Y14" s="502"/>
    </row>
    <row r="15" spans="2:29" ht="6.9" customHeight="1" x14ac:dyDescent="0.2">
      <c r="B15" s="495"/>
      <c r="C15" s="497"/>
      <c r="D15" s="310"/>
      <c r="E15" s="312"/>
      <c r="F15" s="504"/>
      <c r="G15" s="532"/>
      <c r="H15" s="504"/>
      <c r="I15" s="505"/>
      <c r="J15" s="318" t="s">
        <v>26</v>
      </c>
      <c r="K15" s="503"/>
      <c r="L15" s="352" t="s">
        <v>36</v>
      </c>
      <c r="M15" s="510">
        <v>2</v>
      </c>
      <c r="N15" s="352" t="s">
        <v>35</v>
      </c>
      <c r="O15" s="510"/>
      <c r="P15" s="521" t="s">
        <v>34</v>
      </c>
      <c r="Q15" s="510"/>
      <c r="R15" s="504"/>
      <c r="S15" s="505"/>
      <c r="T15" s="506"/>
      <c r="U15" s="507"/>
      <c r="V15" s="525"/>
      <c r="W15" s="520"/>
      <c r="X15" s="520"/>
      <c r="Y15" s="502"/>
      <c r="AC15" s="3">
        <v>0</v>
      </c>
    </row>
    <row r="16" spans="2:29" ht="6.9" customHeight="1" x14ac:dyDescent="0.2">
      <c r="B16" s="495"/>
      <c r="C16" s="495" t="s">
        <v>23</v>
      </c>
      <c r="D16" s="498">
        <v>1311138.5</v>
      </c>
      <c r="E16" s="499"/>
      <c r="F16" s="504"/>
      <c r="G16" s="532"/>
      <c r="H16" s="504"/>
      <c r="I16" s="505"/>
      <c r="J16" s="318"/>
      <c r="K16" s="503"/>
      <c r="L16" s="516"/>
      <c r="M16" s="511"/>
      <c r="N16" s="516"/>
      <c r="O16" s="511"/>
      <c r="P16" s="522"/>
      <c r="Q16" s="511"/>
      <c r="R16" s="504"/>
      <c r="S16" s="505"/>
      <c r="T16" s="506"/>
      <c r="U16" s="507"/>
      <c r="V16" s="525"/>
      <c r="W16" s="520"/>
      <c r="X16" s="520"/>
      <c r="Y16" s="502"/>
    </row>
    <row r="17" spans="2:25" ht="6.9" customHeight="1" x14ac:dyDescent="0.2">
      <c r="B17" s="495"/>
      <c r="C17" s="496"/>
      <c r="D17" s="500"/>
      <c r="E17" s="501"/>
      <c r="F17" s="504"/>
      <c r="G17" s="532"/>
      <c r="H17" s="504"/>
      <c r="I17" s="505"/>
      <c r="J17" s="318"/>
      <c r="K17" s="503"/>
      <c r="L17" s="516"/>
      <c r="M17" s="511"/>
      <c r="N17" s="516"/>
      <c r="O17" s="511"/>
      <c r="P17" s="522"/>
      <c r="Q17" s="511"/>
      <c r="R17" s="504"/>
      <c r="S17" s="505"/>
      <c r="T17" s="506"/>
      <c r="U17" s="507"/>
      <c r="V17" s="525"/>
      <c r="W17" s="520"/>
      <c r="X17" s="520"/>
      <c r="Y17" s="502"/>
    </row>
    <row r="18" spans="2:25" ht="6.9" customHeight="1" x14ac:dyDescent="0.2">
      <c r="B18" s="494"/>
      <c r="C18" s="497"/>
      <c r="D18" s="310"/>
      <c r="E18" s="312"/>
      <c r="F18" s="483"/>
      <c r="G18" s="484"/>
      <c r="H18" s="483"/>
      <c r="I18" s="485"/>
      <c r="J18" s="319"/>
      <c r="K18" s="335"/>
      <c r="L18" s="362"/>
      <c r="M18" s="512"/>
      <c r="N18" s="362"/>
      <c r="O18" s="512"/>
      <c r="P18" s="523"/>
      <c r="Q18" s="512"/>
      <c r="R18" s="483"/>
      <c r="S18" s="485"/>
      <c r="T18" s="508"/>
      <c r="U18" s="509"/>
      <c r="V18" s="526"/>
      <c r="W18" s="520"/>
      <c r="X18" s="520"/>
      <c r="Y18" s="502"/>
    </row>
    <row r="19" spans="2:25" ht="31.25" customHeight="1" x14ac:dyDescent="0.2">
      <c r="B19" s="486" t="s">
        <v>9</v>
      </c>
      <c r="C19" s="487"/>
      <c r="D19" s="488"/>
      <c r="E19" s="488"/>
      <c r="F19" s="488"/>
      <c r="G19" s="488"/>
      <c r="H19" s="488"/>
      <c r="I19" s="488"/>
      <c r="J19" s="488"/>
      <c r="K19" s="488"/>
      <c r="L19" s="488"/>
      <c r="M19" s="488"/>
      <c r="N19" s="488"/>
      <c r="O19" s="488"/>
      <c r="P19" s="488"/>
      <c r="Q19" s="488"/>
      <c r="R19" s="488"/>
      <c r="S19" s="488"/>
      <c r="T19" s="488"/>
      <c r="U19" s="488"/>
      <c r="V19" s="488"/>
      <c r="W19" s="488"/>
      <c r="X19" s="488"/>
      <c r="Y19" s="489"/>
    </row>
    <row r="20" spans="2:25" ht="39.9" customHeight="1" x14ac:dyDescent="0.2">
      <c r="B20" s="486"/>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2">
      <c r="B21" s="486"/>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2">
      <c r="B22" s="486"/>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2">
      <c r="B23" s="486"/>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2">
      <c r="B24" s="486"/>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2">
      <c r="B25" s="486"/>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2">
      <c r="B26" s="486"/>
      <c r="C26" s="23"/>
      <c r="D26" s="1"/>
      <c r="E26" s="1"/>
      <c r="G26" s="26"/>
      <c r="H26" s="26"/>
      <c r="I26" s="26"/>
      <c r="J26" s="26"/>
      <c r="K26" s="26"/>
      <c r="L26" s="1"/>
      <c r="M26" s="23"/>
      <c r="N26" s="23"/>
      <c r="O26" s="1"/>
      <c r="P26" s="490" t="s">
        <v>300</v>
      </c>
      <c r="Q26" s="490"/>
      <c r="R26" s="490"/>
      <c r="S26" s="490"/>
      <c r="T26" s="490"/>
      <c r="U26" s="490"/>
      <c r="V26" s="490"/>
      <c r="W26" s="490"/>
      <c r="X26" s="490"/>
      <c r="Y26" s="491"/>
    </row>
    <row r="27" spans="2:25" ht="45" customHeight="1" x14ac:dyDescent="0.2">
      <c r="B27" s="471"/>
      <c r="C27" s="22"/>
      <c r="D27" s="20"/>
      <c r="E27" s="25"/>
      <c r="F27" s="21"/>
      <c r="G27" s="20"/>
      <c r="H27" s="20"/>
      <c r="I27" s="20"/>
      <c r="J27" s="20"/>
      <c r="K27" s="20"/>
      <c r="L27" s="20"/>
      <c r="M27" s="20"/>
      <c r="N27" s="20"/>
      <c r="O27" s="19"/>
      <c r="P27" s="492"/>
      <c r="Q27" s="492"/>
      <c r="R27" s="492"/>
      <c r="S27" s="492"/>
      <c r="T27" s="492"/>
      <c r="U27" s="492"/>
      <c r="V27" s="492"/>
      <c r="W27" s="492"/>
      <c r="X27" s="492"/>
      <c r="Y27" s="493"/>
    </row>
    <row r="28" spans="2:25" ht="15" customHeight="1" x14ac:dyDescent="0.2">
      <c r="C28" s="4" t="s">
        <v>256</v>
      </c>
    </row>
    <row r="29" spans="2:25" ht="15" customHeight="1" x14ac:dyDescent="0.2">
      <c r="C29" s="1" t="s">
        <v>565</v>
      </c>
    </row>
    <row r="30" spans="2:25" ht="11.4" customHeight="1" x14ac:dyDescent="0.2">
      <c r="C30" s="3" t="s">
        <v>566</v>
      </c>
    </row>
    <row r="31" spans="2:25" x14ac:dyDescent="0.2">
      <c r="C31" s="1" t="s">
        <v>302</v>
      </c>
    </row>
    <row r="32" spans="2:25" x14ac:dyDescent="0.2">
      <c r="C32" s="1" t="s">
        <v>257</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3"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B81EEBD-4203-47D9-85FA-A720B6B49CF2}">
          <x14:formula1>
            <xm:f>'(参考)リスト'!$G$16:$G$19</xm:f>
          </x14:formula1>
          <xm:sqref>T7:U18</xm:sqref>
        </x14:dataValidation>
        <x14:dataValidation type="list" allowBlank="1" showInputMessage="1" showErrorMessage="1" xr:uid="{24D86564-3362-4A6C-B57A-067F2D3AD432}">
          <x14:formula1>
            <xm:f>'(参考)リスト'!$B$6:$B$12</xm:f>
          </x14:formula1>
          <xm:sqref>V6:Y6</xm:sqref>
        </x14:dataValidation>
        <x14:dataValidation type="list" allowBlank="1" showInputMessage="1" showErrorMessage="1" xr:uid="{A6A14B61-B43B-4A25-B7B2-7DD5A212EE83}">
          <x14:formula1>
            <xm:f>'(参考)リスト'!$D$6:$D$7</xm:f>
          </x14:formula1>
          <xm:sqref>V3:Y3</xm:sqref>
        </x14:dataValidation>
        <x14:dataValidation type="list" allowBlank="1" showInputMessage="1" showErrorMessage="1" xr:uid="{E3F837A6-41BC-4B42-8B73-7B535DCAB12F}">
          <x14:formula1>
            <xm:f>'(参考)リスト'!$E$6:$E$7</xm:f>
          </x14:formula1>
          <xm:sqref>V4:Y4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5F3D5-CDBA-4448-8CCB-38AF4ED269B7}">
  <sheetPr>
    <pageSetUpPr fitToPage="1"/>
  </sheetPr>
  <dimension ref="B2:AC32"/>
  <sheetViews>
    <sheetView showGridLines="0" showZeros="0" view="pageBreakPreview" zoomScaleNormal="100" zoomScaleSheetLayoutView="100" workbookViewId="0">
      <selection activeCell="C19" sqref="C19:Y19"/>
    </sheetView>
  </sheetViews>
  <sheetFormatPr defaultColWidth="9" defaultRowHeight="12" x14ac:dyDescent="0.2"/>
  <cols>
    <col min="1" max="1" width="1.6328125" style="3" customWidth="1"/>
    <col min="2" max="2" width="4.08984375" style="3" customWidth="1"/>
    <col min="3" max="21" width="5.90625" style="3" customWidth="1"/>
    <col min="22" max="22" width="8.1796875" style="3" customWidth="1"/>
    <col min="23" max="24" width="6.81640625" style="3" customWidth="1"/>
    <col min="25" max="25" width="8.6328125" style="3" customWidth="1"/>
    <col min="26" max="26" width="1.36328125" style="3" customWidth="1"/>
    <col min="27" max="16384" width="9" style="3"/>
  </cols>
  <sheetData>
    <row r="2" spans="2:29" ht="24.9" customHeight="1" x14ac:dyDescent="0.2">
      <c r="B2" s="28" t="s">
        <v>340</v>
      </c>
      <c r="C2" s="4"/>
      <c r="D2" s="4"/>
      <c r="E2" s="4"/>
      <c r="F2" s="4"/>
      <c r="G2" s="4"/>
      <c r="H2" s="4"/>
      <c r="I2" s="4"/>
      <c r="J2" s="4"/>
      <c r="K2" s="27"/>
      <c r="L2" s="4"/>
      <c r="M2" s="27"/>
      <c r="N2" s="203"/>
      <c r="O2" s="204"/>
      <c r="P2" s="543"/>
      <c r="Q2" s="544"/>
      <c r="R2" s="544"/>
      <c r="S2" s="545"/>
      <c r="T2" s="356" t="s">
        <v>55</v>
      </c>
      <c r="U2" s="356"/>
      <c r="V2" s="546" t="s">
        <v>1304</v>
      </c>
      <c r="W2" s="546"/>
      <c r="X2" s="546"/>
      <c r="Y2" s="546"/>
    </row>
    <row r="3" spans="2:29" ht="20.149999999999999" customHeight="1" x14ac:dyDescent="0.2">
      <c r="B3" s="352" t="s">
        <v>27</v>
      </c>
      <c r="C3" s="352"/>
      <c r="D3" s="535" t="s">
        <v>617</v>
      </c>
      <c r="E3" s="535"/>
      <c r="F3" s="535"/>
      <c r="G3" s="535"/>
      <c r="H3" s="356" t="s">
        <v>28</v>
      </c>
      <c r="I3" s="356"/>
      <c r="J3" s="460" t="s">
        <v>578</v>
      </c>
      <c r="K3" s="460"/>
      <c r="L3" s="460"/>
      <c r="M3" s="460"/>
      <c r="N3" s="356" t="s">
        <v>10</v>
      </c>
      <c r="O3" s="356"/>
      <c r="P3" s="330" t="s">
        <v>579</v>
      </c>
      <c r="Q3" s="330"/>
      <c r="R3" s="330"/>
      <c r="S3" s="330"/>
      <c r="T3" s="356" t="s">
        <v>16</v>
      </c>
      <c r="U3" s="356"/>
      <c r="V3" s="539" t="s">
        <v>353</v>
      </c>
      <c r="W3" s="539"/>
      <c r="X3" s="539"/>
      <c r="Y3" s="539"/>
    </row>
    <row r="4" spans="2:29" ht="20.149999999999999" customHeight="1" x14ac:dyDescent="0.2">
      <c r="B4" s="362" t="s">
        <v>11</v>
      </c>
      <c r="C4" s="362"/>
      <c r="D4" s="533" t="s">
        <v>630</v>
      </c>
      <c r="E4" s="533"/>
      <c r="F4" s="533"/>
      <c r="G4" s="533"/>
      <c r="H4" s="356"/>
      <c r="I4" s="356"/>
      <c r="J4" s="460"/>
      <c r="K4" s="535"/>
      <c r="L4" s="535"/>
      <c r="M4" s="535"/>
      <c r="N4" s="352"/>
      <c r="O4" s="352"/>
      <c r="P4" s="536"/>
      <c r="Q4" s="536"/>
      <c r="R4" s="536"/>
      <c r="S4" s="536"/>
      <c r="T4" s="352" t="s">
        <v>17</v>
      </c>
      <c r="U4" s="352"/>
      <c r="V4" s="534" t="s">
        <v>353</v>
      </c>
      <c r="W4" s="534"/>
      <c r="X4" s="534"/>
      <c r="Y4" s="534"/>
    </row>
    <row r="5" spans="2:29" ht="20.149999999999999" customHeight="1" x14ac:dyDescent="0.2">
      <c r="B5" s="329" t="s">
        <v>12</v>
      </c>
      <c r="C5" s="329"/>
      <c r="D5" s="2" t="s">
        <v>13</v>
      </c>
      <c r="E5" s="330" t="s">
        <v>580</v>
      </c>
      <c r="F5" s="330"/>
      <c r="G5" s="330"/>
      <c r="H5" s="356" t="s">
        <v>265</v>
      </c>
      <c r="I5" s="356"/>
      <c r="J5" s="260"/>
      <c r="K5" s="330" t="s">
        <v>633</v>
      </c>
      <c r="L5" s="330"/>
      <c r="M5" s="330"/>
      <c r="N5" s="330"/>
      <c r="O5" s="537" t="s">
        <v>246</v>
      </c>
      <c r="P5" s="537"/>
      <c r="Q5" s="539">
        <v>45275</v>
      </c>
      <c r="R5" s="539"/>
      <c r="S5" s="539"/>
      <c r="T5" s="356" t="s">
        <v>44</v>
      </c>
      <c r="U5" s="356"/>
      <c r="V5" s="229" t="s">
        <v>43</v>
      </c>
      <c r="W5" s="541">
        <f>'様式A-1'!Z5</f>
        <v>397</v>
      </c>
      <c r="X5" s="542"/>
      <c r="Y5" s="66" t="s">
        <v>42</v>
      </c>
    </row>
    <row r="6" spans="2:29" ht="20.149999999999999" customHeight="1" x14ac:dyDescent="0.2">
      <c r="B6" s="329"/>
      <c r="C6" s="329"/>
      <c r="D6" s="2" t="s">
        <v>14</v>
      </c>
      <c r="E6" s="330" t="s">
        <v>580</v>
      </c>
      <c r="F6" s="330"/>
      <c r="G6" s="330"/>
      <c r="H6" s="356" t="s">
        <v>266</v>
      </c>
      <c r="I6" s="356"/>
      <c r="J6" s="260"/>
      <c r="K6" s="330" t="s">
        <v>634</v>
      </c>
      <c r="L6" s="330"/>
      <c r="M6" s="330"/>
      <c r="N6" s="330"/>
      <c r="O6" s="538"/>
      <c r="P6" s="538"/>
      <c r="Q6" s="540"/>
      <c r="R6" s="540"/>
      <c r="S6" s="540"/>
      <c r="T6" s="356" t="s">
        <v>15</v>
      </c>
      <c r="U6" s="356"/>
      <c r="V6" s="330" t="s">
        <v>524</v>
      </c>
      <c r="W6" s="330"/>
      <c r="X6" s="330"/>
      <c r="Y6" s="330"/>
    </row>
    <row r="7" spans="2:29" ht="6.9" customHeight="1" x14ac:dyDescent="0.2">
      <c r="B7" s="494" t="s">
        <v>18</v>
      </c>
      <c r="C7" s="495" t="s">
        <v>19</v>
      </c>
      <c r="D7" s="498">
        <v>341743.4</v>
      </c>
      <c r="E7" s="499"/>
      <c r="F7" s="480" t="s">
        <v>20</v>
      </c>
      <c r="G7" s="481"/>
      <c r="H7" s="480" t="s">
        <v>21</v>
      </c>
      <c r="I7" s="482"/>
      <c r="J7" s="331" t="s">
        <v>22</v>
      </c>
      <c r="K7" s="503"/>
      <c r="L7" s="516" t="s">
        <v>36</v>
      </c>
      <c r="M7" s="517">
        <v>48</v>
      </c>
      <c r="N7" s="516" t="s">
        <v>35</v>
      </c>
      <c r="O7" s="517">
        <v>6</v>
      </c>
      <c r="P7" s="522" t="s">
        <v>34</v>
      </c>
      <c r="Q7" s="514"/>
      <c r="R7" s="504" t="s">
        <v>41</v>
      </c>
      <c r="S7" s="505"/>
      <c r="T7" s="506" t="s">
        <v>62</v>
      </c>
      <c r="U7" s="507"/>
      <c r="V7" s="524" t="s">
        <v>40</v>
      </c>
      <c r="W7" s="529" t="s">
        <v>301</v>
      </c>
      <c r="X7" s="530"/>
      <c r="Y7" s="527"/>
    </row>
    <row r="8" spans="2:29" ht="6.9" customHeight="1" x14ac:dyDescent="0.2">
      <c r="B8" s="494"/>
      <c r="C8" s="496"/>
      <c r="D8" s="500"/>
      <c r="E8" s="501"/>
      <c r="F8" s="504"/>
      <c r="G8" s="532"/>
      <c r="H8" s="504"/>
      <c r="I8" s="505"/>
      <c r="J8" s="318"/>
      <c r="K8" s="503"/>
      <c r="L8" s="516"/>
      <c r="M8" s="517"/>
      <c r="N8" s="516"/>
      <c r="O8" s="517"/>
      <c r="P8" s="522"/>
      <c r="Q8" s="514"/>
      <c r="R8" s="504"/>
      <c r="S8" s="505"/>
      <c r="T8" s="506"/>
      <c r="U8" s="507"/>
      <c r="V8" s="525"/>
      <c r="W8" s="531"/>
      <c r="X8" s="531"/>
      <c r="Y8" s="502"/>
    </row>
    <row r="9" spans="2:29" ht="6.9" customHeight="1" x14ac:dyDescent="0.2">
      <c r="B9" s="494"/>
      <c r="C9" s="497"/>
      <c r="D9" s="310"/>
      <c r="E9" s="312"/>
      <c r="F9" s="504"/>
      <c r="G9" s="532"/>
      <c r="H9" s="504"/>
      <c r="I9" s="505"/>
      <c r="J9" s="318"/>
      <c r="K9" s="503"/>
      <c r="L9" s="516"/>
      <c r="M9" s="517"/>
      <c r="N9" s="516"/>
      <c r="O9" s="517"/>
      <c r="P9" s="522"/>
      <c r="Q9" s="514"/>
      <c r="R9" s="504"/>
      <c r="S9" s="505"/>
      <c r="T9" s="506"/>
      <c r="U9" s="507"/>
      <c r="V9" s="525"/>
      <c r="W9" s="531"/>
      <c r="X9" s="531"/>
      <c r="Y9" s="502"/>
    </row>
    <row r="10" spans="2:29" ht="6.9" customHeight="1" x14ac:dyDescent="0.2">
      <c r="B10" s="494"/>
      <c r="C10" s="495" t="s">
        <v>23</v>
      </c>
      <c r="D10" s="498">
        <v>1311138.5</v>
      </c>
      <c r="E10" s="499"/>
      <c r="F10" s="504"/>
      <c r="G10" s="532"/>
      <c r="H10" s="504"/>
      <c r="I10" s="505"/>
      <c r="J10" s="318"/>
      <c r="K10" s="503"/>
      <c r="L10" s="516"/>
      <c r="M10" s="518"/>
      <c r="N10" s="516"/>
      <c r="O10" s="518"/>
      <c r="P10" s="522"/>
      <c r="Q10" s="515"/>
      <c r="R10" s="504"/>
      <c r="S10" s="505"/>
      <c r="T10" s="506"/>
      <c r="U10" s="507"/>
      <c r="V10" s="525"/>
      <c r="W10" s="531"/>
      <c r="X10" s="531"/>
      <c r="Y10" s="502"/>
    </row>
    <row r="11" spans="2:29" ht="6.9" customHeight="1" x14ac:dyDescent="0.2">
      <c r="B11" s="494"/>
      <c r="C11" s="496"/>
      <c r="D11" s="500"/>
      <c r="E11" s="501"/>
      <c r="F11" s="504"/>
      <c r="G11" s="532"/>
      <c r="H11" s="504"/>
      <c r="I11" s="505"/>
      <c r="J11" s="331" t="s">
        <v>24</v>
      </c>
      <c r="K11" s="333"/>
      <c r="L11" s="352" t="s">
        <v>36</v>
      </c>
      <c r="M11" s="528">
        <v>20</v>
      </c>
      <c r="N11" s="352" t="s">
        <v>35</v>
      </c>
      <c r="O11" s="513"/>
      <c r="P11" s="521" t="s">
        <v>34</v>
      </c>
      <c r="Q11" s="513"/>
      <c r="R11" s="504"/>
      <c r="S11" s="505"/>
      <c r="T11" s="506"/>
      <c r="U11" s="507"/>
      <c r="V11" s="525"/>
      <c r="W11" s="531"/>
      <c r="X11" s="531"/>
      <c r="Y11" s="502"/>
    </row>
    <row r="12" spans="2:29" ht="6.9" customHeight="1" x14ac:dyDescent="0.2">
      <c r="B12" s="494"/>
      <c r="C12" s="497"/>
      <c r="D12" s="310"/>
      <c r="E12" s="312"/>
      <c r="F12" s="504"/>
      <c r="G12" s="532"/>
      <c r="H12" s="504"/>
      <c r="I12" s="505"/>
      <c r="J12" s="318"/>
      <c r="K12" s="503"/>
      <c r="L12" s="516"/>
      <c r="M12" s="517"/>
      <c r="N12" s="516"/>
      <c r="O12" s="514"/>
      <c r="P12" s="522"/>
      <c r="Q12" s="514"/>
      <c r="R12" s="504"/>
      <c r="S12" s="505"/>
      <c r="T12" s="506"/>
      <c r="U12" s="507"/>
      <c r="V12" s="525"/>
      <c r="W12" s="531"/>
      <c r="X12" s="531"/>
      <c r="Y12" s="502"/>
    </row>
    <row r="13" spans="2:29" ht="6.9" customHeight="1" x14ac:dyDescent="0.2">
      <c r="B13" s="494" t="s">
        <v>25</v>
      </c>
      <c r="C13" s="495" t="s">
        <v>19</v>
      </c>
      <c r="D13" s="498">
        <v>341730.5</v>
      </c>
      <c r="E13" s="499"/>
      <c r="F13" s="504"/>
      <c r="G13" s="532"/>
      <c r="H13" s="504"/>
      <c r="I13" s="505"/>
      <c r="J13" s="318"/>
      <c r="K13" s="503"/>
      <c r="L13" s="516"/>
      <c r="M13" s="517"/>
      <c r="N13" s="516"/>
      <c r="O13" s="514"/>
      <c r="P13" s="522"/>
      <c r="Q13" s="514"/>
      <c r="R13" s="504"/>
      <c r="S13" s="505"/>
      <c r="T13" s="506"/>
      <c r="U13" s="507"/>
      <c r="V13" s="525"/>
      <c r="W13" s="519" t="s">
        <v>282</v>
      </c>
      <c r="X13" s="520"/>
      <c r="Y13" s="502">
        <v>5</v>
      </c>
    </row>
    <row r="14" spans="2:29" ht="6.9" customHeight="1" x14ac:dyDescent="0.2">
      <c r="B14" s="495"/>
      <c r="C14" s="496"/>
      <c r="D14" s="500"/>
      <c r="E14" s="501"/>
      <c r="F14" s="504"/>
      <c r="G14" s="532"/>
      <c r="H14" s="504"/>
      <c r="I14" s="505"/>
      <c r="J14" s="319"/>
      <c r="K14" s="335"/>
      <c r="L14" s="516"/>
      <c r="M14" s="518"/>
      <c r="N14" s="516"/>
      <c r="O14" s="515"/>
      <c r="P14" s="522"/>
      <c r="Q14" s="515"/>
      <c r="R14" s="504"/>
      <c r="S14" s="505"/>
      <c r="T14" s="506"/>
      <c r="U14" s="507"/>
      <c r="V14" s="525"/>
      <c r="W14" s="520"/>
      <c r="X14" s="520"/>
      <c r="Y14" s="502"/>
    </row>
    <row r="15" spans="2:29" ht="6.9" customHeight="1" x14ac:dyDescent="0.2">
      <c r="B15" s="495"/>
      <c r="C15" s="497"/>
      <c r="D15" s="310"/>
      <c r="E15" s="312"/>
      <c r="F15" s="504"/>
      <c r="G15" s="532"/>
      <c r="H15" s="504"/>
      <c r="I15" s="505"/>
      <c r="J15" s="318" t="s">
        <v>26</v>
      </c>
      <c r="K15" s="503"/>
      <c r="L15" s="352" t="s">
        <v>36</v>
      </c>
      <c r="M15" s="510">
        <v>2</v>
      </c>
      <c r="N15" s="352" t="s">
        <v>35</v>
      </c>
      <c r="O15" s="510"/>
      <c r="P15" s="521" t="s">
        <v>34</v>
      </c>
      <c r="Q15" s="510"/>
      <c r="R15" s="504"/>
      <c r="S15" s="505"/>
      <c r="T15" s="506"/>
      <c r="U15" s="507"/>
      <c r="V15" s="525"/>
      <c r="W15" s="520"/>
      <c r="X15" s="520"/>
      <c r="Y15" s="502"/>
      <c r="AC15" s="3">
        <v>0</v>
      </c>
    </row>
    <row r="16" spans="2:29" ht="6.9" customHeight="1" x14ac:dyDescent="0.2">
      <c r="B16" s="495"/>
      <c r="C16" s="495" t="s">
        <v>23</v>
      </c>
      <c r="D16" s="498">
        <v>1311138.5</v>
      </c>
      <c r="E16" s="499"/>
      <c r="F16" s="504"/>
      <c r="G16" s="532"/>
      <c r="H16" s="504"/>
      <c r="I16" s="505"/>
      <c r="J16" s="318"/>
      <c r="K16" s="503"/>
      <c r="L16" s="516"/>
      <c r="M16" s="511"/>
      <c r="N16" s="516"/>
      <c r="O16" s="511"/>
      <c r="P16" s="522"/>
      <c r="Q16" s="511"/>
      <c r="R16" s="504"/>
      <c r="S16" s="505"/>
      <c r="T16" s="506"/>
      <c r="U16" s="507"/>
      <c r="V16" s="525"/>
      <c r="W16" s="520"/>
      <c r="X16" s="520"/>
      <c r="Y16" s="502"/>
    </row>
    <row r="17" spans="2:25" ht="6.9" customHeight="1" x14ac:dyDescent="0.2">
      <c r="B17" s="495"/>
      <c r="C17" s="496"/>
      <c r="D17" s="500"/>
      <c r="E17" s="501"/>
      <c r="F17" s="504"/>
      <c r="G17" s="532"/>
      <c r="H17" s="504"/>
      <c r="I17" s="505"/>
      <c r="J17" s="318"/>
      <c r="K17" s="503"/>
      <c r="L17" s="516"/>
      <c r="M17" s="511"/>
      <c r="N17" s="516"/>
      <c r="O17" s="511"/>
      <c r="P17" s="522"/>
      <c r="Q17" s="511"/>
      <c r="R17" s="504"/>
      <c r="S17" s="505"/>
      <c r="T17" s="506"/>
      <c r="U17" s="507"/>
      <c r="V17" s="525"/>
      <c r="W17" s="520"/>
      <c r="X17" s="520"/>
      <c r="Y17" s="502"/>
    </row>
    <row r="18" spans="2:25" ht="6.9" customHeight="1" x14ac:dyDescent="0.2">
      <c r="B18" s="494"/>
      <c r="C18" s="497"/>
      <c r="D18" s="310"/>
      <c r="E18" s="312"/>
      <c r="F18" s="483"/>
      <c r="G18" s="484"/>
      <c r="H18" s="483"/>
      <c r="I18" s="485"/>
      <c r="J18" s="319"/>
      <c r="K18" s="335"/>
      <c r="L18" s="362"/>
      <c r="M18" s="512"/>
      <c r="N18" s="362"/>
      <c r="O18" s="512"/>
      <c r="P18" s="523"/>
      <c r="Q18" s="512"/>
      <c r="R18" s="483"/>
      <c r="S18" s="485"/>
      <c r="T18" s="508"/>
      <c r="U18" s="509"/>
      <c r="V18" s="526"/>
      <c r="W18" s="520"/>
      <c r="X18" s="520"/>
      <c r="Y18" s="502"/>
    </row>
    <row r="19" spans="2:25" ht="31.25" customHeight="1" x14ac:dyDescent="0.2">
      <c r="B19" s="486" t="s">
        <v>9</v>
      </c>
      <c r="C19" s="487"/>
      <c r="D19" s="488"/>
      <c r="E19" s="488"/>
      <c r="F19" s="488"/>
      <c r="G19" s="488"/>
      <c r="H19" s="488"/>
      <c r="I19" s="488"/>
      <c r="J19" s="488"/>
      <c r="K19" s="488"/>
      <c r="L19" s="488"/>
      <c r="M19" s="488"/>
      <c r="N19" s="488"/>
      <c r="O19" s="488"/>
      <c r="P19" s="488"/>
      <c r="Q19" s="488"/>
      <c r="R19" s="488"/>
      <c r="S19" s="488"/>
      <c r="T19" s="488"/>
      <c r="U19" s="488"/>
      <c r="V19" s="488"/>
      <c r="W19" s="488"/>
      <c r="X19" s="488"/>
      <c r="Y19" s="489"/>
    </row>
    <row r="20" spans="2:25" ht="39.9" customHeight="1" x14ac:dyDescent="0.2">
      <c r="B20" s="486"/>
      <c r="C20" s="1"/>
      <c r="D20" s="1"/>
      <c r="E20" s="1"/>
      <c r="F20" s="1"/>
      <c r="G20" s="1"/>
      <c r="H20" s="23"/>
      <c r="I20" s="1"/>
      <c r="J20" s="1"/>
      <c r="K20" s="1"/>
      <c r="L20" s="1"/>
      <c r="M20" s="23"/>
      <c r="N20" s="23"/>
      <c r="O20" s="1"/>
      <c r="P20" s="1"/>
      <c r="Q20" s="23"/>
      <c r="R20" s="1"/>
      <c r="S20" s="1"/>
      <c r="T20" s="1"/>
      <c r="U20" s="1"/>
      <c r="V20" s="1"/>
      <c r="W20" s="1"/>
      <c r="X20" s="1"/>
      <c r="Y20" s="24"/>
    </row>
    <row r="21" spans="2:25" ht="39.9" customHeight="1" x14ac:dyDescent="0.2">
      <c r="B21" s="486"/>
      <c r="C21" s="1"/>
      <c r="D21" s="1"/>
      <c r="E21" s="1"/>
      <c r="F21" s="1"/>
      <c r="G21" s="1"/>
      <c r="H21" s="23"/>
      <c r="I21" s="1"/>
      <c r="J21" s="1"/>
      <c r="K21" s="1"/>
      <c r="L21" s="1"/>
      <c r="M21" s="23"/>
      <c r="N21" s="23"/>
      <c r="O21" s="1"/>
      <c r="P21" s="1"/>
      <c r="Q21" s="23"/>
      <c r="R21" s="1"/>
      <c r="S21" s="1"/>
      <c r="T21" s="1"/>
      <c r="U21" s="1"/>
      <c r="V21" s="1"/>
      <c r="W21" s="1"/>
      <c r="X21" s="1"/>
      <c r="Y21" s="24"/>
    </row>
    <row r="22" spans="2:25" ht="39.9" customHeight="1" x14ac:dyDescent="0.2">
      <c r="B22" s="486"/>
      <c r="C22" s="1"/>
      <c r="D22" s="1"/>
      <c r="E22" s="1"/>
      <c r="F22" s="23"/>
      <c r="G22" s="1"/>
      <c r="H22" s="1"/>
      <c r="I22" s="1"/>
      <c r="J22" s="1"/>
      <c r="K22" s="1"/>
      <c r="L22" s="1"/>
      <c r="M22" s="23"/>
      <c r="N22" s="1"/>
      <c r="O22" s="1"/>
      <c r="P22" s="1"/>
      <c r="Q22" s="23"/>
      <c r="R22" s="1"/>
      <c r="S22" s="1"/>
      <c r="T22" s="1"/>
      <c r="U22" s="1"/>
      <c r="V22" s="1"/>
      <c r="W22" s="1"/>
      <c r="X22" s="1"/>
      <c r="Y22" s="24"/>
    </row>
    <row r="23" spans="2:25" ht="39.9" customHeight="1" x14ac:dyDescent="0.2">
      <c r="B23" s="486"/>
      <c r="C23" s="1"/>
      <c r="D23" s="1"/>
      <c r="E23" s="1"/>
      <c r="F23" s="23"/>
      <c r="G23" s="23"/>
      <c r="H23" s="1"/>
      <c r="I23" s="1"/>
      <c r="J23" s="1"/>
      <c r="K23" s="1"/>
      <c r="L23" s="1"/>
      <c r="M23" s="23"/>
      <c r="N23" s="1"/>
      <c r="O23" s="1"/>
      <c r="P23" s="1"/>
      <c r="Q23" s="23"/>
      <c r="R23" s="1"/>
      <c r="S23" s="1"/>
      <c r="T23" s="1"/>
      <c r="U23" s="1"/>
      <c r="V23" s="1"/>
      <c r="W23" s="1"/>
      <c r="X23" s="1"/>
      <c r="Y23" s="24"/>
    </row>
    <row r="24" spans="2:25" ht="39.9" customHeight="1" x14ac:dyDescent="0.2">
      <c r="B24" s="486"/>
      <c r="C24" s="23"/>
      <c r="D24" s="1"/>
      <c r="E24" s="1"/>
      <c r="F24" s="23"/>
      <c r="G24" s="23"/>
      <c r="H24" s="1"/>
      <c r="I24" s="1"/>
      <c r="J24" s="1"/>
      <c r="K24" s="1"/>
      <c r="L24" s="1"/>
      <c r="M24" s="23"/>
      <c r="N24" s="23"/>
      <c r="O24" s="1"/>
      <c r="P24" s="1"/>
      <c r="Q24" s="23"/>
      <c r="R24" s="1"/>
      <c r="S24" s="1"/>
      <c r="T24" s="1"/>
      <c r="U24" s="1"/>
      <c r="V24" s="1"/>
      <c r="W24" s="1"/>
      <c r="X24" s="1"/>
      <c r="Y24" s="24"/>
    </row>
    <row r="25" spans="2:25" ht="39.9" customHeight="1" x14ac:dyDescent="0.2">
      <c r="B25" s="486"/>
      <c r="C25" s="23"/>
      <c r="D25" s="1"/>
      <c r="E25" s="1"/>
      <c r="F25" s="23"/>
      <c r="G25" s="23"/>
      <c r="H25" s="1"/>
      <c r="I25" s="1"/>
      <c r="J25" s="1"/>
      <c r="K25" s="1"/>
      <c r="L25" s="1"/>
      <c r="M25" s="23"/>
      <c r="N25" s="23"/>
      <c r="O25" s="1"/>
      <c r="P25" s="1"/>
      <c r="Q25" s="23"/>
      <c r="R25" s="1"/>
      <c r="S25" s="1"/>
      <c r="T25" s="1"/>
      <c r="U25" s="1"/>
      <c r="V25" s="1"/>
      <c r="W25" s="1"/>
      <c r="X25" s="1"/>
      <c r="Y25" s="24"/>
    </row>
    <row r="26" spans="2:25" ht="39.9" customHeight="1" x14ac:dyDescent="0.2">
      <c r="B26" s="486"/>
      <c r="C26" s="23"/>
      <c r="D26" s="1"/>
      <c r="E26" s="1"/>
      <c r="G26" s="26"/>
      <c r="H26" s="26"/>
      <c r="I26" s="26"/>
      <c r="J26" s="26"/>
      <c r="K26" s="26"/>
      <c r="L26" s="1"/>
      <c r="M26" s="23"/>
      <c r="N26" s="23"/>
      <c r="O26" s="1"/>
      <c r="P26" s="490" t="s">
        <v>300</v>
      </c>
      <c r="Q26" s="490"/>
      <c r="R26" s="490"/>
      <c r="S26" s="490"/>
      <c r="T26" s="490"/>
      <c r="U26" s="490"/>
      <c r="V26" s="490"/>
      <c r="W26" s="490"/>
      <c r="X26" s="490"/>
      <c r="Y26" s="491"/>
    </row>
    <row r="27" spans="2:25" ht="45" customHeight="1" x14ac:dyDescent="0.2">
      <c r="B27" s="471"/>
      <c r="C27" s="22"/>
      <c r="D27" s="20"/>
      <c r="E27" s="25"/>
      <c r="F27" s="21"/>
      <c r="G27" s="20"/>
      <c r="H27" s="20"/>
      <c r="I27" s="20"/>
      <c r="J27" s="20"/>
      <c r="K27" s="20"/>
      <c r="L27" s="20"/>
      <c r="M27" s="20"/>
      <c r="N27" s="20"/>
      <c r="O27" s="19"/>
      <c r="P27" s="492"/>
      <c r="Q27" s="492"/>
      <c r="R27" s="492"/>
      <c r="S27" s="492"/>
      <c r="T27" s="492"/>
      <c r="U27" s="492"/>
      <c r="V27" s="492"/>
      <c r="W27" s="492"/>
      <c r="X27" s="492"/>
      <c r="Y27" s="493"/>
    </row>
    <row r="28" spans="2:25" ht="15" customHeight="1" x14ac:dyDescent="0.2">
      <c r="C28" s="4" t="s">
        <v>256</v>
      </c>
    </row>
    <row r="29" spans="2:25" ht="15" customHeight="1" x14ac:dyDescent="0.2">
      <c r="C29" s="1" t="s">
        <v>565</v>
      </c>
    </row>
    <row r="30" spans="2:25" ht="11.4" customHeight="1" x14ac:dyDescent="0.2">
      <c r="C30" s="3" t="s">
        <v>566</v>
      </c>
    </row>
    <row r="31" spans="2:25" x14ac:dyDescent="0.2">
      <c r="C31" s="1" t="s">
        <v>302</v>
      </c>
    </row>
    <row r="32" spans="2:25" x14ac:dyDescent="0.2">
      <c r="C32" s="1" t="s">
        <v>257</v>
      </c>
    </row>
  </sheetData>
  <mergeCells count="71">
    <mergeCell ref="B19:B27"/>
    <mergeCell ref="C19:Y19"/>
    <mergeCell ref="P26:Y27"/>
    <mergeCell ref="W13:X18"/>
    <mergeCell ref="Y13:Y18"/>
    <mergeCell ref="J15:K18"/>
    <mergeCell ref="L15:L18"/>
    <mergeCell ref="M15:M18"/>
    <mergeCell ref="N15:N18"/>
    <mergeCell ref="O15:O18"/>
    <mergeCell ref="P15:P18"/>
    <mergeCell ref="Q15:Q18"/>
    <mergeCell ref="N11:N14"/>
    <mergeCell ref="O11:O14"/>
    <mergeCell ref="P11:P14"/>
    <mergeCell ref="Q11:Q14"/>
    <mergeCell ref="Y7:Y12"/>
    <mergeCell ref="B13:B18"/>
    <mergeCell ref="C13:C15"/>
    <mergeCell ref="D13:E15"/>
    <mergeCell ref="C16:C18"/>
    <mergeCell ref="D16:E18"/>
    <mergeCell ref="M7:M10"/>
    <mergeCell ref="R7:S18"/>
    <mergeCell ref="T7:U18"/>
    <mergeCell ref="V7:V18"/>
    <mergeCell ref="W7:X12"/>
    <mergeCell ref="N7:N10"/>
    <mergeCell ref="O7:O10"/>
    <mergeCell ref="P7:P10"/>
    <mergeCell ref="Q7:Q10"/>
    <mergeCell ref="B7:B12"/>
    <mergeCell ref="C7:C9"/>
    <mergeCell ref="D7:E9"/>
    <mergeCell ref="F7:G18"/>
    <mergeCell ref="H7:I18"/>
    <mergeCell ref="J7:K10"/>
    <mergeCell ref="C10:C12"/>
    <mergeCell ref="D10:E12"/>
    <mergeCell ref="J11:K14"/>
    <mergeCell ref="L11:L14"/>
    <mergeCell ref="M11:M14"/>
    <mergeCell ref="L7:L10"/>
    <mergeCell ref="Q5:S6"/>
    <mergeCell ref="T5:U5"/>
    <mergeCell ref="W5:X5"/>
    <mergeCell ref="E6:G6"/>
    <mergeCell ref="H6:J6"/>
    <mergeCell ref="K6:N6"/>
    <mergeCell ref="T6:U6"/>
    <mergeCell ref="V6:Y6"/>
    <mergeCell ref="B5:C6"/>
    <mergeCell ref="E5:G5"/>
    <mergeCell ref="H5:J5"/>
    <mergeCell ref="K5:N5"/>
    <mergeCell ref="O5:P6"/>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printOptions horizontalCentered="1" verticalCentered="1"/>
  <pageMargins left="0.25" right="0.25" top="0.75" bottom="0.75" header="0.3" footer="0.3"/>
  <pageSetup paperSize="9" scale="83"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B7037F-DC6A-4EF2-AEB2-0FFA1C00E863}">
          <x14:formula1>
            <xm:f>'(参考)リスト'!$E$6:$E$7</xm:f>
          </x14:formula1>
          <xm:sqref>V4:Y4</xm:sqref>
        </x14:dataValidation>
        <x14:dataValidation type="list" allowBlank="1" showInputMessage="1" showErrorMessage="1" xr:uid="{03E467A2-4C54-42A3-ABAC-136BAE36EF4B}">
          <x14:formula1>
            <xm:f>'(参考)リスト'!$D$6:$D$7</xm:f>
          </x14:formula1>
          <xm:sqref>V3:Y3</xm:sqref>
        </x14:dataValidation>
        <x14:dataValidation type="list" allowBlank="1" showInputMessage="1" showErrorMessage="1" xr:uid="{E56D2998-D02C-4BFF-B0E1-B95AA2CB78E5}">
          <x14:formula1>
            <xm:f>'(参考)リスト'!$B$6:$B$12</xm:f>
          </x14:formula1>
          <xm:sqref>V6:Y6</xm:sqref>
        </x14:dataValidation>
        <x14:dataValidation type="list" allowBlank="1" showInputMessage="1" showErrorMessage="1" xr:uid="{227673E5-1710-43AB-9FE6-CB0129DD8592}">
          <x14:formula1>
            <xm:f>'(参考)リスト'!$G$16:$G$19</xm:f>
          </x14:formula1>
          <xm:sqref>T7:U18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Z253"/>
  <sheetViews>
    <sheetView showGridLines="0" showZeros="0" view="pageBreakPreview" topLeftCell="A114" zoomScaleNormal="100" zoomScaleSheetLayoutView="100" workbookViewId="0">
      <selection activeCell="H131" sqref="H131"/>
    </sheetView>
  </sheetViews>
  <sheetFormatPr defaultColWidth="9" defaultRowHeight="15.9" customHeight="1" x14ac:dyDescent="0.2"/>
  <cols>
    <col min="1" max="1" width="1.81640625" style="1" customWidth="1"/>
    <col min="2" max="2" width="4.08984375" style="1" customWidth="1"/>
    <col min="3" max="4" width="3.1796875" style="1" customWidth="1"/>
    <col min="5" max="5" width="4.08984375" style="1" customWidth="1"/>
    <col min="6" max="6" width="6.6328125" style="1" customWidth="1"/>
    <col min="7" max="7" width="10.36328125" style="1" customWidth="1"/>
    <col min="8" max="8" width="9.6328125" style="1" customWidth="1"/>
    <col min="9" max="9" width="8.1796875" style="1" customWidth="1"/>
    <col min="10" max="10" width="8.08984375" style="1" customWidth="1"/>
    <col min="11" max="11" width="3.81640625" style="1" customWidth="1"/>
    <col min="12" max="12" width="6" style="1" customWidth="1"/>
    <col min="13" max="13" width="15.90625" style="1" customWidth="1"/>
    <col min="14" max="14" width="14.08984375" style="1" customWidth="1"/>
    <col min="15" max="15" width="10.6328125" style="1" customWidth="1"/>
    <col min="16" max="16" width="8.08984375" style="1" customWidth="1"/>
    <col min="17" max="18" width="9.6328125" style="1" customWidth="1"/>
    <col min="19" max="20" width="7.08984375" style="1" customWidth="1"/>
    <col min="21" max="21" width="4" style="1" customWidth="1"/>
    <col min="22" max="22" width="4.08984375" style="1" customWidth="1"/>
    <col min="23" max="23" width="6.36328125" style="1" customWidth="1"/>
    <col min="24" max="24" width="5" style="1" customWidth="1"/>
    <col min="25" max="25" width="8.08984375" style="1" customWidth="1"/>
    <col min="26" max="26" width="11.1796875" style="1" customWidth="1"/>
    <col min="27" max="16384" width="9" style="1"/>
  </cols>
  <sheetData>
    <row r="1" spans="2:26" ht="9.75" customHeight="1" x14ac:dyDescent="0.2"/>
    <row r="2" spans="2:26" ht="24.75" customHeight="1" x14ac:dyDescent="0.2">
      <c r="B2" s="566" t="s">
        <v>341</v>
      </c>
      <c r="C2" s="566"/>
      <c r="D2" s="566"/>
      <c r="E2" s="566"/>
      <c r="F2" s="455"/>
      <c r="G2" s="455"/>
      <c r="H2" s="455"/>
      <c r="I2" s="566"/>
      <c r="J2" s="566"/>
      <c r="K2" s="566"/>
      <c r="L2" s="566"/>
      <c r="M2" s="566"/>
      <c r="N2" s="566"/>
      <c r="O2" s="566"/>
      <c r="P2" s="566"/>
      <c r="Q2" s="566"/>
      <c r="R2" s="566"/>
      <c r="S2" s="566"/>
      <c r="T2" s="566"/>
      <c r="U2" s="566"/>
      <c r="V2" s="566"/>
      <c r="W2" s="566"/>
      <c r="X2" s="566"/>
      <c r="Y2" s="566"/>
    </row>
    <row r="3" spans="2:26" ht="20.149999999999999" customHeight="1" x14ac:dyDescent="0.2">
      <c r="B3" s="280" t="s">
        <v>27</v>
      </c>
      <c r="C3" s="294"/>
      <c r="D3" s="294"/>
      <c r="E3" s="294"/>
      <c r="F3" s="456" t="s">
        <v>1129</v>
      </c>
      <c r="G3" s="457"/>
      <c r="H3" s="458"/>
      <c r="I3" s="299" t="s">
        <v>28</v>
      </c>
      <c r="J3" s="287"/>
      <c r="K3" s="289" t="s">
        <v>1133</v>
      </c>
      <c r="L3" s="290"/>
      <c r="M3" s="290"/>
      <c r="N3" s="291"/>
      <c r="O3" s="260" t="s">
        <v>269</v>
      </c>
      <c r="P3" s="262"/>
      <c r="Q3" s="558" t="s">
        <v>1137</v>
      </c>
      <c r="R3" s="559"/>
      <c r="S3" s="559"/>
      <c r="T3" s="560"/>
      <c r="U3" s="480" t="s">
        <v>230</v>
      </c>
      <c r="V3" s="481"/>
      <c r="W3" s="481"/>
      <c r="X3" s="482"/>
      <c r="Y3" s="461">
        <v>45275</v>
      </c>
      <c r="Z3" s="463"/>
    </row>
    <row r="4" spans="2:26" ht="20.149999999999999" customHeight="1" x14ac:dyDescent="0.2">
      <c r="B4" s="282" t="s">
        <v>0</v>
      </c>
      <c r="C4" s="322"/>
      <c r="D4" s="322"/>
      <c r="E4" s="322"/>
      <c r="F4" s="467" t="s">
        <v>1131</v>
      </c>
      <c r="G4" s="468"/>
      <c r="H4" s="469"/>
      <c r="I4" s="570" t="s">
        <v>1</v>
      </c>
      <c r="J4" s="571"/>
      <c r="K4" s="289" t="s">
        <v>1135</v>
      </c>
      <c r="L4" s="290"/>
      <c r="M4" s="290"/>
      <c r="N4" s="291"/>
      <c r="O4" s="260" t="s">
        <v>270</v>
      </c>
      <c r="P4" s="262"/>
      <c r="Q4" s="558" t="s">
        <v>1139</v>
      </c>
      <c r="R4" s="559"/>
      <c r="S4" s="559"/>
      <c r="T4" s="560"/>
      <c r="U4" s="553"/>
      <c r="V4" s="554"/>
      <c r="W4" s="554"/>
      <c r="X4" s="555"/>
      <c r="Y4" s="556"/>
      <c r="Z4" s="557"/>
    </row>
    <row r="5" spans="2:26" ht="15" customHeight="1" x14ac:dyDescent="0.2">
      <c r="B5" s="285"/>
      <c r="C5" s="568" t="s">
        <v>47</v>
      </c>
      <c r="D5" s="569"/>
      <c r="E5" s="551" t="s">
        <v>214</v>
      </c>
      <c r="F5" s="551" t="s">
        <v>213</v>
      </c>
      <c r="G5" s="572" t="s">
        <v>212</v>
      </c>
      <c r="H5" s="573"/>
      <c r="I5" s="280" t="s">
        <v>211</v>
      </c>
      <c r="J5" s="294"/>
      <c r="K5" s="294"/>
      <c r="L5" s="294"/>
      <c r="M5" s="294"/>
      <c r="N5" s="281"/>
      <c r="O5" s="562" t="s">
        <v>564</v>
      </c>
      <c r="P5" s="563"/>
      <c r="Q5" s="578" t="s">
        <v>277</v>
      </c>
      <c r="R5" s="579"/>
      <c r="S5" s="579"/>
      <c r="T5" s="580"/>
      <c r="U5" s="572" t="s">
        <v>210</v>
      </c>
      <c r="V5" s="576"/>
      <c r="W5" s="576"/>
      <c r="X5" s="576"/>
      <c r="Y5" s="573"/>
      <c r="Z5" s="550" t="s">
        <v>209</v>
      </c>
    </row>
    <row r="6" spans="2:26" ht="15" customHeight="1" x14ac:dyDescent="0.2">
      <c r="B6" s="274"/>
      <c r="C6" s="568"/>
      <c r="D6" s="569"/>
      <c r="E6" s="551"/>
      <c r="F6" s="551"/>
      <c r="G6" s="574"/>
      <c r="H6" s="575"/>
      <c r="I6" s="282"/>
      <c r="J6" s="322"/>
      <c r="K6" s="322"/>
      <c r="L6" s="322"/>
      <c r="M6" s="322"/>
      <c r="N6" s="283"/>
      <c r="O6" s="564"/>
      <c r="P6" s="565"/>
      <c r="Q6" s="581"/>
      <c r="R6" s="582"/>
      <c r="S6" s="582"/>
      <c r="T6" s="583"/>
      <c r="U6" s="574"/>
      <c r="V6" s="577"/>
      <c r="W6" s="577"/>
      <c r="X6" s="577"/>
      <c r="Y6" s="575"/>
      <c r="Z6" s="551"/>
    </row>
    <row r="7" spans="2:26" ht="16.5" customHeight="1" x14ac:dyDescent="0.2">
      <c r="B7" s="274"/>
      <c r="C7" s="568"/>
      <c r="D7" s="569"/>
      <c r="E7" s="551"/>
      <c r="F7" s="551"/>
      <c r="G7" s="470" t="s">
        <v>208</v>
      </c>
      <c r="H7" s="470" t="s">
        <v>207</v>
      </c>
      <c r="I7" s="459" t="s">
        <v>206</v>
      </c>
      <c r="J7" s="459" t="s">
        <v>49</v>
      </c>
      <c r="K7" s="538"/>
      <c r="L7" s="538"/>
      <c r="M7" s="585" t="s">
        <v>7</v>
      </c>
      <c r="N7" s="586" t="s">
        <v>205</v>
      </c>
      <c r="O7" s="459" t="s">
        <v>204</v>
      </c>
      <c r="P7" s="459" t="s">
        <v>203</v>
      </c>
      <c r="Q7" s="329" t="s">
        <v>288</v>
      </c>
      <c r="R7" s="538"/>
      <c r="S7" s="470" t="s">
        <v>286</v>
      </c>
      <c r="T7" s="470" t="s">
        <v>287</v>
      </c>
      <c r="U7" s="561" t="s">
        <v>202</v>
      </c>
      <c r="V7" s="470" t="s">
        <v>278</v>
      </c>
      <c r="W7" s="538"/>
      <c r="X7" s="538"/>
      <c r="Y7" s="538"/>
      <c r="Z7" s="551"/>
    </row>
    <row r="8" spans="2:26" ht="16.5" customHeight="1" x14ac:dyDescent="0.2">
      <c r="B8" s="274"/>
      <c r="C8" s="282"/>
      <c r="D8" s="283"/>
      <c r="E8" s="567"/>
      <c r="F8" s="567"/>
      <c r="G8" s="584"/>
      <c r="H8" s="584"/>
      <c r="I8" s="538"/>
      <c r="J8" s="538"/>
      <c r="K8" s="538"/>
      <c r="L8" s="538"/>
      <c r="M8" s="538"/>
      <c r="N8" s="538"/>
      <c r="O8" s="538"/>
      <c r="P8" s="538"/>
      <c r="Q8" s="109" t="s">
        <v>279</v>
      </c>
      <c r="R8" s="109" t="s">
        <v>281</v>
      </c>
      <c r="S8" s="538"/>
      <c r="T8" s="538"/>
      <c r="U8" s="538"/>
      <c r="V8" s="538"/>
      <c r="W8" s="538"/>
      <c r="X8" s="538"/>
      <c r="Y8" s="538"/>
      <c r="Z8" s="552"/>
    </row>
    <row r="9" spans="2:26" ht="15.75" customHeight="1" x14ac:dyDescent="0.2">
      <c r="B9" s="274" t="s">
        <v>1284</v>
      </c>
      <c r="C9" s="547" t="s">
        <v>1142</v>
      </c>
      <c r="D9" s="548"/>
      <c r="E9" s="52">
        <v>1</v>
      </c>
      <c r="F9" s="94">
        <v>5.16</v>
      </c>
      <c r="G9" s="87" t="s">
        <v>561</v>
      </c>
      <c r="H9" s="87" t="s">
        <v>521</v>
      </c>
      <c r="I9" s="87" t="s">
        <v>352</v>
      </c>
      <c r="J9" s="270" t="s">
        <v>352</v>
      </c>
      <c r="K9" s="270"/>
      <c r="L9" s="270"/>
      <c r="M9" s="87" t="s">
        <v>720</v>
      </c>
      <c r="N9" s="87" t="s">
        <v>720</v>
      </c>
      <c r="O9" s="221" t="s">
        <v>364</v>
      </c>
      <c r="P9" s="87" t="s">
        <v>687</v>
      </c>
      <c r="Q9" s="87"/>
      <c r="R9" s="87" t="s">
        <v>681</v>
      </c>
      <c r="S9" s="2" t="s">
        <v>379</v>
      </c>
      <c r="T9" s="2" t="s">
        <v>379</v>
      </c>
      <c r="U9" s="2" t="s">
        <v>380</v>
      </c>
      <c r="V9" s="270" t="s">
        <v>720</v>
      </c>
      <c r="W9" s="538"/>
      <c r="X9" s="538"/>
      <c r="Y9" s="538"/>
      <c r="Z9" s="2" t="s">
        <v>685</v>
      </c>
    </row>
    <row r="10" spans="2:26" ht="15.75" customHeight="1" x14ac:dyDescent="0.2">
      <c r="B10" s="274"/>
      <c r="C10" s="547" t="s">
        <v>635</v>
      </c>
      <c r="D10" s="548"/>
      <c r="E10" s="52">
        <v>2</v>
      </c>
      <c r="F10" s="94">
        <v>5.16</v>
      </c>
      <c r="G10" s="87" t="s">
        <v>561</v>
      </c>
      <c r="H10" s="87" t="s">
        <v>520</v>
      </c>
      <c r="I10" s="87" t="s">
        <v>351</v>
      </c>
      <c r="J10" s="270" t="s">
        <v>559</v>
      </c>
      <c r="K10" s="270"/>
      <c r="L10" s="270"/>
      <c r="M10" s="87" t="s">
        <v>688</v>
      </c>
      <c r="N10" s="87" t="s">
        <v>1144</v>
      </c>
      <c r="O10" s="221" t="s">
        <v>364</v>
      </c>
      <c r="P10" s="87" t="s">
        <v>687</v>
      </c>
      <c r="Q10" s="87"/>
      <c r="R10" s="87" t="s">
        <v>686</v>
      </c>
      <c r="S10" s="2" t="s">
        <v>378</v>
      </c>
      <c r="T10" s="2" t="s">
        <v>383</v>
      </c>
      <c r="U10" s="2" t="s">
        <v>382</v>
      </c>
      <c r="V10" s="270" t="s">
        <v>1146</v>
      </c>
      <c r="W10" s="538"/>
      <c r="X10" s="538"/>
      <c r="Y10" s="538"/>
      <c r="Z10" s="2" t="s">
        <v>690</v>
      </c>
    </row>
    <row r="11" spans="2:26" ht="15.75" customHeight="1" x14ac:dyDescent="0.2">
      <c r="B11" s="274"/>
      <c r="C11" s="547" t="s">
        <v>635</v>
      </c>
      <c r="D11" s="548"/>
      <c r="E11" s="52">
        <v>3</v>
      </c>
      <c r="F11" s="94">
        <v>5.16</v>
      </c>
      <c r="G11" s="87" t="s">
        <v>561</v>
      </c>
      <c r="H11" s="87" t="s">
        <v>520</v>
      </c>
      <c r="I11" s="87" t="s">
        <v>352</v>
      </c>
      <c r="J11" s="270" t="s">
        <v>352</v>
      </c>
      <c r="K11" s="270"/>
      <c r="L11" s="270"/>
      <c r="M11" s="87" t="s">
        <v>720</v>
      </c>
      <c r="N11" s="87" t="s">
        <v>720</v>
      </c>
      <c r="O11" s="221" t="s">
        <v>364</v>
      </c>
      <c r="P11" s="87" t="s">
        <v>687</v>
      </c>
      <c r="Q11" s="87"/>
      <c r="R11" s="87" t="s">
        <v>681</v>
      </c>
      <c r="S11" s="2" t="s">
        <v>379</v>
      </c>
      <c r="T11" s="2" t="s">
        <v>379</v>
      </c>
      <c r="U11" s="2" t="s">
        <v>380</v>
      </c>
      <c r="V11" s="270" t="s">
        <v>720</v>
      </c>
      <c r="W11" s="538"/>
      <c r="X11" s="538"/>
      <c r="Y11" s="538"/>
      <c r="Z11" s="2" t="s">
        <v>685</v>
      </c>
    </row>
    <row r="12" spans="2:26" ht="15.9" customHeight="1" x14ac:dyDescent="0.2">
      <c r="B12" s="274"/>
      <c r="C12" s="547" t="s">
        <v>1148</v>
      </c>
      <c r="D12" s="548"/>
      <c r="E12" s="52">
        <v>1</v>
      </c>
      <c r="F12" s="94">
        <v>8.77</v>
      </c>
      <c r="G12" s="87" t="s">
        <v>561</v>
      </c>
      <c r="H12" s="87" t="s">
        <v>513</v>
      </c>
      <c r="I12" s="87" t="s">
        <v>351</v>
      </c>
      <c r="J12" s="270" t="s">
        <v>357</v>
      </c>
      <c r="K12" s="270"/>
      <c r="L12" s="270"/>
      <c r="M12" s="87" t="s">
        <v>1149</v>
      </c>
      <c r="N12" s="87" t="s">
        <v>1144</v>
      </c>
      <c r="O12" s="221" t="s">
        <v>1150</v>
      </c>
      <c r="P12" s="87" t="s">
        <v>687</v>
      </c>
      <c r="Q12" s="87"/>
      <c r="R12" s="87" t="s">
        <v>692</v>
      </c>
      <c r="S12" s="2" t="s">
        <v>378</v>
      </c>
      <c r="T12" s="2" t="s">
        <v>383</v>
      </c>
      <c r="U12" s="2" t="s">
        <v>382</v>
      </c>
      <c r="V12" s="270" t="s">
        <v>1146</v>
      </c>
      <c r="W12" s="538"/>
      <c r="X12" s="538"/>
      <c r="Y12" s="538"/>
      <c r="Z12" s="2" t="s">
        <v>1151</v>
      </c>
    </row>
    <row r="13" spans="2:26" ht="15.9" customHeight="1" x14ac:dyDescent="0.2">
      <c r="B13" s="274"/>
      <c r="C13" s="547" t="s">
        <v>1152</v>
      </c>
      <c r="D13" s="548"/>
      <c r="E13" s="52">
        <v>1</v>
      </c>
      <c r="F13" s="94">
        <v>8.83</v>
      </c>
      <c r="G13" s="87" t="s">
        <v>561</v>
      </c>
      <c r="H13" s="87" t="s">
        <v>512</v>
      </c>
      <c r="I13" s="87" t="s">
        <v>351</v>
      </c>
      <c r="J13" s="270" t="s">
        <v>357</v>
      </c>
      <c r="K13" s="270"/>
      <c r="L13" s="270"/>
      <c r="M13" s="87" t="s">
        <v>1153</v>
      </c>
      <c r="N13" s="87" t="s">
        <v>1144</v>
      </c>
      <c r="O13" s="221" t="s">
        <v>1150</v>
      </c>
      <c r="P13" s="87" t="s">
        <v>687</v>
      </c>
      <c r="Q13" s="87"/>
      <c r="R13" s="87" t="s">
        <v>692</v>
      </c>
      <c r="S13" s="2" t="s">
        <v>378</v>
      </c>
      <c r="T13" s="2" t="s">
        <v>383</v>
      </c>
      <c r="U13" s="2" t="s">
        <v>382</v>
      </c>
      <c r="V13" s="270" t="s">
        <v>1146</v>
      </c>
      <c r="W13" s="538"/>
      <c r="X13" s="538"/>
      <c r="Y13" s="538"/>
      <c r="Z13" s="2" t="s">
        <v>1151</v>
      </c>
    </row>
    <row r="14" spans="2:26" ht="15.9" customHeight="1" x14ac:dyDescent="0.2">
      <c r="B14" s="274"/>
      <c r="C14" s="547" t="s">
        <v>1152</v>
      </c>
      <c r="D14" s="548"/>
      <c r="E14" s="52">
        <v>2</v>
      </c>
      <c r="F14" s="94">
        <v>8.83</v>
      </c>
      <c r="G14" s="87" t="s">
        <v>350</v>
      </c>
      <c r="H14" s="87" t="s">
        <v>376</v>
      </c>
      <c r="I14" s="87" t="s">
        <v>351</v>
      </c>
      <c r="J14" s="270" t="s">
        <v>559</v>
      </c>
      <c r="K14" s="270"/>
      <c r="L14" s="270"/>
      <c r="M14" s="87" t="s">
        <v>1154</v>
      </c>
      <c r="N14" s="87" t="s">
        <v>1144</v>
      </c>
      <c r="O14" s="221" t="s">
        <v>1145</v>
      </c>
      <c r="P14" s="87" t="s">
        <v>687</v>
      </c>
      <c r="Q14" s="87"/>
      <c r="R14" s="87" t="s">
        <v>1124</v>
      </c>
      <c r="S14" s="2" t="s">
        <v>378</v>
      </c>
      <c r="T14" s="2" t="s">
        <v>383</v>
      </c>
      <c r="U14" s="2" t="s">
        <v>382</v>
      </c>
      <c r="V14" s="270" t="s">
        <v>1146</v>
      </c>
      <c r="W14" s="538"/>
      <c r="X14" s="538"/>
      <c r="Y14" s="538"/>
      <c r="Z14" s="87" t="s">
        <v>1159</v>
      </c>
    </row>
    <row r="15" spans="2:26" ht="15.9" customHeight="1" x14ac:dyDescent="0.2">
      <c r="B15" s="274"/>
      <c r="C15" s="547" t="s">
        <v>1152</v>
      </c>
      <c r="D15" s="548"/>
      <c r="E15" s="52">
        <v>3</v>
      </c>
      <c r="F15" s="94">
        <v>8.83</v>
      </c>
      <c r="G15" s="87" t="s">
        <v>350</v>
      </c>
      <c r="H15" s="87" t="s">
        <v>375</v>
      </c>
      <c r="I15" s="87" t="s">
        <v>351</v>
      </c>
      <c r="J15" s="270" t="s">
        <v>559</v>
      </c>
      <c r="K15" s="270"/>
      <c r="L15" s="270"/>
      <c r="M15" s="87" t="s">
        <v>1155</v>
      </c>
      <c r="N15" s="87" t="s">
        <v>1144</v>
      </c>
      <c r="O15" s="221" t="s">
        <v>1145</v>
      </c>
      <c r="P15" s="87" t="s">
        <v>687</v>
      </c>
      <c r="Q15" s="87"/>
      <c r="R15" s="87" t="s">
        <v>1124</v>
      </c>
      <c r="S15" s="2" t="s">
        <v>378</v>
      </c>
      <c r="T15" s="2" t="s">
        <v>383</v>
      </c>
      <c r="U15" s="2" t="s">
        <v>382</v>
      </c>
      <c r="V15" s="270" t="s">
        <v>1146</v>
      </c>
      <c r="W15" s="538"/>
      <c r="X15" s="538"/>
      <c r="Y15" s="538"/>
      <c r="Z15" s="87" t="s">
        <v>1160</v>
      </c>
    </row>
    <row r="16" spans="2:26" ht="15.9" customHeight="1" x14ac:dyDescent="0.2">
      <c r="B16" s="274"/>
      <c r="C16" s="547" t="s">
        <v>1152</v>
      </c>
      <c r="D16" s="548"/>
      <c r="E16" s="52">
        <v>4</v>
      </c>
      <c r="F16" s="94">
        <v>8.83</v>
      </c>
      <c r="G16" s="87" t="s">
        <v>350</v>
      </c>
      <c r="H16" s="87" t="s">
        <v>376</v>
      </c>
      <c r="I16" s="87" t="s">
        <v>351</v>
      </c>
      <c r="J16" s="270" t="s">
        <v>559</v>
      </c>
      <c r="K16" s="270"/>
      <c r="L16" s="270"/>
      <c r="M16" s="87" t="s">
        <v>1156</v>
      </c>
      <c r="N16" s="87" t="s">
        <v>1144</v>
      </c>
      <c r="O16" s="221" t="s">
        <v>1145</v>
      </c>
      <c r="P16" s="87" t="s">
        <v>687</v>
      </c>
      <c r="Q16" s="87"/>
      <c r="R16" s="87" t="s">
        <v>1124</v>
      </c>
      <c r="S16" s="2" t="s">
        <v>378</v>
      </c>
      <c r="T16" s="2" t="s">
        <v>383</v>
      </c>
      <c r="U16" s="2" t="s">
        <v>382</v>
      </c>
      <c r="V16" s="270" t="s">
        <v>1146</v>
      </c>
      <c r="W16" s="538"/>
      <c r="X16" s="538"/>
      <c r="Y16" s="538"/>
      <c r="Z16" s="2" t="s">
        <v>1159</v>
      </c>
    </row>
    <row r="17" spans="2:26" ht="15.9" customHeight="1" x14ac:dyDescent="0.2">
      <c r="B17" s="274"/>
      <c r="C17" s="547" t="s">
        <v>1152</v>
      </c>
      <c r="D17" s="548"/>
      <c r="E17" s="52">
        <v>5</v>
      </c>
      <c r="F17" s="94">
        <v>8.83</v>
      </c>
      <c r="G17" s="87" t="s">
        <v>350</v>
      </c>
      <c r="H17" s="87" t="s">
        <v>376</v>
      </c>
      <c r="I17" s="87" t="s">
        <v>351</v>
      </c>
      <c r="J17" s="270" t="s">
        <v>559</v>
      </c>
      <c r="K17" s="270"/>
      <c r="L17" s="270"/>
      <c r="M17" s="87" t="s">
        <v>1157</v>
      </c>
      <c r="N17" s="87" t="s">
        <v>1144</v>
      </c>
      <c r="O17" s="221" t="s">
        <v>1145</v>
      </c>
      <c r="P17" s="87" t="s">
        <v>687</v>
      </c>
      <c r="Q17" s="87"/>
      <c r="R17" s="87" t="s">
        <v>1124</v>
      </c>
      <c r="S17" s="2" t="s">
        <v>378</v>
      </c>
      <c r="T17" s="2" t="s">
        <v>383</v>
      </c>
      <c r="U17" s="2" t="s">
        <v>382</v>
      </c>
      <c r="V17" s="270" t="s">
        <v>1146</v>
      </c>
      <c r="W17" s="538"/>
      <c r="X17" s="538"/>
      <c r="Y17" s="538"/>
      <c r="Z17" s="87" t="s">
        <v>1147</v>
      </c>
    </row>
    <row r="18" spans="2:26" ht="15.9" customHeight="1" x14ac:dyDescent="0.2">
      <c r="B18" s="274"/>
      <c r="C18" s="547" t="s">
        <v>1152</v>
      </c>
      <c r="D18" s="548"/>
      <c r="E18" s="52">
        <v>6</v>
      </c>
      <c r="F18" s="94">
        <v>8.83</v>
      </c>
      <c r="G18" s="87" t="s">
        <v>350</v>
      </c>
      <c r="H18" s="87" t="s">
        <v>375</v>
      </c>
      <c r="I18" s="87" t="s">
        <v>351</v>
      </c>
      <c r="J18" s="270" t="s">
        <v>559</v>
      </c>
      <c r="K18" s="270"/>
      <c r="L18" s="270"/>
      <c r="M18" s="87" t="s">
        <v>1158</v>
      </c>
      <c r="N18" s="87" t="s">
        <v>1144</v>
      </c>
      <c r="O18" s="221" t="s">
        <v>1145</v>
      </c>
      <c r="P18" s="87" t="s">
        <v>687</v>
      </c>
      <c r="Q18" s="87"/>
      <c r="R18" s="87" t="s">
        <v>1124</v>
      </c>
      <c r="S18" s="2" t="s">
        <v>378</v>
      </c>
      <c r="T18" s="2" t="s">
        <v>383</v>
      </c>
      <c r="U18" s="2" t="s">
        <v>382</v>
      </c>
      <c r="V18" s="270" t="s">
        <v>1146</v>
      </c>
      <c r="W18" s="538"/>
      <c r="X18" s="538"/>
      <c r="Y18" s="538"/>
      <c r="Z18" s="87" t="s">
        <v>1160</v>
      </c>
    </row>
    <row r="19" spans="2:26" ht="15.9" customHeight="1" x14ac:dyDescent="0.2">
      <c r="B19" s="274"/>
      <c r="C19" s="547" t="s">
        <v>637</v>
      </c>
      <c r="D19" s="548"/>
      <c r="E19" s="52">
        <v>7</v>
      </c>
      <c r="F19" s="94">
        <v>8.83</v>
      </c>
      <c r="G19" s="87" t="s">
        <v>350</v>
      </c>
      <c r="H19" s="87" t="s">
        <v>373</v>
      </c>
      <c r="I19" s="87" t="s">
        <v>352</v>
      </c>
      <c r="J19" s="270" t="s">
        <v>357</v>
      </c>
      <c r="K19" s="270"/>
      <c r="L19" s="270"/>
      <c r="M19" s="87" t="s">
        <v>711</v>
      </c>
      <c r="N19" s="87" t="s">
        <v>1144</v>
      </c>
      <c r="O19" s="221" t="s">
        <v>364</v>
      </c>
      <c r="P19" s="87" t="s">
        <v>687</v>
      </c>
      <c r="Q19" s="87"/>
      <c r="R19" s="87" t="s">
        <v>1124</v>
      </c>
      <c r="S19" s="2" t="s">
        <v>378</v>
      </c>
      <c r="T19" s="2" t="s">
        <v>383</v>
      </c>
      <c r="U19" s="2" t="s">
        <v>382</v>
      </c>
      <c r="V19" s="270" t="s">
        <v>1146</v>
      </c>
      <c r="W19" s="538"/>
      <c r="X19" s="538"/>
      <c r="Y19" s="538"/>
      <c r="Z19" s="87" t="s">
        <v>713</v>
      </c>
    </row>
    <row r="20" spans="2:26" ht="15.9" customHeight="1" x14ac:dyDescent="0.2">
      <c r="B20" s="274"/>
      <c r="C20" s="547" t="s">
        <v>638</v>
      </c>
      <c r="D20" s="548"/>
      <c r="E20" s="52">
        <v>1</v>
      </c>
      <c r="F20" s="94">
        <v>8.92</v>
      </c>
      <c r="G20" s="87" t="s">
        <v>350</v>
      </c>
      <c r="H20" s="87" t="s">
        <v>375</v>
      </c>
      <c r="I20" s="87" t="s">
        <v>352</v>
      </c>
      <c r="J20" s="297" t="s">
        <v>357</v>
      </c>
      <c r="K20" s="549"/>
      <c r="L20" s="298"/>
      <c r="M20" s="87" t="s">
        <v>720</v>
      </c>
      <c r="N20" s="87" t="s">
        <v>720</v>
      </c>
      <c r="O20" s="221" t="s">
        <v>364</v>
      </c>
      <c r="P20" s="87" t="s">
        <v>687</v>
      </c>
      <c r="Q20" s="87"/>
      <c r="R20" s="87" t="s">
        <v>1124</v>
      </c>
      <c r="S20" s="2" t="s">
        <v>379</v>
      </c>
      <c r="T20" s="2" t="s">
        <v>379</v>
      </c>
      <c r="U20" s="2" t="s">
        <v>380</v>
      </c>
      <c r="V20" s="270" t="s">
        <v>720</v>
      </c>
      <c r="W20" s="538"/>
      <c r="X20" s="538"/>
      <c r="Y20" s="538"/>
      <c r="Z20" s="87" t="s">
        <v>714</v>
      </c>
    </row>
    <row r="21" spans="2:26" ht="15.9" customHeight="1" x14ac:dyDescent="0.2">
      <c r="B21" s="274"/>
      <c r="C21" s="547" t="s">
        <v>1161</v>
      </c>
      <c r="D21" s="548"/>
      <c r="E21" s="52">
        <v>2</v>
      </c>
      <c r="F21" s="94">
        <v>8.92</v>
      </c>
      <c r="G21" s="87" t="s">
        <v>350</v>
      </c>
      <c r="H21" s="87" t="s">
        <v>375</v>
      </c>
      <c r="I21" s="87" t="s">
        <v>351</v>
      </c>
      <c r="J21" s="297" t="s">
        <v>559</v>
      </c>
      <c r="K21" s="549"/>
      <c r="L21" s="298"/>
      <c r="M21" s="87" t="s">
        <v>1162</v>
      </c>
      <c r="N21" s="87" t="s">
        <v>1144</v>
      </c>
      <c r="O21" s="221" t="s">
        <v>1145</v>
      </c>
      <c r="P21" s="87" t="s">
        <v>687</v>
      </c>
      <c r="Q21" s="87"/>
      <c r="R21" s="87" t="s">
        <v>1124</v>
      </c>
      <c r="S21" s="2" t="s">
        <v>378</v>
      </c>
      <c r="T21" s="2" t="s">
        <v>383</v>
      </c>
      <c r="U21" s="2" t="s">
        <v>382</v>
      </c>
      <c r="V21" s="270" t="s">
        <v>1146</v>
      </c>
      <c r="W21" s="538"/>
      <c r="X21" s="538"/>
      <c r="Y21" s="538"/>
      <c r="Z21" s="87" t="s">
        <v>1160</v>
      </c>
    </row>
    <row r="22" spans="2:26" ht="15.9" customHeight="1" x14ac:dyDescent="0.2">
      <c r="B22" s="274"/>
      <c r="C22" s="547" t="s">
        <v>1163</v>
      </c>
      <c r="D22" s="548"/>
      <c r="E22" s="52">
        <v>1</v>
      </c>
      <c r="F22" s="94">
        <v>8.77</v>
      </c>
      <c r="G22" s="87" t="s">
        <v>561</v>
      </c>
      <c r="H22" s="87" t="s">
        <v>516</v>
      </c>
      <c r="I22" s="87" t="s">
        <v>352</v>
      </c>
      <c r="J22" s="270" t="s">
        <v>352</v>
      </c>
      <c r="K22" s="270"/>
      <c r="L22" s="270"/>
      <c r="M22" s="87" t="s">
        <v>1164</v>
      </c>
      <c r="N22" s="87" t="s">
        <v>1144</v>
      </c>
      <c r="O22" s="221" t="s">
        <v>1145</v>
      </c>
      <c r="P22" s="87" t="s">
        <v>687</v>
      </c>
      <c r="Q22" s="87"/>
      <c r="R22" s="87" t="s">
        <v>686</v>
      </c>
      <c r="S22" s="2" t="s">
        <v>378</v>
      </c>
      <c r="T22" s="2" t="s">
        <v>383</v>
      </c>
      <c r="U22" s="2" t="s">
        <v>382</v>
      </c>
      <c r="V22" s="270" t="s">
        <v>1146</v>
      </c>
      <c r="W22" s="538"/>
      <c r="X22" s="538"/>
      <c r="Y22" s="538"/>
      <c r="Z22" s="2" t="s">
        <v>1170</v>
      </c>
    </row>
    <row r="23" spans="2:26" ht="15.9" customHeight="1" x14ac:dyDescent="0.2">
      <c r="B23" s="274"/>
      <c r="C23" s="547" t="s">
        <v>1163</v>
      </c>
      <c r="D23" s="548"/>
      <c r="E23" s="52">
        <v>2</v>
      </c>
      <c r="F23" s="94">
        <v>8.77</v>
      </c>
      <c r="G23" s="87" t="s">
        <v>561</v>
      </c>
      <c r="H23" s="87" t="s">
        <v>512</v>
      </c>
      <c r="I23" s="87" t="s">
        <v>352</v>
      </c>
      <c r="J23" s="270" t="s">
        <v>540</v>
      </c>
      <c r="K23" s="270"/>
      <c r="L23" s="270"/>
      <c r="M23" s="87" t="s">
        <v>1165</v>
      </c>
      <c r="N23" s="87" t="s">
        <v>1144</v>
      </c>
      <c r="O23" s="221" t="s">
        <v>1150</v>
      </c>
      <c r="P23" s="87" t="s">
        <v>687</v>
      </c>
      <c r="Q23" s="87"/>
      <c r="R23" s="87" t="s">
        <v>692</v>
      </c>
      <c r="S23" s="2" t="s">
        <v>378</v>
      </c>
      <c r="T23" s="2" t="s">
        <v>383</v>
      </c>
      <c r="U23" s="2" t="s">
        <v>382</v>
      </c>
      <c r="V23" s="270" t="s">
        <v>1146</v>
      </c>
      <c r="W23" s="538"/>
      <c r="X23" s="538"/>
      <c r="Y23" s="538"/>
      <c r="Z23" s="2" t="s">
        <v>1171</v>
      </c>
    </row>
    <row r="24" spans="2:26" ht="15.9" customHeight="1" x14ac:dyDescent="0.2">
      <c r="B24" s="274"/>
      <c r="C24" s="547" t="s">
        <v>639</v>
      </c>
      <c r="D24" s="548"/>
      <c r="E24" s="52">
        <v>3</v>
      </c>
      <c r="F24" s="94">
        <v>8.77</v>
      </c>
      <c r="G24" s="87" t="s">
        <v>561</v>
      </c>
      <c r="H24" s="87" t="s">
        <v>516</v>
      </c>
      <c r="I24" s="87" t="s">
        <v>351</v>
      </c>
      <c r="J24" s="270" t="s">
        <v>559</v>
      </c>
      <c r="K24" s="270"/>
      <c r="L24" s="270"/>
      <c r="M24" s="87" t="s">
        <v>726</v>
      </c>
      <c r="N24" s="87" t="s">
        <v>1144</v>
      </c>
      <c r="O24" s="221" t="s">
        <v>362</v>
      </c>
      <c r="P24" s="87" t="s">
        <v>681</v>
      </c>
      <c r="Q24" s="87"/>
      <c r="R24" s="87" t="s">
        <v>681</v>
      </c>
      <c r="S24" s="2" t="s">
        <v>378</v>
      </c>
      <c r="T24" s="2" t="s">
        <v>383</v>
      </c>
      <c r="U24" s="2" t="s">
        <v>382</v>
      </c>
      <c r="V24" s="270" t="s">
        <v>1146</v>
      </c>
      <c r="W24" s="538"/>
      <c r="X24" s="538"/>
      <c r="Y24" s="538"/>
      <c r="Z24" s="2" t="s">
        <v>728</v>
      </c>
    </row>
    <row r="25" spans="2:26" ht="15.9" customHeight="1" x14ac:dyDescent="0.2">
      <c r="B25" s="274"/>
      <c r="C25" s="547" t="s">
        <v>639</v>
      </c>
      <c r="D25" s="548"/>
      <c r="E25" s="52">
        <v>4</v>
      </c>
      <c r="F25" s="94">
        <v>8.77</v>
      </c>
      <c r="G25" s="87" t="s">
        <v>561</v>
      </c>
      <c r="H25" s="87" t="s">
        <v>516</v>
      </c>
      <c r="I25" s="87" t="s">
        <v>351</v>
      </c>
      <c r="J25" s="270" t="s">
        <v>559</v>
      </c>
      <c r="K25" s="270"/>
      <c r="L25" s="270"/>
      <c r="M25" s="87" t="s">
        <v>729</v>
      </c>
      <c r="N25" s="87" t="s">
        <v>1144</v>
      </c>
      <c r="O25" s="221" t="s">
        <v>362</v>
      </c>
      <c r="P25" s="87" t="s">
        <v>681</v>
      </c>
      <c r="Q25" s="87"/>
      <c r="R25" s="87" t="s">
        <v>681</v>
      </c>
      <c r="S25" s="2" t="s">
        <v>378</v>
      </c>
      <c r="T25" s="2" t="s">
        <v>383</v>
      </c>
      <c r="U25" s="2" t="s">
        <v>382</v>
      </c>
      <c r="V25" s="270" t="s">
        <v>1146</v>
      </c>
      <c r="W25" s="538"/>
      <c r="X25" s="538"/>
      <c r="Y25" s="538"/>
      <c r="Z25" s="2" t="s">
        <v>728</v>
      </c>
    </row>
    <row r="26" spans="2:26" ht="15.9" customHeight="1" x14ac:dyDescent="0.2">
      <c r="B26" s="274"/>
      <c r="C26" s="547" t="s">
        <v>1163</v>
      </c>
      <c r="D26" s="548"/>
      <c r="E26" s="52">
        <v>5</v>
      </c>
      <c r="F26" s="94">
        <v>8.77</v>
      </c>
      <c r="G26" s="87" t="s">
        <v>561</v>
      </c>
      <c r="H26" s="87" t="s">
        <v>512</v>
      </c>
      <c r="I26" s="87" t="s">
        <v>352</v>
      </c>
      <c r="J26" s="270" t="s">
        <v>352</v>
      </c>
      <c r="K26" s="270"/>
      <c r="L26" s="270"/>
      <c r="M26" s="87" t="s">
        <v>1166</v>
      </c>
      <c r="N26" s="87" t="s">
        <v>1144</v>
      </c>
      <c r="O26" s="221" t="s">
        <v>1150</v>
      </c>
      <c r="P26" s="87" t="s">
        <v>687</v>
      </c>
      <c r="Q26" s="87"/>
      <c r="R26" s="87" t="s">
        <v>692</v>
      </c>
      <c r="S26" s="2" t="s">
        <v>378</v>
      </c>
      <c r="T26" s="2" t="s">
        <v>383</v>
      </c>
      <c r="U26" s="2" t="s">
        <v>382</v>
      </c>
      <c r="V26" s="270" t="s">
        <v>1146</v>
      </c>
      <c r="W26" s="538"/>
      <c r="X26" s="538"/>
      <c r="Y26" s="538"/>
      <c r="Z26" s="2" t="s">
        <v>1172</v>
      </c>
    </row>
    <row r="27" spans="2:26" ht="15.9" customHeight="1" x14ac:dyDescent="0.2">
      <c r="B27" s="274"/>
      <c r="C27" s="547" t="s">
        <v>1163</v>
      </c>
      <c r="D27" s="548"/>
      <c r="E27" s="52">
        <v>6</v>
      </c>
      <c r="F27" s="94">
        <v>8.77</v>
      </c>
      <c r="G27" s="87" t="s">
        <v>561</v>
      </c>
      <c r="H27" s="87" t="s">
        <v>517</v>
      </c>
      <c r="I27" s="87" t="s">
        <v>352</v>
      </c>
      <c r="J27" s="270" t="s">
        <v>352</v>
      </c>
      <c r="K27" s="270"/>
      <c r="L27" s="270"/>
      <c r="M27" s="87" t="s">
        <v>1166</v>
      </c>
      <c r="N27" s="87" t="s">
        <v>1144</v>
      </c>
      <c r="O27" s="221" t="s">
        <v>1145</v>
      </c>
      <c r="P27" s="87" t="s">
        <v>687</v>
      </c>
      <c r="Q27" s="87"/>
      <c r="R27" s="87" t="s">
        <v>686</v>
      </c>
      <c r="S27" s="2" t="s">
        <v>378</v>
      </c>
      <c r="T27" s="2" t="s">
        <v>383</v>
      </c>
      <c r="U27" s="2" t="s">
        <v>382</v>
      </c>
      <c r="V27" s="270" t="s">
        <v>1146</v>
      </c>
      <c r="W27" s="538"/>
      <c r="X27" s="538"/>
      <c r="Y27" s="538"/>
      <c r="Z27" s="2" t="s">
        <v>1170</v>
      </c>
    </row>
    <row r="28" spans="2:26" ht="15.9" customHeight="1" x14ac:dyDescent="0.2">
      <c r="B28" s="274"/>
      <c r="C28" s="547" t="s">
        <v>1163</v>
      </c>
      <c r="D28" s="548"/>
      <c r="E28" s="52">
        <v>7</v>
      </c>
      <c r="F28" s="94">
        <v>8.77</v>
      </c>
      <c r="G28" s="87" t="s">
        <v>561</v>
      </c>
      <c r="H28" s="87" t="s">
        <v>515</v>
      </c>
      <c r="I28" s="87" t="s">
        <v>352</v>
      </c>
      <c r="J28" s="270" t="s">
        <v>352</v>
      </c>
      <c r="K28" s="270"/>
      <c r="L28" s="270"/>
      <c r="M28" s="87" t="s">
        <v>1167</v>
      </c>
      <c r="N28" s="87" t="s">
        <v>1144</v>
      </c>
      <c r="O28" s="221" t="s">
        <v>1145</v>
      </c>
      <c r="P28" s="87" t="s">
        <v>687</v>
      </c>
      <c r="Q28" s="87"/>
      <c r="R28" s="87" t="s">
        <v>686</v>
      </c>
      <c r="S28" s="2" t="s">
        <v>378</v>
      </c>
      <c r="T28" s="2" t="s">
        <v>383</v>
      </c>
      <c r="U28" s="2" t="s">
        <v>382</v>
      </c>
      <c r="V28" s="270" t="s">
        <v>1146</v>
      </c>
      <c r="W28" s="538"/>
      <c r="X28" s="538"/>
      <c r="Y28" s="538"/>
      <c r="Z28" s="2" t="s">
        <v>1170</v>
      </c>
    </row>
    <row r="29" spans="2:26" ht="15.9" customHeight="1" x14ac:dyDescent="0.2">
      <c r="B29" s="274"/>
      <c r="C29" s="547" t="s">
        <v>1163</v>
      </c>
      <c r="D29" s="548"/>
      <c r="E29" s="52">
        <v>8</v>
      </c>
      <c r="F29" s="94">
        <v>8.77</v>
      </c>
      <c r="G29" s="87" t="s">
        <v>350</v>
      </c>
      <c r="H29" s="87" t="s">
        <v>375</v>
      </c>
      <c r="I29" s="87" t="s">
        <v>351</v>
      </c>
      <c r="J29" s="270" t="s">
        <v>559</v>
      </c>
      <c r="K29" s="270"/>
      <c r="L29" s="270"/>
      <c r="M29" s="87" t="s">
        <v>1168</v>
      </c>
      <c r="N29" s="87" t="s">
        <v>1144</v>
      </c>
      <c r="O29" s="221" t="s">
        <v>1145</v>
      </c>
      <c r="P29" s="87" t="s">
        <v>687</v>
      </c>
      <c r="Q29" s="87"/>
      <c r="R29" s="87" t="s">
        <v>1124</v>
      </c>
      <c r="S29" s="2" t="s">
        <v>378</v>
      </c>
      <c r="T29" s="2" t="s">
        <v>383</v>
      </c>
      <c r="U29" s="2" t="s">
        <v>382</v>
      </c>
      <c r="V29" s="270" t="s">
        <v>1146</v>
      </c>
      <c r="W29" s="538"/>
      <c r="X29" s="538"/>
      <c r="Y29" s="538"/>
      <c r="Z29" s="2" t="s">
        <v>1147</v>
      </c>
    </row>
    <row r="30" spans="2:26" ht="15.9" customHeight="1" x14ac:dyDescent="0.2">
      <c r="B30" s="274"/>
      <c r="C30" s="547" t="s">
        <v>1163</v>
      </c>
      <c r="D30" s="548"/>
      <c r="E30" s="52">
        <v>9</v>
      </c>
      <c r="F30" s="94">
        <v>8.77</v>
      </c>
      <c r="G30" s="87" t="s">
        <v>350</v>
      </c>
      <c r="H30" s="87" t="s">
        <v>376</v>
      </c>
      <c r="I30" s="87" t="s">
        <v>351</v>
      </c>
      <c r="J30" s="270" t="s">
        <v>559</v>
      </c>
      <c r="K30" s="270"/>
      <c r="L30" s="270"/>
      <c r="M30" s="87" t="s">
        <v>1169</v>
      </c>
      <c r="N30" s="87" t="s">
        <v>1144</v>
      </c>
      <c r="O30" s="221" t="s">
        <v>1145</v>
      </c>
      <c r="P30" s="87" t="s">
        <v>687</v>
      </c>
      <c r="Q30" s="87"/>
      <c r="R30" s="87" t="s">
        <v>1124</v>
      </c>
      <c r="S30" s="2" t="s">
        <v>378</v>
      </c>
      <c r="T30" s="2" t="s">
        <v>383</v>
      </c>
      <c r="U30" s="2" t="s">
        <v>382</v>
      </c>
      <c r="V30" s="270" t="s">
        <v>1146</v>
      </c>
      <c r="W30" s="538"/>
      <c r="X30" s="538"/>
      <c r="Y30" s="538"/>
      <c r="Z30" s="2" t="s">
        <v>1159</v>
      </c>
    </row>
    <row r="31" spans="2:26" ht="15.9" customHeight="1" x14ac:dyDescent="0.2">
      <c r="B31" s="274"/>
      <c r="C31" s="547" t="s">
        <v>640</v>
      </c>
      <c r="D31" s="548"/>
      <c r="E31" s="52">
        <v>1</v>
      </c>
      <c r="F31" s="94">
        <v>8.9499999999999993</v>
      </c>
      <c r="G31" s="87" t="s">
        <v>561</v>
      </c>
      <c r="H31" s="87" t="s">
        <v>515</v>
      </c>
      <c r="I31" s="87" t="s">
        <v>351</v>
      </c>
      <c r="J31" s="270" t="s">
        <v>559</v>
      </c>
      <c r="K31" s="270"/>
      <c r="L31" s="270"/>
      <c r="M31" s="87" t="s">
        <v>729</v>
      </c>
      <c r="N31" s="87" t="s">
        <v>1144</v>
      </c>
      <c r="O31" s="221" t="s">
        <v>362</v>
      </c>
      <c r="P31" s="87" t="s">
        <v>681</v>
      </c>
      <c r="Q31" s="87"/>
      <c r="R31" s="87" t="s">
        <v>681</v>
      </c>
      <c r="S31" s="2" t="s">
        <v>378</v>
      </c>
      <c r="T31" s="2" t="s">
        <v>383</v>
      </c>
      <c r="U31" s="2" t="s">
        <v>382</v>
      </c>
      <c r="V31" s="270" t="s">
        <v>1146</v>
      </c>
      <c r="W31" s="538"/>
      <c r="X31" s="538"/>
      <c r="Y31" s="538"/>
      <c r="Z31" s="2" t="s">
        <v>728</v>
      </c>
    </row>
    <row r="32" spans="2:26" ht="15.9" customHeight="1" x14ac:dyDescent="0.2">
      <c r="B32" s="274"/>
      <c r="C32" s="547" t="s">
        <v>1173</v>
      </c>
      <c r="D32" s="548"/>
      <c r="E32" s="52">
        <v>2</v>
      </c>
      <c r="F32" s="94">
        <v>8.9499999999999993</v>
      </c>
      <c r="G32" s="87" t="s">
        <v>350</v>
      </c>
      <c r="H32" s="87" t="s">
        <v>376</v>
      </c>
      <c r="I32" s="87" t="s">
        <v>351</v>
      </c>
      <c r="J32" s="270" t="s">
        <v>559</v>
      </c>
      <c r="K32" s="270"/>
      <c r="L32" s="270"/>
      <c r="M32" s="87" t="s">
        <v>1174</v>
      </c>
      <c r="N32" s="87" t="s">
        <v>1144</v>
      </c>
      <c r="O32" s="221" t="s">
        <v>1145</v>
      </c>
      <c r="P32" s="87" t="s">
        <v>687</v>
      </c>
      <c r="Q32" s="87"/>
      <c r="R32" s="87" t="s">
        <v>1124</v>
      </c>
      <c r="S32" s="2" t="s">
        <v>378</v>
      </c>
      <c r="T32" s="2" t="s">
        <v>383</v>
      </c>
      <c r="U32" s="2" t="s">
        <v>382</v>
      </c>
      <c r="V32" s="270" t="s">
        <v>1146</v>
      </c>
      <c r="W32" s="538"/>
      <c r="X32" s="538"/>
      <c r="Y32" s="538"/>
      <c r="Z32" s="2" t="s">
        <v>1147</v>
      </c>
    </row>
    <row r="33" spans="2:26" ht="15.9" customHeight="1" x14ac:dyDescent="0.2">
      <c r="B33" s="274"/>
      <c r="C33" s="547" t="s">
        <v>1173</v>
      </c>
      <c r="D33" s="548"/>
      <c r="E33" s="52">
        <v>3</v>
      </c>
      <c r="F33" s="94">
        <v>8.9499999999999993</v>
      </c>
      <c r="G33" s="87" t="s">
        <v>350</v>
      </c>
      <c r="H33" s="87" t="s">
        <v>376</v>
      </c>
      <c r="I33" s="87" t="s">
        <v>351</v>
      </c>
      <c r="J33" s="270" t="s">
        <v>559</v>
      </c>
      <c r="K33" s="270"/>
      <c r="L33" s="270"/>
      <c r="M33" s="87" t="s">
        <v>1169</v>
      </c>
      <c r="N33" s="87" t="s">
        <v>1144</v>
      </c>
      <c r="O33" s="221" t="s">
        <v>1145</v>
      </c>
      <c r="P33" s="87" t="s">
        <v>687</v>
      </c>
      <c r="Q33" s="87"/>
      <c r="R33" s="87" t="s">
        <v>1124</v>
      </c>
      <c r="S33" s="2" t="s">
        <v>378</v>
      </c>
      <c r="T33" s="2" t="s">
        <v>383</v>
      </c>
      <c r="U33" s="2" t="s">
        <v>382</v>
      </c>
      <c r="V33" s="270" t="s">
        <v>1146</v>
      </c>
      <c r="W33" s="538"/>
      <c r="X33" s="538"/>
      <c r="Y33" s="538"/>
      <c r="Z33" s="2" t="s">
        <v>1159</v>
      </c>
    </row>
    <row r="34" spans="2:26" ht="15.9" customHeight="1" x14ac:dyDescent="0.2">
      <c r="B34" s="274"/>
      <c r="C34" s="547" t="s">
        <v>1173</v>
      </c>
      <c r="D34" s="548"/>
      <c r="E34" s="52">
        <v>4</v>
      </c>
      <c r="F34" s="94">
        <v>8.9499999999999993</v>
      </c>
      <c r="G34" s="87" t="s">
        <v>350</v>
      </c>
      <c r="H34" s="87" t="s">
        <v>375</v>
      </c>
      <c r="I34" s="87" t="s">
        <v>351</v>
      </c>
      <c r="J34" s="270" t="s">
        <v>559</v>
      </c>
      <c r="K34" s="270"/>
      <c r="L34" s="270"/>
      <c r="M34" s="87" t="s">
        <v>1175</v>
      </c>
      <c r="N34" s="87" t="s">
        <v>1144</v>
      </c>
      <c r="O34" s="221" t="s">
        <v>1145</v>
      </c>
      <c r="P34" s="87" t="s">
        <v>687</v>
      </c>
      <c r="Q34" s="87"/>
      <c r="R34" s="87" t="s">
        <v>1124</v>
      </c>
      <c r="S34" s="2" t="s">
        <v>378</v>
      </c>
      <c r="T34" s="2" t="s">
        <v>383</v>
      </c>
      <c r="U34" s="2" t="s">
        <v>382</v>
      </c>
      <c r="V34" s="270" t="s">
        <v>1146</v>
      </c>
      <c r="W34" s="538"/>
      <c r="X34" s="538"/>
      <c r="Y34" s="538"/>
      <c r="Z34" s="2" t="s">
        <v>1160</v>
      </c>
    </row>
    <row r="35" spans="2:26" ht="15.9" customHeight="1" x14ac:dyDescent="0.2">
      <c r="B35" s="274"/>
      <c r="C35" s="547" t="s">
        <v>1173</v>
      </c>
      <c r="D35" s="548"/>
      <c r="E35" s="52">
        <v>5</v>
      </c>
      <c r="F35" s="94">
        <v>8.9499999999999993</v>
      </c>
      <c r="G35" s="87" t="s">
        <v>350</v>
      </c>
      <c r="H35" s="87" t="s">
        <v>376</v>
      </c>
      <c r="I35" s="87" t="s">
        <v>351</v>
      </c>
      <c r="J35" s="270" t="s">
        <v>559</v>
      </c>
      <c r="K35" s="270"/>
      <c r="L35" s="270"/>
      <c r="M35" s="87" t="s">
        <v>1169</v>
      </c>
      <c r="N35" s="87" t="s">
        <v>1144</v>
      </c>
      <c r="O35" s="221" t="s">
        <v>1145</v>
      </c>
      <c r="P35" s="87" t="s">
        <v>687</v>
      </c>
      <c r="Q35" s="87"/>
      <c r="R35" s="87" t="s">
        <v>1124</v>
      </c>
      <c r="S35" s="2" t="s">
        <v>378</v>
      </c>
      <c r="T35" s="2" t="s">
        <v>383</v>
      </c>
      <c r="U35" s="2" t="s">
        <v>382</v>
      </c>
      <c r="V35" s="270" t="s">
        <v>1146</v>
      </c>
      <c r="W35" s="538"/>
      <c r="X35" s="538"/>
      <c r="Y35" s="538"/>
      <c r="Z35" s="2" t="s">
        <v>1159</v>
      </c>
    </row>
    <row r="36" spans="2:26" ht="15.9" customHeight="1" x14ac:dyDescent="0.2">
      <c r="B36" s="274"/>
      <c r="C36" s="547" t="s">
        <v>1176</v>
      </c>
      <c r="D36" s="548"/>
      <c r="E36" s="52">
        <v>1</v>
      </c>
      <c r="F36" s="94">
        <v>8.9700000000000006</v>
      </c>
      <c r="G36" s="87" t="s">
        <v>561</v>
      </c>
      <c r="H36" s="87" t="s">
        <v>516</v>
      </c>
      <c r="I36" s="87" t="s">
        <v>351</v>
      </c>
      <c r="J36" s="270" t="s">
        <v>559</v>
      </c>
      <c r="K36" s="270"/>
      <c r="L36" s="270"/>
      <c r="M36" s="87" t="s">
        <v>1177</v>
      </c>
      <c r="N36" s="87" t="s">
        <v>1144</v>
      </c>
      <c r="O36" s="221" t="s">
        <v>1150</v>
      </c>
      <c r="P36" s="87" t="s">
        <v>687</v>
      </c>
      <c r="Q36" s="87"/>
      <c r="R36" s="87" t="s">
        <v>692</v>
      </c>
      <c r="S36" s="2" t="s">
        <v>378</v>
      </c>
      <c r="T36" s="2" t="s">
        <v>383</v>
      </c>
      <c r="U36" s="2" t="s">
        <v>382</v>
      </c>
      <c r="V36" s="270" t="s">
        <v>1146</v>
      </c>
      <c r="W36" s="538"/>
      <c r="X36" s="538"/>
      <c r="Y36" s="538"/>
      <c r="Z36" s="2" t="s">
        <v>1147</v>
      </c>
    </row>
    <row r="37" spans="2:26" ht="15.9" customHeight="1" x14ac:dyDescent="0.2">
      <c r="B37" s="274"/>
      <c r="C37" s="547" t="s">
        <v>1176</v>
      </c>
      <c r="D37" s="548"/>
      <c r="E37" s="52">
        <v>2</v>
      </c>
      <c r="F37" s="94">
        <v>8.9700000000000006</v>
      </c>
      <c r="G37" s="87" t="s">
        <v>561</v>
      </c>
      <c r="H37" s="87" t="s">
        <v>512</v>
      </c>
      <c r="I37" s="87" t="s">
        <v>351</v>
      </c>
      <c r="J37" s="270" t="s">
        <v>357</v>
      </c>
      <c r="K37" s="270"/>
      <c r="L37" s="270"/>
      <c r="M37" s="87" t="s">
        <v>1153</v>
      </c>
      <c r="N37" s="87" t="s">
        <v>1144</v>
      </c>
      <c r="O37" s="221" t="s">
        <v>1150</v>
      </c>
      <c r="P37" s="87" t="s">
        <v>687</v>
      </c>
      <c r="Q37" s="87"/>
      <c r="R37" s="87" t="s">
        <v>692</v>
      </c>
      <c r="S37" s="2" t="s">
        <v>378</v>
      </c>
      <c r="T37" s="2" t="s">
        <v>383</v>
      </c>
      <c r="U37" s="2" t="s">
        <v>382</v>
      </c>
      <c r="V37" s="270" t="s">
        <v>1146</v>
      </c>
      <c r="W37" s="538"/>
      <c r="X37" s="538"/>
      <c r="Y37" s="538"/>
      <c r="Z37" s="2" t="s">
        <v>1151</v>
      </c>
    </row>
    <row r="38" spans="2:26" ht="15.9" customHeight="1" x14ac:dyDescent="0.2">
      <c r="B38" s="274"/>
      <c r="C38" s="547" t="s">
        <v>1176</v>
      </c>
      <c r="D38" s="548"/>
      <c r="E38" s="52">
        <v>3</v>
      </c>
      <c r="F38" s="94">
        <v>8.9700000000000006</v>
      </c>
      <c r="G38" s="87" t="s">
        <v>350</v>
      </c>
      <c r="H38" s="87" t="s">
        <v>376</v>
      </c>
      <c r="I38" s="87" t="s">
        <v>351</v>
      </c>
      <c r="J38" s="270" t="s">
        <v>559</v>
      </c>
      <c r="K38" s="270"/>
      <c r="L38" s="270"/>
      <c r="M38" s="87" t="s">
        <v>1178</v>
      </c>
      <c r="N38" s="87" t="s">
        <v>1144</v>
      </c>
      <c r="O38" s="221" t="s">
        <v>1145</v>
      </c>
      <c r="P38" s="87" t="s">
        <v>687</v>
      </c>
      <c r="Q38" s="87"/>
      <c r="R38" s="87" t="s">
        <v>1124</v>
      </c>
      <c r="S38" s="2" t="s">
        <v>378</v>
      </c>
      <c r="T38" s="2" t="s">
        <v>383</v>
      </c>
      <c r="U38" s="2" t="s">
        <v>382</v>
      </c>
      <c r="V38" s="270" t="s">
        <v>1146</v>
      </c>
      <c r="W38" s="538"/>
      <c r="X38" s="538"/>
      <c r="Y38" s="538"/>
      <c r="Z38" s="2" t="s">
        <v>1147</v>
      </c>
    </row>
    <row r="39" spans="2:26" ht="15.9" customHeight="1" x14ac:dyDescent="0.2">
      <c r="B39" s="274"/>
      <c r="C39" s="547" t="s">
        <v>1176</v>
      </c>
      <c r="D39" s="548"/>
      <c r="E39" s="52">
        <v>4</v>
      </c>
      <c r="F39" s="94">
        <v>8.9700000000000006</v>
      </c>
      <c r="G39" s="87" t="s">
        <v>350</v>
      </c>
      <c r="H39" s="87" t="s">
        <v>373</v>
      </c>
      <c r="I39" s="87" t="s">
        <v>351</v>
      </c>
      <c r="J39" s="270" t="s">
        <v>559</v>
      </c>
      <c r="K39" s="270"/>
      <c r="L39" s="270"/>
      <c r="M39" s="87" t="s">
        <v>1179</v>
      </c>
      <c r="N39" s="87" t="s">
        <v>1144</v>
      </c>
      <c r="O39" s="221" t="s">
        <v>1150</v>
      </c>
      <c r="P39" s="87" t="s">
        <v>687</v>
      </c>
      <c r="Q39" s="87"/>
      <c r="R39" s="87" t="s">
        <v>1124</v>
      </c>
      <c r="S39" s="2" t="s">
        <v>378</v>
      </c>
      <c r="T39" s="2" t="s">
        <v>383</v>
      </c>
      <c r="U39" s="2" t="s">
        <v>382</v>
      </c>
      <c r="V39" s="270" t="s">
        <v>1146</v>
      </c>
      <c r="W39" s="538"/>
      <c r="X39" s="538"/>
      <c r="Y39" s="538"/>
      <c r="Z39" s="2" t="s">
        <v>1147</v>
      </c>
    </row>
    <row r="40" spans="2:26" ht="15.9" customHeight="1" x14ac:dyDescent="0.2">
      <c r="B40" s="274"/>
      <c r="C40" s="547" t="s">
        <v>1180</v>
      </c>
      <c r="D40" s="548"/>
      <c r="E40" s="52">
        <v>1</v>
      </c>
      <c r="F40" s="94">
        <v>8.9600000000000009</v>
      </c>
      <c r="G40" s="87" t="s">
        <v>561</v>
      </c>
      <c r="H40" s="87" t="s">
        <v>516</v>
      </c>
      <c r="I40" s="87" t="s">
        <v>352</v>
      </c>
      <c r="J40" s="270" t="s">
        <v>352</v>
      </c>
      <c r="K40" s="270"/>
      <c r="L40" s="270"/>
      <c r="M40" s="87" t="s">
        <v>1181</v>
      </c>
      <c r="N40" s="87" t="s">
        <v>1144</v>
      </c>
      <c r="O40" s="221" t="s">
        <v>1145</v>
      </c>
      <c r="P40" s="87" t="s">
        <v>687</v>
      </c>
      <c r="Q40" s="87"/>
      <c r="R40" s="87" t="s">
        <v>686</v>
      </c>
      <c r="S40" s="2" t="s">
        <v>378</v>
      </c>
      <c r="T40" s="2" t="s">
        <v>383</v>
      </c>
      <c r="U40" s="2" t="s">
        <v>382</v>
      </c>
      <c r="V40" s="270" t="s">
        <v>1146</v>
      </c>
      <c r="W40" s="538"/>
      <c r="X40" s="538"/>
      <c r="Y40" s="538"/>
      <c r="Z40" s="2" t="s">
        <v>1170</v>
      </c>
    </row>
    <row r="41" spans="2:26" ht="15.9" customHeight="1" x14ac:dyDescent="0.2">
      <c r="B41" s="274"/>
      <c r="C41" s="547" t="s">
        <v>1180</v>
      </c>
      <c r="D41" s="548"/>
      <c r="E41" s="52">
        <v>2</v>
      </c>
      <c r="F41" s="94">
        <v>8.9600000000000009</v>
      </c>
      <c r="G41" s="87" t="s">
        <v>350</v>
      </c>
      <c r="H41" s="87" t="s">
        <v>376</v>
      </c>
      <c r="I41" s="87" t="s">
        <v>351</v>
      </c>
      <c r="J41" s="270" t="s">
        <v>559</v>
      </c>
      <c r="K41" s="270"/>
      <c r="L41" s="270"/>
      <c r="M41" s="87" t="s">
        <v>1182</v>
      </c>
      <c r="N41" s="87" t="s">
        <v>1144</v>
      </c>
      <c r="O41" s="221" t="s">
        <v>1145</v>
      </c>
      <c r="P41" s="87" t="s">
        <v>687</v>
      </c>
      <c r="Q41" s="87"/>
      <c r="R41" s="87" t="s">
        <v>1124</v>
      </c>
      <c r="S41" s="2" t="s">
        <v>378</v>
      </c>
      <c r="T41" s="2" t="s">
        <v>383</v>
      </c>
      <c r="U41" s="2" t="s">
        <v>382</v>
      </c>
      <c r="V41" s="270" t="s">
        <v>1146</v>
      </c>
      <c r="W41" s="538"/>
      <c r="X41" s="538"/>
      <c r="Y41" s="538"/>
      <c r="Z41" s="2" t="s">
        <v>1159</v>
      </c>
    </row>
    <row r="42" spans="2:26" ht="15.9" customHeight="1" x14ac:dyDescent="0.2">
      <c r="B42" s="274"/>
      <c r="C42" s="547" t="s">
        <v>1180</v>
      </c>
      <c r="D42" s="548"/>
      <c r="E42" s="52">
        <v>3</v>
      </c>
      <c r="F42" s="94">
        <v>8.9600000000000009</v>
      </c>
      <c r="G42" s="87" t="s">
        <v>350</v>
      </c>
      <c r="H42" s="87" t="s">
        <v>376</v>
      </c>
      <c r="I42" s="87" t="s">
        <v>351</v>
      </c>
      <c r="J42" s="270" t="s">
        <v>559</v>
      </c>
      <c r="K42" s="270"/>
      <c r="L42" s="270"/>
      <c r="M42" s="87" t="s">
        <v>1183</v>
      </c>
      <c r="N42" s="87" t="s">
        <v>1184</v>
      </c>
      <c r="O42" s="221" t="s">
        <v>1145</v>
      </c>
      <c r="P42" s="87" t="s">
        <v>687</v>
      </c>
      <c r="Q42" s="87"/>
      <c r="R42" s="87" t="s">
        <v>1124</v>
      </c>
      <c r="S42" s="2" t="s">
        <v>378</v>
      </c>
      <c r="T42" s="2" t="s">
        <v>383</v>
      </c>
      <c r="U42" s="2" t="s">
        <v>382</v>
      </c>
      <c r="V42" s="270" t="s">
        <v>1146</v>
      </c>
      <c r="W42" s="538"/>
      <c r="X42" s="538"/>
      <c r="Y42" s="538"/>
      <c r="Z42" s="2" t="s">
        <v>1159</v>
      </c>
    </row>
    <row r="43" spans="2:26" ht="15.9" customHeight="1" x14ac:dyDescent="0.2">
      <c r="B43" s="274"/>
      <c r="C43" s="547" t="s">
        <v>1180</v>
      </c>
      <c r="D43" s="548"/>
      <c r="E43" s="52">
        <v>4</v>
      </c>
      <c r="F43" s="94">
        <v>8.9600000000000009</v>
      </c>
      <c r="G43" s="87" t="s">
        <v>350</v>
      </c>
      <c r="H43" s="87" t="s">
        <v>376</v>
      </c>
      <c r="I43" s="87" t="s">
        <v>351</v>
      </c>
      <c r="J43" s="270" t="s">
        <v>559</v>
      </c>
      <c r="K43" s="270"/>
      <c r="L43" s="270"/>
      <c r="M43" s="87" t="s">
        <v>1185</v>
      </c>
      <c r="N43" s="87" t="s">
        <v>1144</v>
      </c>
      <c r="O43" s="221" t="s">
        <v>1145</v>
      </c>
      <c r="P43" s="87" t="s">
        <v>687</v>
      </c>
      <c r="Q43" s="87"/>
      <c r="R43" s="87" t="s">
        <v>1124</v>
      </c>
      <c r="S43" s="2" t="s">
        <v>378</v>
      </c>
      <c r="T43" s="2" t="s">
        <v>383</v>
      </c>
      <c r="U43" s="2" t="s">
        <v>382</v>
      </c>
      <c r="V43" s="270" t="s">
        <v>1146</v>
      </c>
      <c r="W43" s="538"/>
      <c r="X43" s="538"/>
      <c r="Y43" s="538"/>
      <c r="Z43" s="2" t="s">
        <v>1159</v>
      </c>
    </row>
    <row r="44" spans="2:26" ht="15.9" customHeight="1" x14ac:dyDescent="0.2">
      <c r="B44" s="274"/>
      <c r="C44" s="547" t="s">
        <v>1180</v>
      </c>
      <c r="D44" s="548"/>
      <c r="E44" s="52">
        <v>5</v>
      </c>
      <c r="F44" s="94">
        <v>8.9600000000000009</v>
      </c>
      <c r="G44" s="87" t="s">
        <v>350</v>
      </c>
      <c r="H44" s="87" t="s">
        <v>376</v>
      </c>
      <c r="I44" s="87" t="s">
        <v>351</v>
      </c>
      <c r="J44" s="270" t="s">
        <v>559</v>
      </c>
      <c r="K44" s="270"/>
      <c r="L44" s="270"/>
      <c r="M44" s="87" t="s">
        <v>1186</v>
      </c>
      <c r="N44" s="87" t="s">
        <v>1144</v>
      </c>
      <c r="O44" s="221" t="s">
        <v>1145</v>
      </c>
      <c r="P44" s="87" t="s">
        <v>687</v>
      </c>
      <c r="Q44" s="87"/>
      <c r="R44" s="87" t="s">
        <v>1124</v>
      </c>
      <c r="S44" s="2" t="s">
        <v>378</v>
      </c>
      <c r="T44" s="2" t="s">
        <v>383</v>
      </c>
      <c r="U44" s="2" t="s">
        <v>382</v>
      </c>
      <c r="V44" s="270" t="s">
        <v>1146</v>
      </c>
      <c r="W44" s="538"/>
      <c r="X44" s="538"/>
      <c r="Y44" s="538"/>
      <c r="Z44" s="2" t="s">
        <v>1159</v>
      </c>
    </row>
    <row r="45" spans="2:26" ht="15.9" customHeight="1" x14ac:dyDescent="0.2">
      <c r="B45" s="274"/>
      <c r="C45" s="547" t="s">
        <v>1187</v>
      </c>
      <c r="D45" s="548"/>
      <c r="E45" s="52">
        <v>1</v>
      </c>
      <c r="F45" s="94">
        <v>8.9</v>
      </c>
      <c r="G45" s="87" t="s">
        <v>561</v>
      </c>
      <c r="H45" s="87" t="s">
        <v>516</v>
      </c>
      <c r="I45" s="87" t="s">
        <v>352</v>
      </c>
      <c r="J45" s="270" t="s">
        <v>540</v>
      </c>
      <c r="K45" s="270"/>
      <c r="L45" s="270"/>
      <c r="M45" s="87" t="s">
        <v>1188</v>
      </c>
      <c r="N45" s="87" t="s">
        <v>1144</v>
      </c>
      <c r="O45" s="221" t="s">
        <v>1150</v>
      </c>
      <c r="P45" s="87" t="s">
        <v>687</v>
      </c>
      <c r="Q45" s="87"/>
      <c r="R45" s="87" t="s">
        <v>692</v>
      </c>
      <c r="S45" s="2" t="s">
        <v>378</v>
      </c>
      <c r="T45" s="2" t="s">
        <v>383</v>
      </c>
      <c r="U45" s="2" t="s">
        <v>382</v>
      </c>
      <c r="V45" s="270" t="s">
        <v>1146</v>
      </c>
      <c r="W45" s="538"/>
      <c r="X45" s="538"/>
      <c r="Y45" s="538"/>
      <c r="Z45" s="2" t="s">
        <v>1171</v>
      </c>
    </row>
    <row r="46" spans="2:26" ht="15.9" customHeight="1" x14ac:dyDescent="0.2">
      <c r="B46" s="274"/>
      <c r="C46" s="547" t="s">
        <v>1187</v>
      </c>
      <c r="D46" s="548"/>
      <c r="E46" s="52">
        <v>2</v>
      </c>
      <c r="F46" s="94">
        <v>8.9</v>
      </c>
      <c r="G46" s="87" t="s">
        <v>561</v>
      </c>
      <c r="H46" s="87" t="s">
        <v>516</v>
      </c>
      <c r="I46" s="87" t="s">
        <v>352</v>
      </c>
      <c r="J46" s="270" t="s">
        <v>352</v>
      </c>
      <c r="K46" s="270"/>
      <c r="L46" s="270"/>
      <c r="M46" s="87" t="s">
        <v>1189</v>
      </c>
      <c r="N46" s="87" t="s">
        <v>1144</v>
      </c>
      <c r="O46" s="221" t="s">
        <v>1145</v>
      </c>
      <c r="P46" s="87" t="s">
        <v>687</v>
      </c>
      <c r="Q46" s="87"/>
      <c r="R46" s="87" t="s">
        <v>686</v>
      </c>
      <c r="S46" s="2" t="s">
        <v>378</v>
      </c>
      <c r="T46" s="2" t="s">
        <v>383</v>
      </c>
      <c r="U46" s="2" t="s">
        <v>382</v>
      </c>
      <c r="V46" s="270" t="s">
        <v>1146</v>
      </c>
      <c r="W46" s="538"/>
      <c r="X46" s="538"/>
      <c r="Y46" s="538"/>
      <c r="Z46" s="2" t="s">
        <v>1170</v>
      </c>
    </row>
    <row r="47" spans="2:26" ht="15.9" customHeight="1" x14ac:dyDescent="0.2">
      <c r="B47" s="274"/>
      <c r="C47" s="547" t="s">
        <v>1187</v>
      </c>
      <c r="D47" s="548"/>
      <c r="E47" s="52">
        <v>3</v>
      </c>
      <c r="F47" s="94">
        <v>8.9</v>
      </c>
      <c r="G47" s="87" t="s">
        <v>561</v>
      </c>
      <c r="H47" s="87" t="s">
        <v>515</v>
      </c>
      <c r="I47" s="87" t="s">
        <v>352</v>
      </c>
      <c r="J47" s="270" t="s">
        <v>352</v>
      </c>
      <c r="K47" s="270"/>
      <c r="L47" s="270"/>
      <c r="M47" s="87" t="s">
        <v>1190</v>
      </c>
      <c r="N47" s="87" t="s">
        <v>1144</v>
      </c>
      <c r="O47" s="221" t="s">
        <v>1145</v>
      </c>
      <c r="P47" s="87" t="s">
        <v>687</v>
      </c>
      <c r="Q47" s="87"/>
      <c r="R47" s="87" t="s">
        <v>686</v>
      </c>
      <c r="S47" s="2" t="s">
        <v>378</v>
      </c>
      <c r="T47" s="2" t="s">
        <v>383</v>
      </c>
      <c r="U47" s="2" t="s">
        <v>382</v>
      </c>
      <c r="V47" s="270" t="s">
        <v>1146</v>
      </c>
      <c r="W47" s="538"/>
      <c r="X47" s="538"/>
      <c r="Y47" s="538"/>
      <c r="Z47" s="2" t="s">
        <v>1170</v>
      </c>
    </row>
    <row r="48" spans="2:26" ht="15.9" customHeight="1" x14ac:dyDescent="0.2">
      <c r="B48" s="274"/>
      <c r="C48" s="547" t="s">
        <v>1187</v>
      </c>
      <c r="D48" s="548"/>
      <c r="E48" s="52">
        <v>4</v>
      </c>
      <c r="F48" s="94">
        <v>8.9</v>
      </c>
      <c r="G48" s="87" t="s">
        <v>561</v>
      </c>
      <c r="H48" s="87" t="s">
        <v>515</v>
      </c>
      <c r="I48" s="87" t="s">
        <v>352</v>
      </c>
      <c r="J48" s="270" t="s">
        <v>352</v>
      </c>
      <c r="K48" s="270"/>
      <c r="L48" s="270"/>
      <c r="M48" s="87" t="s">
        <v>1167</v>
      </c>
      <c r="N48" s="87" t="s">
        <v>1144</v>
      </c>
      <c r="O48" s="221" t="s">
        <v>1145</v>
      </c>
      <c r="P48" s="87" t="s">
        <v>687</v>
      </c>
      <c r="Q48" s="87"/>
      <c r="R48" s="87" t="s">
        <v>686</v>
      </c>
      <c r="S48" s="2" t="s">
        <v>378</v>
      </c>
      <c r="T48" s="2" t="s">
        <v>383</v>
      </c>
      <c r="U48" s="2" t="s">
        <v>382</v>
      </c>
      <c r="V48" s="270" t="s">
        <v>1146</v>
      </c>
      <c r="W48" s="538"/>
      <c r="X48" s="538"/>
      <c r="Y48" s="538"/>
      <c r="Z48" s="2" t="s">
        <v>1170</v>
      </c>
    </row>
    <row r="49" spans="2:26" ht="15.9" customHeight="1" x14ac:dyDescent="0.2">
      <c r="B49" s="274"/>
      <c r="C49" s="547" t="s">
        <v>1187</v>
      </c>
      <c r="D49" s="548"/>
      <c r="E49" s="52">
        <v>5</v>
      </c>
      <c r="F49" s="94">
        <v>8.9</v>
      </c>
      <c r="G49" s="87" t="s">
        <v>561</v>
      </c>
      <c r="H49" s="87" t="s">
        <v>515</v>
      </c>
      <c r="I49" s="87" t="s">
        <v>352</v>
      </c>
      <c r="J49" s="270" t="s">
        <v>540</v>
      </c>
      <c r="K49" s="270"/>
      <c r="L49" s="270"/>
      <c r="M49" s="87" t="s">
        <v>1191</v>
      </c>
      <c r="N49" s="87" t="s">
        <v>1144</v>
      </c>
      <c r="O49" s="221" t="s">
        <v>1150</v>
      </c>
      <c r="P49" s="87" t="s">
        <v>687</v>
      </c>
      <c r="Q49" s="87"/>
      <c r="R49" s="87" t="s">
        <v>692</v>
      </c>
      <c r="S49" s="2" t="s">
        <v>378</v>
      </c>
      <c r="T49" s="2" t="s">
        <v>383</v>
      </c>
      <c r="U49" s="2" t="s">
        <v>382</v>
      </c>
      <c r="V49" s="270" t="s">
        <v>1146</v>
      </c>
      <c r="W49" s="538"/>
      <c r="X49" s="538"/>
      <c r="Y49" s="538"/>
      <c r="Z49" s="2" t="s">
        <v>1171</v>
      </c>
    </row>
    <row r="50" spans="2:26" ht="15.9" customHeight="1" x14ac:dyDescent="0.2">
      <c r="B50" s="274"/>
      <c r="C50" s="547" t="s">
        <v>1187</v>
      </c>
      <c r="D50" s="548"/>
      <c r="E50" s="52">
        <v>6</v>
      </c>
      <c r="F50" s="94">
        <v>8.9</v>
      </c>
      <c r="G50" s="87" t="s">
        <v>561</v>
      </c>
      <c r="H50" s="87" t="s">
        <v>515</v>
      </c>
      <c r="I50" s="87" t="s">
        <v>352</v>
      </c>
      <c r="J50" s="270" t="s">
        <v>540</v>
      </c>
      <c r="K50" s="270"/>
      <c r="L50" s="270"/>
      <c r="M50" s="87" t="s">
        <v>1192</v>
      </c>
      <c r="N50" s="87" t="s">
        <v>1144</v>
      </c>
      <c r="O50" s="221" t="s">
        <v>1150</v>
      </c>
      <c r="P50" s="87" t="s">
        <v>687</v>
      </c>
      <c r="Q50" s="87"/>
      <c r="R50" s="87" t="s">
        <v>692</v>
      </c>
      <c r="S50" s="2" t="s">
        <v>378</v>
      </c>
      <c r="T50" s="2" t="s">
        <v>383</v>
      </c>
      <c r="U50" s="2" t="s">
        <v>382</v>
      </c>
      <c r="V50" s="270" t="s">
        <v>1146</v>
      </c>
      <c r="W50" s="538"/>
      <c r="X50" s="538"/>
      <c r="Y50" s="538"/>
      <c r="Z50" s="2" t="s">
        <v>1171</v>
      </c>
    </row>
    <row r="51" spans="2:26" ht="15.9" customHeight="1" x14ac:dyDescent="0.2">
      <c r="B51" s="274"/>
      <c r="C51" s="547" t="s">
        <v>1187</v>
      </c>
      <c r="D51" s="548"/>
      <c r="E51" s="52">
        <v>7</v>
      </c>
      <c r="F51" s="94">
        <v>8.9</v>
      </c>
      <c r="G51" s="87" t="s">
        <v>350</v>
      </c>
      <c r="H51" s="87" t="s">
        <v>376</v>
      </c>
      <c r="I51" s="87" t="s">
        <v>351</v>
      </c>
      <c r="J51" s="270" t="s">
        <v>559</v>
      </c>
      <c r="K51" s="270"/>
      <c r="L51" s="270"/>
      <c r="M51" s="87" t="s">
        <v>1193</v>
      </c>
      <c r="N51" s="87" t="s">
        <v>1144</v>
      </c>
      <c r="O51" s="221" t="s">
        <v>1145</v>
      </c>
      <c r="P51" s="87" t="s">
        <v>687</v>
      </c>
      <c r="Q51" s="87"/>
      <c r="R51" s="87" t="s">
        <v>1124</v>
      </c>
      <c r="S51" s="2" t="s">
        <v>378</v>
      </c>
      <c r="T51" s="2" t="s">
        <v>383</v>
      </c>
      <c r="U51" s="2" t="s">
        <v>382</v>
      </c>
      <c r="V51" s="270" t="s">
        <v>1146</v>
      </c>
      <c r="W51" s="538"/>
      <c r="X51" s="538"/>
      <c r="Y51" s="538"/>
      <c r="Z51" s="2" t="s">
        <v>1159</v>
      </c>
    </row>
    <row r="52" spans="2:26" ht="15.9" customHeight="1" x14ac:dyDescent="0.2">
      <c r="B52" s="274"/>
      <c r="C52" s="547" t="s">
        <v>1187</v>
      </c>
      <c r="D52" s="548"/>
      <c r="E52" s="52">
        <v>8</v>
      </c>
      <c r="F52" s="94">
        <v>8.9</v>
      </c>
      <c r="G52" s="87" t="s">
        <v>350</v>
      </c>
      <c r="H52" s="87" t="s">
        <v>375</v>
      </c>
      <c r="I52" s="87" t="s">
        <v>351</v>
      </c>
      <c r="J52" s="270" t="s">
        <v>559</v>
      </c>
      <c r="K52" s="270"/>
      <c r="L52" s="270"/>
      <c r="M52" s="87" t="s">
        <v>1194</v>
      </c>
      <c r="N52" s="87" t="s">
        <v>1144</v>
      </c>
      <c r="O52" s="221" t="s">
        <v>1145</v>
      </c>
      <c r="P52" s="87" t="s">
        <v>687</v>
      </c>
      <c r="Q52" s="87"/>
      <c r="R52" s="87" t="s">
        <v>1124</v>
      </c>
      <c r="S52" s="2" t="s">
        <v>378</v>
      </c>
      <c r="T52" s="2" t="s">
        <v>383</v>
      </c>
      <c r="U52" s="2" t="s">
        <v>382</v>
      </c>
      <c r="V52" s="270" t="s">
        <v>1146</v>
      </c>
      <c r="W52" s="538"/>
      <c r="X52" s="538"/>
      <c r="Y52" s="538"/>
      <c r="Z52" s="2" t="s">
        <v>1160</v>
      </c>
    </row>
    <row r="53" spans="2:26" ht="15.9" customHeight="1" x14ac:dyDescent="0.2">
      <c r="B53" s="274"/>
      <c r="C53" s="547" t="s">
        <v>644</v>
      </c>
      <c r="D53" s="548"/>
      <c r="E53" s="52">
        <v>1</v>
      </c>
      <c r="F53" s="94">
        <v>9.0399999999999991</v>
      </c>
      <c r="G53" s="87" t="s">
        <v>561</v>
      </c>
      <c r="H53" s="87" t="s">
        <v>515</v>
      </c>
      <c r="I53" s="87" t="s">
        <v>351</v>
      </c>
      <c r="J53" s="270" t="s">
        <v>559</v>
      </c>
      <c r="K53" s="270"/>
      <c r="L53" s="270"/>
      <c r="M53" s="87" t="s">
        <v>729</v>
      </c>
      <c r="N53" s="87" t="s">
        <v>1144</v>
      </c>
      <c r="O53" s="221" t="s">
        <v>362</v>
      </c>
      <c r="P53" s="87" t="s">
        <v>681</v>
      </c>
      <c r="Q53" s="87"/>
      <c r="R53" s="87" t="s">
        <v>681</v>
      </c>
      <c r="S53" s="2" t="s">
        <v>378</v>
      </c>
      <c r="T53" s="2" t="s">
        <v>383</v>
      </c>
      <c r="U53" s="2" t="s">
        <v>382</v>
      </c>
      <c r="V53" s="270" t="s">
        <v>1146</v>
      </c>
      <c r="W53" s="538"/>
      <c r="X53" s="538"/>
      <c r="Y53" s="538"/>
      <c r="Z53" s="2" t="s">
        <v>728</v>
      </c>
    </row>
    <row r="54" spans="2:26" ht="15.9" customHeight="1" x14ac:dyDescent="0.2">
      <c r="B54" s="274"/>
      <c r="C54" s="547" t="s">
        <v>1195</v>
      </c>
      <c r="D54" s="548"/>
      <c r="E54" s="52">
        <v>2</v>
      </c>
      <c r="F54" s="94">
        <v>9.0399999999999991</v>
      </c>
      <c r="G54" s="87" t="s">
        <v>350</v>
      </c>
      <c r="H54" s="87" t="s">
        <v>376</v>
      </c>
      <c r="I54" s="87" t="s">
        <v>351</v>
      </c>
      <c r="J54" s="270" t="s">
        <v>559</v>
      </c>
      <c r="K54" s="270"/>
      <c r="L54" s="270"/>
      <c r="M54" s="87" t="s">
        <v>1175</v>
      </c>
      <c r="N54" s="87" t="s">
        <v>1144</v>
      </c>
      <c r="O54" s="221" t="s">
        <v>1145</v>
      </c>
      <c r="P54" s="87" t="s">
        <v>687</v>
      </c>
      <c r="Q54" s="87"/>
      <c r="R54" s="87" t="s">
        <v>1124</v>
      </c>
      <c r="S54" s="2" t="s">
        <v>378</v>
      </c>
      <c r="T54" s="2" t="s">
        <v>383</v>
      </c>
      <c r="U54" s="2" t="s">
        <v>382</v>
      </c>
      <c r="V54" s="270" t="s">
        <v>1146</v>
      </c>
      <c r="W54" s="538"/>
      <c r="X54" s="538"/>
      <c r="Y54" s="538"/>
      <c r="Z54" s="2" t="s">
        <v>1147</v>
      </c>
    </row>
    <row r="55" spans="2:26" ht="15.9" customHeight="1" x14ac:dyDescent="0.2">
      <c r="B55" s="274"/>
      <c r="C55" s="547" t="s">
        <v>1195</v>
      </c>
      <c r="D55" s="548"/>
      <c r="E55" s="52">
        <v>3</v>
      </c>
      <c r="F55" s="94">
        <v>9.0399999999999991</v>
      </c>
      <c r="G55" s="87" t="s">
        <v>350</v>
      </c>
      <c r="H55" s="87" t="s">
        <v>376</v>
      </c>
      <c r="I55" s="87" t="s">
        <v>351</v>
      </c>
      <c r="J55" s="270" t="s">
        <v>559</v>
      </c>
      <c r="K55" s="270"/>
      <c r="L55" s="270"/>
      <c r="M55" s="87" t="s">
        <v>1143</v>
      </c>
      <c r="N55" s="87" t="s">
        <v>1144</v>
      </c>
      <c r="O55" s="221" t="s">
        <v>1145</v>
      </c>
      <c r="P55" s="87" t="s">
        <v>687</v>
      </c>
      <c r="Q55" s="87"/>
      <c r="R55" s="87" t="s">
        <v>1124</v>
      </c>
      <c r="S55" s="2" t="s">
        <v>378</v>
      </c>
      <c r="T55" s="2" t="s">
        <v>383</v>
      </c>
      <c r="U55" s="2" t="s">
        <v>382</v>
      </c>
      <c r="V55" s="270" t="s">
        <v>1146</v>
      </c>
      <c r="W55" s="538"/>
      <c r="X55" s="538"/>
      <c r="Y55" s="538"/>
      <c r="Z55" s="2" t="s">
        <v>1147</v>
      </c>
    </row>
    <row r="56" spans="2:26" ht="15.9" customHeight="1" x14ac:dyDescent="0.2">
      <c r="B56" s="274"/>
      <c r="C56" s="547" t="s">
        <v>1195</v>
      </c>
      <c r="D56" s="548"/>
      <c r="E56" s="52">
        <v>4</v>
      </c>
      <c r="F56" s="94">
        <v>9.0399999999999991</v>
      </c>
      <c r="G56" s="87" t="s">
        <v>350</v>
      </c>
      <c r="H56" s="87" t="s">
        <v>375</v>
      </c>
      <c r="I56" s="87" t="s">
        <v>351</v>
      </c>
      <c r="J56" s="270" t="s">
        <v>559</v>
      </c>
      <c r="K56" s="270"/>
      <c r="L56" s="270"/>
      <c r="M56" s="87" t="s">
        <v>1196</v>
      </c>
      <c r="N56" s="87" t="s">
        <v>1144</v>
      </c>
      <c r="O56" s="221" t="s">
        <v>1145</v>
      </c>
      <c r="P56" s="87" t="s">
        <v>687</v>
      </c>
      <c r="Q56" s="87"/>
      <c r="R56" s="87" t="s">
        <v>1124</v>
      </c>
      <c r="S56" s="2" t="s">
        <v>378</v>
      </c>
      <c r="T56" s="2" t="s">
        <v>383</v>
      </c>
      <c r="U56" s="2" t="s">
        <v>382</v>
      </c>
      <c r="V56" s="270" t="s">
        <v>1146</v>
      </c>
      <c r="W56" s="538"/>
      <c r="X56" s="538"/>
      <c r="Y56" s="538"/>
      <c r="Z56" s="2" t="s">
        <v>1160</v>
      </c>
    </row>
    <row r="57" spans="2:26" ht="15.9" customHeight="1" x14ac:dyDescent="0.2">
      <c r="B57" s="274"/>
      <c r="C57" s="547" t="s">
        <v>1195</v>
      </c>
      <c r="D57" s="548"/>
      <c r="E57" s="52">
        <v>5</v>
      </c>
      <c r="F57" s="94">
        <v>9.0399999999999991</v>
      </c>
      <c r="G57" s="87" t="s">
        <v>350</v>
      </c>
      <c r="H57" s="87" t="s">
        <v>373</v>
      </c>
      <c r="I57" s="87" t="s">
        <v>351</v>
      </c>
      <c r="J57" s="270" t="s">
        <v>559</v>
      </c>
      <c r="K57" s="270"/>
      <c r="L57" s="270"/>
      <c r="M57" s="87" t="s">
        <v>1197</v>
      </c>
      <c r="N57" s="87" t="s">
        <v>1144</v>
      </c>
      <c r="O57" s="221" t="s">
        <v>1150</v>
      </c>
      <c r="P57" s="87" t="s">
        <v>687</v>
      </c>
      <c r="Q57" s="87"/>
      <c r="R57" s="87" t="s">
        <v>1124</v>
      </c>
      <c r="S57" s="2" t="s">
        <v>378</v>
      </c>
      <c r="T57" s="2" t="s">
        <v>383</v>
      </c>
      <c r="U57" s="2" t="s">
        <v>382</v>
      </c>
      <c r="V57" s="270" t="s">
        <v>1146</v>
      </c>
      <c r="W57" s="538"/>
      <c r="X57" s="538"/>
      <c r="Y57" s="538"/>
      <c r="Z57" s="2" t="s">
        <v>1147</v>
      </c>
    </row>
    <row r="58" spans="2:26" ht="15.9" customHeight="1" x14ac:dyDescent="0.2">
      <c r="B58" s="274"/>
      <c r="C58" s="547" t="s">
        <v>1198</v>
      </c>
      <c r="D58" s="548"/>
      <c r="E58" s="52">
        <v>1</v>
      </c>
      <c r="F58" s="94">
        <v>8.9600000000000009</v>
      </c>
      <c r="G58" s="87" t="s">
        <v>350</v>
      </c>
      <c r="H58" s="87" t="s">
        <v>376</v>
      </c>
      <c r="I58" s="87" t="s">
        <v>351</v>
      </c>
      <c r="J58" s="270" t="s">
        <v>559</v>
      </c>
      <c r="K58" s="270"/>
      <c r="L58" s="270"/>
      <c r="M58" s="87" t="s">
        <v>1199</v>
      </c>
      <c r="N58" s="87" t="s">
        <v>1144</v>
      </c>
      <c r="O58" s="221" t="s">
        <v>1145</v>
      </c>
      <c r="P58" s="87" t="s">
        <v>687</v>
      </c>
      <c r="Q58" s="87"/>
      <c r="R58" s="87" t="s">
        <v>1124</v>
      </c>
      <c r="S58" s="2" t="s">
        <v>378</v>
      </c>
      <c r="T58" s="2" t="s">
        <v>383</v>
      </c>
      <c r="U58" s="2" t="s">
        <v>382</v>
      </c>
      <c r="V58" s="270" t="s">
        <v>1146</v>
      </c>
      <c r="W58" s="538"/>
      <c r="X58" s="538"/>
      <c r="Y58" s="538"/>
      <c r="Z58" s="2" t="s">
        <v>1147</v>
      </c>
    </row>
    <row r="59" spans="2:26" ht="15.9" customHeight="1" x14ac:dyDescent="0.2">
      <c r="B59" s="274"/>
      <c r="C59" s="547" t="s">
        <v>1198</v>
      </c>
      <c r="D59" s="548"/>
      <c r="E59" s="52">
        <v>2</v>
      </c>
      <c r="F59" s="94">
        <v>8.9600000000000009</v>
      </c>
      <c r="G59" s="87" t="s">
        <v>350</v>
      </c>
      <c r="H59" s="87" t="s">
        <v>376</v>
      </c>
      <c r="I59" s="87" t="s">
        <v>351</v>
      </c>
      <c r="J59" s="270" t="s">
        <v>559</v>
      </c>
      <c r="K59" s="270"/>
      <c r="L59" s="270"/>
      <c r="M59" s="87" t="s">
        <v>785</v>
      </c>
      <c r="N59" s="87" t="s">
        <v>1144</v>
      </c>
      <c r="O59" s="221" t="s">
        <v>1145</v>
      </c>
      <c r="P59" s="87" t="s">
        <v>687</v>
      </c>
      <c r="Q59" s="87"/>
      <c r="R59" s="87" t="s">
        <v>1124</v>
      </c>
      <c r="S59" s="2" t="s">
        <v>378</v>
      </c>
      <c r="T59" s="2" t="s">
        <v>383</v>
      </c>
      <c r="U59" s="2" t="s">
        <v>382</v>
      </c>
      <c r="V59" s="270" t="s">
        <v>1146</v>
      </c>
      <c r="W59" s="538"/>
      <c r="X59" s="538"/>
      <c r="Y59" s="538"/>
      <c r="Z59" s="2" t="s">
        <v>1147</v>
      </c>
    </row>
    <row r="60" spans="2:26" ht="15.9" customHeight="1" x14ac:dyDescent="0.2">
      <c r="B60" s="274"/>
      <c r="C60" s="547" t="s">
        <v>1198</v>
      </c>
      <c r="D60" s="548"/>
      <c r="E60" s="52">
        <v>3</v>
      </c>
      <c r="F60" s="94">
        <v>8.9600000000000009</v>
      </c>
      <c r="G60" s="87" t="s">
        <v>350</v>
      </c>
      <c r="H60" s="87" t="s">
        <v>373</v>
      </c>
      <c r="I60" s="87" t="s">
        <v>351</v>
      </c>
      <c r="J60" s="270" t="s">
        <v>559</v>
      </c>
      <c r="K60" s="270"/>
      <c r="L60" s="270"/>
      <c r="M60" s="87" t="s">
        <v>1200</v>
      </c>
      <c r="N60" s="87" t="s">
        <v>1144</v>
      </c>
      <c r="O60" s="221" t="s">
        <v>1150</v>
      </c>
      <c r="P60" s="87" t="s">
        <v>687</v>
      </c>
      <c r="Q60" s="87"/>
      <c r="R60" s="87" t="s">
        <v>1124</v>
      </c>
      <c r="S60" s="2" t="s">
        <v>378</v>
      </c>
      <c r="T60" s="2" t="s">
        <v>383</v>
      </c>
      <c r="U60" s="2" t="s">
        <v>382</v>
      </c>
      <c r="V60" s="270" t="s">
        <v>1146</v>
      </c>
      <c r="W60" s="538"/>
      <c r="X60" s="538"/>
      <c r="Y60" s="538"/>
      <c r="Z60" s="2" t="s">
        <v>1147</v>
      </c>
    </row>
    <row r="61" spans="2:26" ht="15.9" customHeight="1" x14ac:dyDescent="0.2">
      <c r="B61" s="274"/>
      <c r="C61" s="547" t="s">
        <v>1198</v>
      </c>
      <c r="D61" s="548"/>
      <c r="E61" s="52">
        <v>4</v>
      </c>
      <c r="F61" s="94">
        <v>8.9600000000000009</v>
      </c>
      <c r="G61" s="87" t="s">
        <v>350</v>
      </c>
      <c r="H61" s="87" t="s">
        <v>376</v>
      </c>
      <c r="I61" s="87" t="s">
        <v>351</v>
      </c>
      <c r="J61" s="270" t="s">
        <v>559</v>
      </c>
      <c r="K61" s="270"/>
      <c r="L61" s="270"/>
      <c r="M61" s="87" t="s">
        <v>1201</v>
      </c>
      <c r="N61" s="87" t="s">
        <v>1144</v>
      </c>
      <c r="O61" s="221" t="s">
        <v>1145</v>
      </c>
      <c r="P61" s="87" t="s">
        <v>687</v>
      </c>
      <c r="Q61" s="87"/>
      <c r="R61" s="87" t="s">
        <v>1124</v>
      </c>
      <c r="S61" s="2" t="s">
        <v>378</v>
      </c>
      <c r="T61" s="2" t="s">
        <v>383</v>
      </c>
      <c r="U61" s="2" t="s">
        <v>382</v>
      </c>
      <c r="V61" s="270" t="s">
        <v>1146</v>
      </c>
      <c r="W61" s="538"/>
      <c r="X61" s="538"/>
      <c r="Y61" s="538"/>
      <c r="Z61" s="2" t="s">
        <v>1147</v>
      </c>
    </row>
    <row r="62" spans="2:26" ht="15.9" customHeight="1" x14ac:dyDescent="0.2">
      <c r="B62" s="274"/>
      <c r="C62" s="547" t="s">
        <v>1202</v>
      </c>
      <c r="D62" s="548"/>
      <c r="E62" s="52">
        <v>1</v>
      </c>
      <c r="F62" s="94">
        <v>8.86</v>
      </c>
      <c r="G62" s="87" t="s">
        <v>350</v>
      </c>
      <c r="H62" s="87" t="s">
        <v>376</v>
      </c>
      <c r="I62" s="87" t="s">
        <v>351</v>
      </c>
      <c r="J62" s="270" t="s">
        <v>559</v>
      </c>
      <c r="K62" s="270"/>
      <c r="L62" s="270"/>
      <c r="M62" s="87" t="s">
        <v>1203</v>
      </c>
      <c r="N62" s="87" t="s">
        <v>1144</v>
      </c>
      <c r="O62" s="221" t="s">
        <v>1145</v>
      </c>
      <c r="P62" s="87" t="s">
        <v>687</v>
      </c>
      <c r="Q62" s="87"/>
      <c r="R62" s="87" t="s">
        <v>1124</v>
      </c>
      <c r="S62" s="2" t="s">
        <v>378</v>
      </c>
      <c r="T62" s="2" t="s">
        <v>383</v>
      </c>
      <c r="U62" s="2" t="s">
        <v>382</v>
      </c>
      <c r="V62" s="270" t="s">
        <v>1146</v>
      </c>
      <c r="W62" s="538"/>
      <c r="X62" s="538"/>
      <c r="Y62" s="538"/>
      <c r="Z62" s="2" t="s">
        <v>1159</v>
      </c>
    </row>
    <row r="63" spans="2:26" ht="15.9" customHeight="1" x14ac:dyDescent="0.2">
      <c r="B63" s="274"/>
      <c r="C63" s="547" t="s">
        <v>1202</v>
      </c>
      <c r="D63" s="548"/>
      <c r="E63" s="52">
        <v>2</v>
      </c>
      <c r="F63" s="94">
        <v>8.86</v>
      </c>
      <c r="G63" s="87" t="s">
        <v>350</v>
      </c>
      <c r="H63" s="87" t="s">
        <v>373</v>
      </c>
      <c r="I63" s="87" t="s">
        <v>351</v>
      </c>
      <c r="J63" s="270" t="s">
        <v>559</v>
      </c>
      <c r="K63" s="270"/>
      <c r="L63" s="270"/>
      <c r="M63" s="87" t="s">
        <v>1204</v>
      </c>
      <c r="N63" s="87" t="s">
        <v>1144</v>
      </c>
      <c r="O63" s="221" t="s">
        <v>1150</v>
      </c>
      <c r="P63" s="87" t="s">
        <v>687</v>
      </c>
      <c r="Q63" s="87"/>
      <c r="R63" s="87" t="s">
        <v>1124</v>
      </c>
      <c r="S63" s="2" t="s">
        <v>378</v>
      </c>
      <c r="T63" s="2" t="s">
        <v>383</v>
      </c>
      <c r="U63" s="2" t="s">
        <v>382</v>
      </c>
      <c r="V63" s="270" t="s">
        <v>1146</v>
      </c>
      <c r="W63" s="538"/>
      <c r="X63" s="538"/>
      <c r="Y63" s="538"/>
      <c r="Z63" s="2" t="s">
        <v>1147</v>
      </c>
    </row>
    <row r="64" spans="2:26" ht="15.9" customHeight="1" x14ac:dyDescent="0.2">
      <c r="B64" s="274"/>
      <c r="C64" s="547" t="s">
        <v>1202</v>
      </c>
      <c r="D64" s="548"/>
      <c r="E64" s="52">
        <v>3</v>
      </c>
      <c r="F64" s="94">
        <v>8.86</v>
      </c>
      <c r="G64" s="87" t="s">
        <v>350</v>
      </c>
      <c r="H64" s="87" t="s">
        <v>373</v>
      </c>
      <c r="I64" s="87" t="s">
        <v>351</v>
      </c>
      <c r="J64" s="270" t="s">
        <v>559</v>
      </c>
      <c r="K64" s="270"/>
      <c r="L64" s="270"/>
      <c r="M64" s="87" t="s">
        <v>1205</v>
      </c>
      <c r="N64" s="87" t="s">
        <v>1144</v>
      </c>
      <c r="O64" s="221" t="s">
        <v>1150</v>
      </c>
      <c r="P64" s="87" t="s">
        <v>687</v>
      </c>
      <c r="Q64" s="87"/>
      <c r="R64" s="87" t="s">
        <v>1124</v>
      </c>
      <c r="S64" s="2" t="s">
        <v>378</v>
      </c>
      <c r="T64" s="2" t="s">
        <v>383</v>
      </c>
      <c r="U64" s="2" t="s">
        <v>382</v>
      </c>
      <c r="V64" s="270" t="s">
        <v>1146</v>
      </c>
      <c r="W64" s="538"/>
      <c r="X64" s="538"/>
      <c r="Y64" s="538"/>
      <c r="Z64" s="2" t="s">
        <v>1147</v>
      </c>
    </row>
    <row r="65" spans="2:26" ht="15.9" customHeight="1" x14ac:dyDescent="0.2">
      <c r="B65" s="274"/>
      <c r="C65" s="547" t="s">
        <v>1202</v>
      </c>
      <c r="D65" s="548"/>
      <c r="E65" s="52">
        <v>4</v>
      </c>
      <c r="F65" s="94">
        <v>8.86</v>
      </c>
      <c r="G65" s="87" t="s">
        <v>350</v>
      </c>
      <c r="H65" s="87" t="s">
        <v>375</v>
      </c>
      <c r="I65" s="87" t="s">
        <v>351</v>
      </c>
      <c r="J65" s="270" t="s">
        <v>559</v>
      </c>
      <c r="K65" s="270"/>
      <c r="L65" s="270"/>
      <c r="M65" s="87" t="s">
        <v>1206</v>
      </c>
      <c r="N65" s="87" t="s">
        <v>1144</v>
      </c>
      <c r="O65" s="221" t="s">
        <v>1145</v>
      </c>
      <c r="P65" s="87" t="s">
        <v>687</v>
      </c>
      <c r="Q65" s="87"/>
      <c r="R65" s="87" t="s">
        <v>1124</v>
      </c>
      <c r="S65" s="2" t="s">
        <v>378</v>
      </c>
      <c r="T65" s="2" t="s">
        <v>383</v>
      </c>
      <c r="U65" s="2" t="s">
        <v>382</v>
      </c>
      <c r="V65" s="270" t="s">
        <v>1146</v>
      </c>
      <c r="W65" s="538"/>
      <c r="X65" s="538"/>
      <c r="Y65" s="538"/>
      <c r="Z65" s="2" t="s">
        <v>1160</v>
      </c>
    </row>
    <row r="66" spans="2:26" ht="15.9" customHeight="1" x14ac:dyDescent="0.2">
      <c r="B66" s="274"/>
      <c r="C66" s="547" t="s">
        <v>647</v>
      </c>
      <c r="D66" s="548"/>
      <c r="E66" s="52">
        <v>1</v>
      </c>
      <c r="F66" s="94">
        <v>8.98</v>
      </c>
      <c r="G66" s="87" t="s">
        <v>561</v>
      </c>
      <c r="H66" s="87" t="s">
        <v>515</v>
      </c>
      <c r="I66" s="87" t="s">
        <v>351</v>
      </c>
      <c r="J66" s="270" t="s">
        <v>559</v>
      </c>
      <c r="K66" s="270"/>
      <c r="L66" s="270"/>
      <c r="M66" s="87" t="s">
        <v>796</v>
      </c>
      <c r="N66" s="87" t="s">
        <v>1144</v>
      </c>
      <c r="O66" s="221" t="s">
        <v>362</v>
      </c>
      <c r="P66" s="87" t="s">
        <v>681</v>
      </c>
      <c r="Q66" s="87"/>
      <c r="R66" s="87" t="s">
        <v>681</v>
      </c>
      <c r="S66" s="2" t="s">
        <v>378</v>
      </c>
      <c r="T66" s="2" t="s">
        <v>383</v>
      </c>
      <c r="U66" s="2" t="s">
        <v>382</v>
      </c>
      <c r="V66" s="270" t="s">
        <v>1146</v>
      </c>
      <c r="W66" s="538"/>
      <c r="X66" s="538"/>
      <c r="Y66" s="538"/>
      <c r="Z66" s="2" t="s">
        <v>728</v>
      </c>
    </row>
    <row r="67" spans="2:26" ht="15.9" customHeight="1" x14ac:dyDescent="0.2">
      <c r="B67" s="274"/>
      <c r="C67" s="547" t="s">
        <v>647</v>
      </c>
      <c r="D67" s="548"/>
      <c r="E67" s="52">
        <v>2</v>
      </c>
      <c r="F67" s="94">
        <v>8.98</v>
      </c>
      <c r="G67" s="87" t="s">
        <v>561</v>
      </c>
      <c r="H67" s="87" t="s">
        <v>515</v>
      </c>
      <c r="I67" s="87" t="s">
        <v>352</v>
      </c>
      <c r="J67" s="270" t="s">
        <v>352</v>
      </c>
      <c r="K67" s="270"/>
      <c r="L67" s="270"/>
      <c r="M67" s="87" t="s">
        <v>720</v>
      </c>
      <c r="N67" s="87" t="s">
        <v>720</v>
      </c>
      <c r="O67" s="221" t="s">
        <v>364</v>
      </c>
      <c r="P67" s="87" t="s">
        <v>687</v>
      </c>
      <c r="Q67" s="87"/>
      <c r="R67" s="87" t="s">
        <v>681</v>
      </c>
      <c r="S67" s="2" t="s">
        <v>379</v>
      </c>
      <c r="T67" s="2" t="s">
        <v>379</v>
      </c>
      <c r="U67" s="2" t="s">
        <v>380</v>
      </c>
      <c r="V67" s="270" t="s">
        <v>720</v>
      </c>
      <c r="W67" s="538"/>
      <c r="X67" s="538"/>
      <c r="Y67" s="538"/>
      <c r="Z67" s="2" t="s">
        <v>685</v>
      </c>
    </row>
    <row r="68" spans="2:26" ht="15.9" customHeight="1" x14ac:dyDescent="0.2">
      <c r="B68" s="274"/>
      <c r="C68" s="547" t="s">
        <v>1207</v>
      </c>
      <c r="D68" s="548"/>
      <c r="E68" s="52">
        <v>3</v>
      </c>
      <c r="F68" s="94">
        <v>8.98</v>
      </c>
      <c r="G68" s="87" t="s">
        <v>350</v>
      </c>
      <c r="H68" s="87" t="s">
        <v>376</v>
      </c>
      <c r="I68" s="87" t="s">
        <v>351</v>
      </c>
      <c r="J68" s="270" t="s">
        <v>559</v>
      </c>
      <c r="K68" s="270"/>
      <c r="L68" s="270"/>
      <c r="M68" s="87" t="s">
        <v>1208</v>
      </c>
      <c r="N68" s="87" t="s">
        <v>1184</v>
      </c>
      <c r="O68" s="221" t="s">
        <v>1145</v>
      </c>
      <c r="P68" s="87" t="s">
        <v>687</v>
      </c>
      <c r="Q68" s="87"/>
      <c r="R68" s="87" t="s">
        <v>1124</v>
      </c>
      <c r="S68" s="2" t="s">
        <v>378</v>
      </c>
      <c r="T68" s="2" t="s">
        <v>383</v>
      </c>
      <c r="U68" s="2" t="s">
        <v>382</v>
      </c>
      <c r="V68" s="270" t="s">
        <v>1146</v>
      </c>
      <c r="W68" s="538"/>
      <c r="X68" s="538"/>
      <c r="Y68" s="538"/>
      <c r="Z68" s="2" t="s">
        <v>1159</v>
      </c>
    </row>
    <row r="69" spans="2:26" ht="15.9" customHeight="1" x14ac:dyDescent="0.2">
      <c r="B69" s="274"/>
      <c r="C69" s="547" t="s">
        <v>1207</v>
      </c>
      <c r="D69" s="548"/>
      <c r="E69" s="52">
        <v>4</v>
      </c>
      <c r="F69" s="94">
        <v>8.98</v>
      </c>
      <c r="G69" s="87" t="s">
        <v>350</v>
      </c>
      <c r="H69" s="87" t="s">
        <v>373</v>
      </c>
      <c r="I69" s="87" t="s">
        <v>351</v>
      </c>
      <c r="J69" s="270" t="s">
        <v>559</v>
      </c>
      <c r="K69" s="270"/>
      <c r="L69" s="270"/>
      <c r="M69" s="87" t="s">
        <v>1193</v>
      </c>
      <c r="N69" s="87" t="s">
        <v>1144</v>
      </c>
      <c r="O69" s="221" t="s">
        <v>1145</v>
      </c>
      <c r="P69" s="87" t="s">
        <v>687</v>
      </c>
      <c r="Q69" s="87"/>
      <c r="R69" s="87" t="s">
        <v>1124</v>
      </c>
      <c r="S69" s="2" t="s">
        <v>378</v>
      </c>
      <c r="T69" s="2" t="s">
        <v>383</v>
      </c>
      <c r="U69" s="2" t="s">
        <v>382</v>
      </c>
      <c r="V69" s="270" t="s">
        <v>1146</v>
      </c>
      <c r="W69" s="538"/>
      <c r="X69" s="538"/>
      <c r="Y69" s="538"/>
      <c r="Z69" s="2" t="s">
        <v>1147</v>
      </c>
    </row>
    <row r="70" spans="2:26" ht="15.9" customHeight="1" x14ac:dyDescent="0.2">
      <c r="B70" s="274"/>
      <c r="C70" s="547" t="s">
        <v>1209</v>
      </c>
      <c r="D70" s="548"/>
      <c r="E70" s="52">
        <v>1</v>
      </c>
      <c r="F70" s="94">
        <v>8.82</v>
      </c>
      <c r="G70" s="87" t="s">
        <v>561</v>
      </c>
      <c r="H70" s="87" t="s">
        <v>512</v>
      </c>
      <c r="I70" s="87" t="s">
        <v>351</v>
      </c>
      <c r="J70" s="270" t="s">
        <v>559</v>
      </c>
      <c r="K70" s="270"/>
      <c r="L70" s="270"/>
      <c r="M70" s="87" t="s">
        <v>1210</v>
      </c>
      <c r="N70" s="87" t="s">
        <v>1144</v>
      </c>
      <c r="O70" s="221" t="s">
        <v>1150</v>
      </c>
      <c r="P70" s="87" t="s">
        <v>687</v>
      </c>
      <c r="Q70" s="87"/>
      <c r="R70" s="87" t="s">
        <v>692</v>
      </c>
      <c r="S70" s="2" t="s">
        <v>378</v>
      </c>
      <c r="T70" s="2" t="s">
        <v>383</v>
      </c>
      <c r="U70" s="2" t="s">
        <v>382</v>
      </c>
      <c r="V70" s="270" t="s">
        <v>1146</v>
      </c>
      <c r="W70" s="538"/>
      <c r="X70" s="538"/>
      <c r="Y70" s="538"/>
      <c r="Z70" s="2" t="s">
        <v>1147</v>
      </c>
    </row>
    <row r="71" spans="2:26" ht="15.9" customHeight="1" x14ac:dyDescent="0.2">
      <c r="B71" s="274"/>
      <c r="C71" s="547" t="s">
        <v>648</v>
      </c>
      <c r="D71" s="548"/>
      <c r="E71" s="52">
        <v>2</v>
      </c>
      <c r="F71" s="94">
        <v>8.82</v>
      </c>
      <c r="G71" s="87" t="s">
        <v>561</v>
      </c>
      <c r="H71" s="87" t="s">
        <v>516</v>
      </c>
      <c r="I71" s="87" t="s">
        <v>352</v>
      </c>
      <c r="J71" s="270" t="s">
        <v>352</v>
      </c>
      <c r="K71" s="270"/>
      <c r="L71" s="270"/>
      <c r="M71" s="87" t="s">
        <v>720</v>
      </c>
      <c r="N71" s="87" t="s">
        <v>720</v>
      </c>
      <c r="O71" s="221" t="s">
        <v>364</v>
      </c>
      <c r="P71" s="87" t="s">
        <v>687</v>
      </c>
      <c r="Q71" s="87"/>
      <c r="R71" s="87" t="s">
        <v>681</v>
      </c>
      <c r="S71" s="2" t="s">
        <v>379</v>
      </c>
      <c r="T71" s="2" t="s">
        <v>379</v>
      </c>
      <c r="U71" s="2" t="s">
        <v>380</v>
      </c>
      <c r="V71" s="270" t="s">
        <v>720</v>
      </c>
      <c r="W71" s="538"/>
      <c r="X71" s="538"/>
      <c r="Y71" s="538"/>
      <c r="Z71" s="2" t="s">
        <v>685</v>
      </c>
    </row>
    <row r="72" spans="2:26" ht="15.9" customHeight="1" x14ac:dyDescent="0.2">
      <c r="B72" s="274"/>
      <c r="C72" s="547" t="s">
        <v>1209</v>
      </c>
      <c r="D72" s="548"/>
      <c r="E72" s="52">
        <v>3</v>
      </c>
      <c r="F72" s="94">
        <v>8.82</v>
      </c>
      <c r="G72" s="87" t="s">
        <v>561</v>
      </c>
      <c r="H72" s="87" t="s">
        <v>511</v>
      </c>
      <c r="I72" s="87" t="s">
        <v>351</v>
      </c>
      <c r="J72" s="270" t="s">
        <v>357</v>
      </c>
      <c r="K72" s="270"/>
      <c r="L72" s="270"/>
      <c r="M72" s="87" t="s">
        <v>1211</v>
      </c>
      <c r="N72" s="87" t="s">
        <v>1144</v>
      </c>
      <c r="O72" s="221" t="s">
        <v>1150</v>
      </c>
      <c r="P72" s="87" t="s">
        <v>687</v>
      </c>
      <c r="Q72" s="87"/>
      <c r="R72" s="87" t="s">
        <v>692</v>
      </c>
      <c r="S72" s="2" t="s">
        <v>378</v>
      </c>
      <c r="T72" s="2" t="s">
        <v>383</v>
      </c>
      <c r="U72" s="2" t="s">
        <v>382</v>
      </c>
      <c r="V72" s="270" t="s">
        <v>1146</v>
      </c>
      <c r="W72" s="538"/>
      <c r="X72" s="538"/>
      <c r="Y72" s="538"/>
      <c r="Z72" s="2" t="s">
        <v>1151</v>
      </c>
    </row>
    <row r="73" spans="2:26" ht="15.9" customHeight="1" x14ac:dyDescent="0.2">
      <c r="B73" s="274"/>
      <c r="C73" s="547" t="s">
        <v>648</v>
      </c>
      <c r="D73" s="548"/>
      <c r="E73" s="52">
        <v>4</v>
      </c>
      <c r="F73" s="94">
        <v>8.82</v>
      </c>
      <c r="G73" s="87" t="s">
        <v>561</v>
      </c>
      <c r="H73" s="87" t="s">
        <v>515</v>
      </c>
      <c r="I73" s="87" t="s">
        <v>352</v>
      </c>
      <c r="J73" s="270" t="s">
        <v>352</v>
      </c>
      <c r="K73" s="270"/>
      <c r="L73" s="270"/>
      <c r="M73" s="87" t="s">
        <v>720</v>
      </c>
      <c r="N73" s="87" t="s">
        <v>720</v>
      </c>
      <c r="O73" s="221" t="s">
        <v>364</v>
      </c>
      <c r="P73" s="87" t="s">
        <v>687</v>
      </c>
      <c r="Q73" s="87"/>
      <c r="R73" s="87" t="s">
        <v>681</v>
      </c>
      <c r="S73" s="2" t="s">
        <v>379</v>
      </c>
      <c r="T73" s="2" t="s">
        <v>379</v>
      </c>
      <c r="U73" s="2" t="s">
        <v>380</v>
      </c>
      <c r="V73" s="270" t="s">
        <v>720</v>
      </c>
      <c r="W73" s="538"/>
      <c r="X73" s="538"/>
      <c r="Y73" s="538"/>
      <c r="Z73" s="2" t="s">
        <v>685</v>
      </c>
    </row>
    <row r="74" spans="2:26" ht="15.9" customHeight="1" x14ac:dyDescent="0.2">
      <c r="B74" s="274"/>
      <c r="C74" s="547" t="s">
        <v>1209</v>
      </c>
      <c r="D74" s="548"/>
      <c r="E74" s="52">
        <v>5</v>
      </c>
      <c r="F74" s="94">
        <v>8.82</v>
      </c>
      <c r="G74" s="87" t="s">
        <v>350</v>
      </c>
      <c r="H74" s="87" t="s">
        <v>375</v>
      </c>
      <c r="I74" s="87" t="s">
        <v>351</v>
      </c>
      <c r="J74" s="270" t="s">
        <v>559</v>
      </c>
      <c r="K74" s="270"/>
      <c r="L74" s="270"/>
      <c r="M74" s="87" t="s">
        <v>1212</v>
      </c>
      <c r="N74" s="87" t="s">
        <v>1144</v>
      </c>
      <c r="O74" s="221" t="s">
        <v>1145</v>
      </c>
      <c r="P74" s="87" t="s">
        <v>687</v>
      </c>
      <c r="Q74" s="87"/>
      <c r="R74" s="87" t="s">
        <v>1124</v>
      </c>
      <c r="S74" s="2" t="s">
        <v>378</v>
      </c>
      <c r="T74" s="2" t="s">
        <v>383</v>
      </c>
      <c r="U74" s="2" t="s">
        <v>382</v>
      </c>
      <c r="V74" s="270" t="s">
        <v>1146</v>
      </c>
      <c r="W74" s="538"/>
      <c r="X74" s="538"/>
      <c r="Y74" s="538"/>
      <c r="Z74" s="2" t="s">
        <v>1160</v>
      </c>
    </row>
    <row r="75" spans="2:26" ht="15.9" customHeight="1" x14ac:dyDescent="0.2">
      <c r="B75" s="274"/>
      <c r="C75" s="547" t="s">
        <v>1209</v>
      </c>
      <c r="D75" s="548"/>
      <c r="E75" s="52">
        <v>6</v>
      </c>
      <c r="F75" s="94">
        <v>8.82</v>
      </c>
      <c r="G75" s="87" t="s">
        <v>350</v>
      </c>
      <c r="H75" s="87" t="s">
        <v>373</v>
      </c>
      <c r="I75" s="87" t="s">
        <v>351</v>
      </c>
      <c r="J75" s="270" t="s">
        <v>559</v>
      </c>
      <c r="K75" s="270"/>
      <c r="L75" s="270"/>
      <c r="M75" s="87" t="s">
        <v>1213</v>
      </c>
      <c r="N75" s="87" t="s">
        <v>1144</v>
      </c>
      <c r="O75" s="221" t="s">
        <v>1150</v>
      </c>
      <c r="P75" s="87" t="s">
        <v>687</v>
      </c>
      <c r="Q75" s="87"/>
      <c r="R75" s="87" t="s">
        <v>1124</v>
      </c>
      <c r="S75" s="2" t="s">
        <v>378</v>
      </c>
      <c r="T75" s="2" t="s">
        <v>383</v>
      </c>
      <c r="U75" s="2" t="s">
        <v>382</v>
      </c>
      <c r="V75" s="270" t="s">
        <v>1146</v>
      </c>
      <c r="W75" s="538"/>
      <c r="X75" s="538"/>
      <c r="Y75" s="538"/>
      <c r="Z75" s="2" t="s">
        <v>1147</v>
      </c>
    </row>
    <row r="76" spans="2:26" ht="15.9" customHeight="1" x14ac:dyDescent="0.2">
      <c r="B76" s="274"/>
      <c r="C76" s="547" t="s">
        <v>1209</v>
      </c>
      <c r="D76" s="548"/>
      <c r="E76" s="52">
        <v>7</v>
      </c>
      <c r="F76" s="94">
        <v>8.82</v>
      </c>
      <c r="G76" s="87" t="s">
        <v>350</v>
      </c>
      <c r="H76" s="87" t="s">
        <v>376</v>
      </c>
      <c r="I76" s="87" t="s">
        <v>351</v>
      </c>
      <c r="J76" s="270" t="s">
        <v>559</v>
      </c>
      <c r="K76" s="270"/>
      <c r="L76" s="270"/>
      <c r="M76" s="87" t="s">
        <v>1157</v>
      </c>
      <c r="N76" s="87" t="s">
        <v>1144</v>
      </c>
      <c r="O76" s="221" t="s">
        <v>1145</v>
      </c>
      <c r="P76" s="87" t="s">
        <v>687</v>
      </c>
      <c r="Q76" s="87"/>
      <c r="R76" s="87" t="s">
        <v>1124</v>
      </c>
      <c r="S76" s="2" t="s">
        <v>378</v>
      </c>
      <c r="T76" s="2" t="s">
        <v>383</v>
      </c>
      <c r="U76" s="2" t="s">
        <v>382</v>
      </c>
      <c r="V76" s="270" t="s">
        <v>1146</v>
      </c>
      <c r="W76" s="538"/>
      <c r="X76" s="538"/>
      <c r="Y76" s="538"/>
      <c r="Z76" s="2" t="s">
        <v>1159</v>
      </c>
    </row>
    <row r="77" spans="2:26" ht="15.9" customHeight="1" x14ac:dyDescent="0.2">
      <c r="B77" s="274"/>
      <c r="C77" s="547" t="s">
        <v>1209</v>
      </c>
      <c r="D77" s="548"/>
      <c r="E77" s="52">
        <v>8</v>
      </c>
      <c r="F77" s="94">
        <v>8.82</v>
      </c>
      <c r="G77" s="87" t="s">
        <v>350</v>
      </c>
      <c r="H77" s="87" t="s">
        <v>373</v>
      </c>
      <c r="I77" s="87" t="s">
        <v>351</v>
      </c>
      <c r="J77" s="270" t="s">
        <v>559</v>
      </c>
      <c r="K77" s="270"/>
      <c r="L77" s="270"/>
      <c r="M77" s="87" t="s">
        <v>1169</v>
      </c>
      <c r="N77" s="87" t="s">
        <v>1144</v>
      </c>
      <c r="O77" s="221" t="s">
        <v>1150</v>
      </c>
      <c r="P77" s="87" t="s">
        <v>687</v>
      </c>
      <c r="Q77" s="87"/>
      <c r="R77" s="87" t="s">
        <v>1124</v>
      </c>
      <c r="S77" s="2" t="s">
        <v>378</v>
      </c>
      <c r="T77" s="2" t="s">
        <v>383</v>
      </c>
      <c r="U77" s="2" t="s">
        <v>382</v>
      </c>
      <c r="V77" s="270" t="s">
        <v>1146</v>
      </c>
      <c r="W77" s="538"/>
      <c r="X77" s="538"/>
      <c r="Y77" s="538"/>
      <c r="Z77" s="2" t="s">
        <v>1159</v>
      </c>
    </row>
    <row r="78" spans="2:26" ht="15.9" customHeight="1" x14ac:dyDescent="0.2">
      <c r="B78" s="274"/>
      <c r="C78" s="547" t="s">
        <v>1214</v>
      </c>
      <c r="D78" s="548"/>
      <c r="E78" s="52">
        <v>1</v>
      </c>
      <c r="F78" s="94">
        <v>8.99</v>
      </c>
      <c r="G78" s="87" t="s">
        <v>561</v>
      </c>
      <c r="H78" s="87" t="s">
        <v>515</v>
      </c>
      <c r="I78" s="87" t="s">
        <v>351</v>
      </c>
      <c r="J78" s="270" t="s">
        <v>559</v>
      </c>
      <c r="K78" s="270"/>
      <c r="L78" s="270"/>
      <c r="M78" s="87" t="s">
        <v>1215</v>
      </c>
      <c r="N78" s="87" t="s">
        <v>1144</v>
      </c>
      <c r="O78" s="221" t="s">
        <v>1150</v>
      </c>
      <c r="P78" s="87" t="s">
        <v>687</v>
      </c>
      <c r="Q78" s="87"/>
      <c r="R78" s="87" t="s">
        <v>692</v>
      </c>
      <c r="S78" s="2" t="s">
        <v>378</v>
      </c>
      <c r="T78" s="2" t="s">
        <v>383</v>
      </c>
      <c r="U78" s="2" t="s">
        <v>382</v>
      </c>
      <c r="V78" s="270" t="s">
        <v>1146</v>
      </c>
      <c r="W78" s="538"/>
      <c r="X78" s="538"/>
      <c r="Y78" s="538"/>
      <c r="Z78" s="2" t="s">
        <v>1147</v>
      </c>
    </row>
    <row r="79" spans="2:26" ht="15.9" customHeight="1" x14ac:dyDescent="0.2">
      <c r="B79" s="274"/>
      <c r="C79" s="547" t="s">
        <v>1214</v>
      </c>
      <c r="D79" s="548"/>
      <c r="E79" s="52">
        <v>2</v>
      </c>
      <c r="F79" s="94">
        <v>8.99</v>
      </c>
      <c r="G79" s="87" t="s">
        <v>350</v>
      </c>
      <c r="H79" s="87" t="s">
        <v>375</v>
      </c>
      <c r="I79" s="87" t="s">
        <v>351</v>
      </c>
      <c r="J79" s="270" t="s">
        <v>559</v>
      </c>
      <c r="K79" s="270"/>
      <c r="L79" s="270"/>
      <c r="M79" s="87" t="s">
        <v>1216</v>
      </c>
      <c r="N79" s="87" t="s">
        <v>1144</v>
      </c>
      <c r="O79" s="221" t="s">
        <v>1145</v>
      </c>
      <c r="P79" s="87" t="s">
        <v>687</v>
      </c>
      <c r="Q79" s="87"/>
      <c r="R79" s="87" t="s">
        <v>1124</v>
      </c>
      <c r="S79" s="2" t="s">
        <v>378</v>
      </c>
      <c r="T79" s="2" t="s">
        <v>383</v>
      </c>
      <c r="U79" s="2" t="s">
        <v>382</v>
      </c>
      <c r="V79" s="270" t="s">
        <v>1146</v>
      </c>
      <c r="W79" s="538"/>
      <c r="X79" s="538"/>
      <c r="Y79" s="538"/>
      <c r="Z79" s="2" t="s">
        <v>1159</v>
      </c>
    </row>
    <row r="80" spans="2:26" ht="15.9" customHeight="1" x14ac:dyDescent="0.2">
      <c r="B80" s="274"/>
      <c r="C80" s="547" t="s">
        <v>1214</v>
      </c>
      <c r="D80" s="548"/>
      <c r="E80" s="52">
        <v>3</v>
      </c>
      <c r="F80" s="94">
        <v>8.99</v>
      </c>
      <c r="G80" s="87" t="s">
        <v>350</v>
      </c>
      <c r="H80" s="87" t="s">
        <v>376</v>
      </c>
      <c r="I80" s="87" t="s">
        <v>351</v>
      </c>
      <c r="J80" s="270" t="s">
        <v>559</v>
      </c>
      <c r="K80" s="270"/>
      <c r="L80" s="270"/>
      <c r="M80" s="87" t="s">
        <v>1217</v>
      </c>
      <c r="N80" s="87" t="s">
        <v>1184</v>
      </c>
      <c r="O80" s="221" t="s">
        <v>1145</v>
      </c>
      <c r="P80" s="87" t="s">
        <v>687</v>
      </c>
      <c r="Q80" s="87"/>
      <c r="R80" s="87" t="s">
        <v>1124</v>
      </c>
      <c r="S80" s="2" t="s">
        <v>378</v>
      </c>
      <c r="T80" s="2" t="s">
        <v>383</v>
      </c>
      <c r="U80" s="2" t="s">
        <v>382</v>
      </c>
      <c r="V80" s="270" t="s">
        <v>1146</v>
      </c>
      <c r="W80" s="538"/>
      <c r="X80" s="538"/>
      <c r="Y80" s="538"/>
      <c r="Z80" s="2" t="s">
        <v>1159</v>
      </c>
    </row>
    <row r="81" spans="2:26" ht="15.9" customHeight="1" x14ac:dyDescent="0.2">
      <c r="B81" s="274"/>
      <c r="C81" s="547" t="s">
        <v>650</v>
      </c>
      <c r="D81" s="548"/>
      <c r="E81" s="52">
        <v>1</v>
      </c>
      <c r="F81" s="94">
        <v>8.93</v>
      </c>
      <c r="G81" s="87" t="s">
        <v>561</v>
      </c>
      <c r="H81" s="87" t="s">
        <v>516</v>
      </c>
      <c r="I81" s="87" t="s">
        <v>351</v>
      </c>
      <c r="J81" s="270" t="s">
        <v>559</v>
      </c>
      <c r="K81" s="270"/>
      <c r="L81" s="270"/>
      <c r="M81" s="87" t="s">
        <v>817</v>
      </c>
      <c r="N81" s="87" t="s">
        <v>1144</v>
      </c>
      <c r="O81" s="221" t="s">
        <v>362</v>
      </c>
      <c r="P81" s="87" t="s">
        <v>681</v>
      </c>
      <c r="Q81" s="87"/>
      <c r="R81" s="87" t="s">
        <v>681</v>
      </c>
      <c r="S81" s="2" t="s">
        <v>378</v>
      </c>
      <c r="T81" s="2" t="s">
        <v>383</v>
      </c>
      <c r="U81" s="2" t="s">
        <v>382</v>
      </c>
      <c r="V81" s="270" t="s">
        <v>1146</v>
      </c>
      <c r="W81" s="538"/>
      <c r="X81" s="538"/>
      <c r="Y81" s="538"/>
      <c r="Z81" s="2" t="s">
        <v>728</v>
      </c>
    </row>
    <row r="82" spans="2:26" ht="15.9" customHeight="1" x14ac:dyDescent="0.2">
      <c r="B82" s="274"/>
      <c r="C82" s="547" t="s">
        <v>1218</v>
      </c>
      <c r="D82" s="548"/>
      <c r="E82" s="52">
        <v>2</v>
      </c>
      <c r="F82" s="94">
        <v>8.93</v>
      </c>
      <c r="G82" s="87" t="s">
        <v>561</v>
      </c>
      <c r="H82" s="87" t="s">
        <v>511</v>
      </c>
      <c r="I82" s="87" t="s">
        <v>351</v>
      </c>
      <c r="J82" s="270" t="s">
        <v>357</v>
      </c>
      <c r="K82" s="270"/>
      <c r="L82" s="270"/>
      <c r="M82" s="87" t="s">
        <v>1174</v>
      </c>
      <c r="N82" s="87" t="s">
        <v>1144</v>
      </c>
      <c r="O82" s="221" t="s">
        <v>1145</v>
      </c>
      <c r="P82" s="87" t="s">
        <v>687</v>
      </c>
      <c r="Q82" s="87"/>
      <c r="R82" s="87" t="s">
        <v>686</v>
      </c>
      <c r="S82" s="2" t="s">
        <v>378</v>
      </c>
      <c r="T82" s="2" t="s">
        <v>383</v>
      </c>
      <c r="U82" s="2" t="s">
        <v>382</v>
      </c>
      <c r="V82" s="270" t="s">
        <v>1146</v>
      </c>
      <c r="W82" s="538"/>
      <c r="X82" s="538"/>
      <c r="Y82" s="538"/>
      <c r="Z82" s="87" t="s">
        <v>1219</v>
      </c>
    </row>
    <row r="83" spans="2:26" ht="15.9" customHeight="1" x14ac:dyDescent="0.2">
      <c r="B83" s="274"/>
      <c r="C83" s="547" t="s">
        <v>1218</v>
      </c>
      <c r="D83" s="548"/>
      <c r="E83" s="52">
        <v>3</v>
      </c>
      <c r="F83" s="94">
        <v>8.93</v>
      </c>
      <c r="G83" s="87" t="s">
        <v>350</v>
      </c>
      <c r="H83" s="87" t="s">
        <v>376</v>
      </c>
      <c r="I83" s="87" t="s">
        <v>351</v>
      </c>
      <c r="J83" s="270" t="s">
        <v>559</v>
      </c>
      <c r="K83" s="270"/>
      <c r="L83" s="270"/>
      <c r="M83" s="87" t="s">
        <v>1220</v>
      </c>
      <c r="N83" s="87" t="s">
        <v>1144</v>
      </c>
      <c r="O83" s="221" t="s">
        <v>1145</v>
      </c>
      <c r="P83" s="87" t="s">
        <v>687</v>
      </c>
      <c r="Q83" s="87"/>
      <c r="R83" s="87" t="s">
        <v>1124</v>
      </c>
      <c r="S83" s="2" t="s">
        <v>378</v>
      </c>
      <c r="T83" s="2" t="s">
        <v>383</v>
      </c>
      <c r="U83" s="2" t="s">
        <v>382</v>
      </c>
      <c r="V83" s="270" t="s">
        <v>1146</v>
      </c>
      <c r="W83" s="538"/>
      <c r="X83" s="538"/>
      <c r="Y83" s="538"/>
      <c r="Z83" s="2" t="s">
        <v>1159</v>
      </c>
    </row>
    <row r="84" spans="2:26" ht="15.9" customHeight="1" x14ac:dyDescent="0.2">
      <c r="B84" s="274"/>
      <c r="C84" s="547" t="s">
        <v>1218</v>
      </c>
      <c r="D84" s="548"/>
      <c r="E84" s="52">
        <v>4</v>
      </c>
      <c r="F84" s="94">
        <v>8.93</v>
      </c>
      <c r="G84" s="87" t="s">
        <v>350</v>
      </c>
      <c r="H84" s="87" t="s">
        <v>376</v>
      </c>
      <c r="I84" s="87" t="s">
        <v>351</v>
      </c>
      <c r="J84" s="270" t="s">
        <v>559</v>
      </c>
      <c r="K84" s="270"/>
      <c r="L84" s="270"/>
      <c r="M84" s="87" t="s">
        <v>1221</v>
      </c>
      <c r="N84" s="87" t="s">
        <v>1184</v>
      </c>
      <c r="O84" s="221" t="s">
        <v>1145</v>
      </c>
      <c r="P84" s="87" t="s">
        <v>687</v>
      </c>
      <c r="Q84" s="87"/>
      <c r="R84" s="87" t="s">
        <v>1124</v>
      </c>
      <c r="S84" s="2" t="s">
        <v>378</v>
      </c>
      <c r="T84" s="2" t="s">
        <v>383</v>
      </c>
      <c r="U84" s="2" t="s">
        <v>382</v>
      </c>
      <c r="V84" s="270" t="s">
        <v>1146</v>
      </c>
      <c r="W84" s="538"/>
      <c r="X84" s="538"/>
      <c r="Y84" s="538"/>
      <c r="Z84" s="2" t="s">
        <v>1159</v>
      </c>
    </row>
    <row r="85" spans="2:26" ht="15.9" customHeight="1" x14ac:dyDescent="0.2">
      <c r="B85" s="274"/>
      <c r="C85" s="547" t="s">
        <v>1222</v>
      </c>
      <c r="D85" s="548"/>
      <c r="E85" s="52">
        <v>1</v>
      </c>
      <c r="F85" s="94">
        <v>9.1300000000000008</v>
      </c>
      <c r="G85" s="87" t="s">
        <v>350</v>
      </c>
      <c r="H85" s="87" t="s">
        <v>373</v>
      </c>
      <c r="I85" s="87" t="s">
        <v>351</v>
      </c>
      <c r="J85" s="270" t="s">
        <v>559</v>
      </c>
      <c r="K85" s="270"/>
      <c r="L85" s="270"/>
      <c r="M85" s="87" t="s">
        <v>1223</v>
      </c>
      <c r="N85" s="87" t="s">
        <v>1144</v>
      </c>
      <c r="O85" s="221" t="s">
        <v>1150</v>
      </c>
      <c r="P85" s="87" t="s">
        <v>687</v>
      </c>
      <c r="Q85" s="87"/>
      <c r="R85" s="87" t="s">
        <v>1124</v>
      </c>
      <c r="S85" s="2" t="s">
        <v>378</v>
      </c>
      <c r="T85" s="2" t="s">
        <v>383</v>
      </c>
      <c r="U85" s="2" t="s">
        <v>382</v>
      </c>
      <c r="V85" s="270" t="s">
        <v>1146</v>
      </c>
      <c r="W85" s="538"/>
      <c r="X85" s="538"/>
      <c r="Y85" s="538"/>
      <c r="Z85" s="2" t="s">
        <v>1147</v>
      </c>
    </row>
    <row r="86" spans="2:26" ht="15.9" customHeight="1" x14ac:dyDescent="0.2">
      <c r="B86" s="274"/>
      <c r="C86" s="547" t="s">
        <v>1222</v>
      </c>
      <c r="D86" s="548"/>
      <c r="E86" s="52">
        <v>2</v>
      </c>
      <c r="F86" s="94">
        <v>9.1300000000000008</v>
      </c>
      <c r="G86" s="87" t="s">
        <v>350</v>
      </c>
      <c r="H86" s="87" t="s">
        <v>376</v>
      </c>
      <c r="I86" s="87" t="s">
        <v>351</v>
      </c>
      <c r="J86" s="270" t="s">
        <v>559</v>
      </c>
      <c r="K86" s="270"/>
      <c r="L86" s="270"/>
      <c r="M86" s="87" t="s">
        <v>1220</v>
      </c>
      <c r="N86" s="87" t="s">
        <v>1144</v>
      </c>
      <c r="O86" s="221" t="s">
        <v>1145</v>
      </c>
      <c r="P86" s="87" t="s">
        <v>687</v>
      </c>
      <c r="Q86" s="87"/>
      <c r="R86" s="87" t="s">
        <v>1124</v>
      </c>
      <c r="S86" s="2" t="s">
        <v>378</v>
      </c>
      <c r="T86" s="2" t="s">
        <v>383</v>
      </c>
      <c r="U86" s="2" t="s">
        <v>382</v>
      </c>
      <c r="V86" s="270" t="s">
        <v>1146</v>
      </c>
      <c r="W86" s="538"/>
      <c r="X86" s="538"/>
      <c r="Y86" s="538"/>
      <c r="Z86" s="2" t="s">
        <v>1159</v>
      </c>
    </row>
    <row r="87" spans="2:26" ht="15.9" customHeight="1" x14ac:dyDescent="0.2">
      <c r="B87" s="274"/>
      <c r="C87" s="547" t="s">
        <v>1222</v>
      </c>
      <c r="D87" s="548"/>
      <c r="E87" s="52">
        <v>3</v>
      </c>
      <c r="F87" s="94">
        <v>9.1300000000000008</v>
      </c>
      <c r="G87" s="87" t="s">
        <v>350</v>
      </c>
      <c r="H87" s="87" t="s">
        <v>376</v>
      </c>
      <c r="I87" s="87" t="s">
        <v>351</v>
      </c>
      <c r="J87" s="270" t="s">
        <v>559</v>
      </c>
      <c r="K87" s="270"/>
      <c r="L87" s="270"/>
      <c r="M87" s="87" t="s">
        <v>1224</v>
      </c>
      <c r="N87" s="87" t="s">
        <v>1144</v>
      </c>
      <c r="O87" s="221" t="s">
        <v>1145</v>
      </c>
      <c r="P87" s="87" t="s">
        <v>687</v>
      </c>
      <c r="Q87" s="87"/>
      <c r="R87" s="87" t="s">
        <v>1124</v>
      </c>
      <c r="S87" s="2" t="s">
        <v>378</v>
      </c>
      <c r="T87" s="2" t="s">
        <v>383</v>
      </c>
      <c r="U87" s="2" t="s">
        <v>382</v>
      </c>
      <c r="V87" s="270" t="s">
        <v>1146</v>
      </c>
      <c r="W87" s="538"/>
      <c r="X87" s="538"/>
      <c r="Y87" s="538"/>
      <c r="Z87" s="2" t="s">
        <v>1159</v>
      </c>
    </row>
    <row r="88" spans="2:26" ht="15.9" customHeight="1" x14ac:dyDescent="0.2">
      <c r="B88" s="274"/>
      <c r="C88" s="547" t="s">
        <v>1225</v>
      </c>
      <c r="D88" s="548"/>
      <c r="E88" s="52">
        <v>1</v>
      </c>
      <c r="F88" s="94">
        <v>8.8000000000000007</v>
      </c>
      <c r="G88" s="87" t="s">
        <v>350</v>
      </c>
      <c r="H88" s="87" t="s">
        <v>375</v>
      </c>
      <c r="I88" s="87" t="s">
        <v>352</v>
      </c>
      <c r="J88" s="270" t="s">
        <v>359</v>
      </c>
      <c r="K88" s="270"/>
      <c r="L88" s="270"/>
      <c r="M88" s="87" t="s">
        <v>1226</v>
      </c>
      <c r="N88" s="87" t="s">
        <v>1144</v>
      </c>
      <c r="O88" s="221" t="s">
        <v>1145</v>
      </c>
      <c r="P88" s="87" t="s">
        <v>687</v>
      </c>
      <c r="Q88" s="87"/>
      <c r="R88" s="87" t="s">
        <v>1124</v>
      </c>
      <c r="S88" s="2" t="s">
        <v>378</v>
      </c>
      <c r="T88" s="2" t="s">
        <v>383</v>
      </c>
      <c r="U88" s="2" t="s">
        <v>382</v>
      </c>
      <c r="V88" s="270" t="s">
        <v>1146</v>
      </c>
      <c r="W88" s="538"/>
      <c r="X88" s="538"/>
      <c r="Y88" s="538"/>
      <c r="Z88" s="2"/>
    </row>
    <row r="89" spans="2:26" ht="15.9" customHeight="1" x14ac:dyDescent="0.2">
      <c r="B89" s="274"/>
      <c r="C89" s="547" t="s">
        <v>653</v>
      </c>
      <c r="D89" s="548"/>
      <c r="E89" s="52">
        <v>1</v>
      </c>
      <c r="F89" s="94">
        <v>8.9600000000000009</v>
      </c>
      <c r="G89" s="87" t="s">
        <v>561</v>
      </c>
      <c r="H89" s="87" t="s">
        <v>516</v>
      </c>
      <c r="I89" s="87" t="s">
        <v>352</v>
      </c>
      <c r="J89" s="270" t="s">
        <v>352</v>
      </c>
      <c r="K89" s="270"/>
      <c r="L89" s="270"/>
      <c r="M89" s="87" t="s">
        <v>720</v>
      </c>
      <c r="N89" s="87" t="s">
        <v>720</v>
      </c>
      <c r="O89" s="221" t="s">
        <v>364</v>
      </c>
      <c r="P89" s="87" t="s">
        <v>687</v>
      </c>
      <c r="Q89" s="87"/>
      <c r="R89" s="87" t="s">
        <v>681</v>
      </c>
      <c r="S89" s="2" t="s">
        <v>379</v>
      </c>
      <c r="T89" s="2" t="s">
        <v>379</v>
      </c>
      <c r="U89" s="2" t="s">
        <v>380</v>
      </c>
      <c r="V89" s="270" t="s">
        <v>720</v>
      </c>
      <c r="W89" s="538"/>
      <c r="X89" s="538"/>
      <c r="Y89" s="538"/>
      <c r="Z89" s="2" t="s">
        <v>685</v>
      </c>
    </row>
    <row r="90" spans="2:26" ht="15.9" customHeight="1" x14ac:dyDescent="0.2">
      <c r="B90" s="274"/>
      <c r="C90" s="547" t="s">
        <v>1227</v>
      </c>
      <c r="D90" s="548"/>
      <c r="E90" s="52">
        <v>2</v>
      </c>
      <c r="F90" s="94">
        <v>8.9600000000000009</v>
      </c>
      <c r="G90" s="87" t="s">
        <v>561</v>
      </c>
      <c r="H90" s="87" t="s">
        <v>511</v>
      </c>
      <c r="I90" s="87" t="s">
        <v>351</v>
      </c>
      <c r="J90" s="270" t="s">
        <v>357</v>
      </c>
      <c r="K90" s="270"/>
      <c r="L90" s="270"/>
      <c r="M90" s="87" t="s">
        <v>1220</v>
      </c>
      <c r="N90" s="87" t="s">
        <v>1144</v>
      </c>
      <c r="O90" s="221" t="s">
        <v>1145</v>
      </c>
      <c r="P90" s="87" t="s">
        <v>687</v>
      </c>
      <c r="Q90" s="87"/>
      <c r="R90" s="87" t="s">
        <v>686</v>
      </c>
      <c r="S90" s="2" t="s">
        <v>378</v>
      </c>
      <c r="T90" s="2" t="s">
        <v>383</v>
      </c>
      <c r="U90" s="2" t="s">
        <v>382</v>
      </c>
      <c r="V90" s="270" t="s">
        <v>1146</v>
      </c>
      <c r="W90" s="538"/>
      <c r="X90" s="538"/>
      <c r="Y90" s="538"/>
      <c r="Z90" s="87" t="s">
        <v>1219</v>
      </c>
    </row>
    <row r="91" spans="2:26" ht="15.9" customHeight="1" x14ac:dyDescent="0.2">
      <c r="B91" s="274"/>
      <c r="C91" s="547" t="s">
        <v>1227</v>
      </c>
      <c r="D91" s="548"/>
      <c r="E91" s="52">
        <v>3</v>
      </c>
      <c r="F91" s="94">
        <v>8.9600000000000009</v>
      </c>
      <c r="G91" s="87" t="s">
        <v>350</v>
      </c>
      <c r="H91" s="87" t="s">
        <v>376</v>
      </c>
      <c r="I91" s="87" t="s">
        <v>351</v>
      </c>
      <c r="J91" s="270" t="s">
        <v>559</v>
      </c>
      <c r="K91" s="270"/>
      <c r="L91" s="270"/>
      <c r="M91" s="87" t="s">
        <v>1228</v>
      </c>
      <c r="N91" s="87" t="s">
        <v>1144</v>
      </c>
      <c r="O91" s="221" t="s">
        <v>1145</v>
      </c>
      <c r="P91" s="87" t="s">
        <v>687</v>
      </c>
      <c r="Q91" s="87"/>
      <c r="R91" s="87" t="s">
        <v>1124</v>
      </c>
      <c r="S91" s="2" t="s">
        <v>378</v>
      </c>
      <c r="T91" s="2" t="s">
        <v>383</v>
      </c>
      <c r="U91" s="2" t="s">
        <v>382</v>
      </c>
      <c r="V91" s="270" t="s">
        <v>1146</v>
      </c>
      <c r="W91" s="538"/>
      <c r="X91" s="538"/>
      <c r="Y91" s="538"/>
      <c r="Z91" s="2" t="s">
        <v>1159</v>
      </c>
    </row>
    <row r="92" spans="2:26" ht="15.9" customHeight="1" x14ac:dyDescent="0.2">
      <c r="B92" s="274"/>
      <c r="C92" s="547" t="s">
        <v>1229</v>
      </c>
      <c r="D92" s="548"/>
      <c r="E92" s="52">
        <v>1</v>
      </c>
      <c r="F92" s="94">
        <v>9.14</v>
      </c>
      <c r="G92" s="87" t="s">
        <v>561</v>
      </c>
      <c r="H92" s="87" t="s">
        <v>516</v>
      </c>
      <c r="I92" s="87" t="s">
        <v>351</v>
      </c>
      <c r="J92" s="270" t="s">
        <v>559</v>
      </c>
      <c r="K92" s="270"/>
      <c r="L92" s="270"/>
      <c r="M92" s="87" t="s">
        <v>1230</v>
      </c>
      <c r="N92" s="87" t="s">
        <v>1144</v>
      </c>
      <c r="O92" s="221" t="s">
        <v>1150</v>
      </c>
      <c r="P92" s="87" t="s">
        <v>687</v>
      </c>
      <c r="Q92" s="87"/>
      <c r="R92" s="87" t="s">
        <v>692</v>
      </c>
      <c r="S92" s="2" t="s">
        <v>378</v>
      </c>
      <c r="T92" s="2" t="s">
        <v>383</v>
      </c>
      <c r="U92" s="2" t="s">
        <v>382</v>
      </c>
      <c r="V92" s="270" t="s">
        <v>1146</v>
      </c>
      <c r="W92" s="538"/>
      <c r="X92" s="538"/>
      <c r="Y92" s="538"/>
      <c r="Z92" s="2" t="s">
        <v>1147</v>
      </c>
    </row>
    <row r="93" spans="2:26" ht="15.9" customHeight="1" x14ac:dyDescent="0.2">
      <c r="B93" s="274"/>
      <c r="C93" s="547" t="s">
        <v>654</v>
      </c>
      <c r="D93" s="548"/>
      <c r="E93" s="52">
        <v>2</v>
      </c>
      <c r="F93" s="94">
        <v>9.14</v>
      </c>
      <c r="G93" s="87" t="s">
        <v>561</v>
      </c>
      <c r="H93" s="87" t="s">
        <v>515</v>
      </c>
      <c r="I93" s="87" t="s">
        <v>351</v>
      </c>
      <c r="J93" s="270" t="s">
        <v>559</v>
      </c>
      <c r="K93" s="270"/>
      <c r="L93" s="270"/>
      <c r="M93" s="87" t="s">
        <v>844</v>
      </c>
      <c r="N93" s="87" t="s">
        <v>1144</v>
      </c>
      <c r="O93" s="221" t="s">
        <v>362</v>
      </c>
      <c r="P93" s="87" t="s">
        <v>681</v>
      </c>
      <c r="Q93" s="87"/>
      <c r="R93" s="87" t="s">
        <v>681</v>
      </c>
      <c r="S93" s="2" t="s">
        <v>378</v>
      </c>
      <c r="T93" s="2" t="s">
        <v>383</v>
      </c>
      <c r="U93" s="2" t="s">
        <v>382</v>
      </c>
      <c r="V93" s="270" t="s">
        <v>1146</v>
      </c>
      <c r="W93" s="538"/>
      <c r="X93" s="538"/>
      <c r="Y93" s="538"/>
      <c r="Z93" s="2" t="s">
        <v>728</v>
      </c>
    </row>
    <row r="94" spans="2:26" ht="15.9" customHeight="1" x14ac:dyDescent="0.2">
      <c r="B94" s="274"/>
      <c r="C94" s="547" t="s">
        <v>654</v>
      </c>
      <c r="D94" s="548"/>
      <c r="E94" s="52">
        <v>3</v>
      </c>
      <c r="F94" s="94">
        <v>9.14</v>
      </c>
      <c r="G94" s="87" t="s">
        <v>561</v>
      </c>
      <c r="H94" s="87" t="s">
        <v>515</v>
      </c>
      <c r="I94" s="87" t="s">
        <v>351</v>
      </c>
      <c r="J94" s="270" t="s">
        <v>559</v>
      </c>
      <c r="K94" s="270"/>
      <c r="L94" s="270"/>
      <c r="M94" s="87" t="s">
        <v>846</v>
      </c>
      <c r="N94" s="87" t="s">
        <v>1144</v>
      </c>
      <c r="O94" s="221" t="s">
        <v>362</v>
      </c>
      <c r="P94" s="87" t="s">
        <v>681</v>
      </c>
      <c r="Q94" s="87"/>
      <c r="R94" s="87" t="s">
        <v>681</v>
      </c>
      <c r="S94" s="2" t="s">
        <v>378</v>
      </c>
      <c r="T94" s="2" t="s">
        <v>383</v>
      </c>
      <c r="U94" s="2" t="s">
        <v>382</v>
      </c>
      <c r="V94" s="270" t="s">
        <v>1146</v>
      </c>
      <c r="W94" s="538"/>
      <c r="X94" s="538"/>
      <c r="Y94" s="538"/>
      <c r="Z94" s="2" t="s">
        <v>728</v>
      </c>
    </row>
    <row r="95" spans="2:26" ht="15.9" customHeight="1" x14ac:dyDescent="0.2">
      <c r="B95" s="274"/>
      <c r="C95" s="547" t="s">
        <v>1229</v>
      </c>
      <c r="D95" s="548"/>
      <c r="E95" s="52">
        <v>4</v>
      </c>
      <c r="F95" s="94">
        <v>9.14</v>
      </c>
      <c r="G95" s="87" t="s">
        <v>561</v>
      </c>
      <c r="H95" s="87" t="s">
        <v>515</v>
      </c>
      <c r="I95" s="87" t="s">
        <v>352</v>
      </c>
      <c r="J95" s="270" t="s">
        <v>352</v>
      </c>
      <c r="K95" s="270"/>
      <c r="L95" s="270"/>
      <c r="M95" s="87" t="s">
        <v>1231</v>
      </c>
      <c r="N95" s="87" t="s">
        <v>1144</v>
      </c>
      <c r="O95" s="221" t="s">
        <v>1145</v>
      </c>
      <c r="P95" s="87" t="s">
        <v>687</v>
      </c>
      <c r="Q95" s="87"/>
      <c r="R95" s="87" t="s">
        <v>686</v>
      </c>
      <c r="S95" s="2" t="s">
        <v>378</v>
      </c>
      <c r="T95" s="2" t="s">
        <v>383</v>
      </c>
      <c r="U95" s="2" t="s">
        <v>382</v>
      </c>
      <c r="V95" s="270" t="s">
        <v>1146</v>
      </c>
      <c r="W95" s="538"/>
      <c r="X95" s="538"/>
      <c r="Y95" s="538"/>
      <c r="Z95" s="2" t="s">
        <v>1170</v>
      </c>
    </row>
    <row r="96" spans="2:26" ht="15.9" customHeight="1" x14ac:dyDescent="0.2">
      <c r="B96" s="274"/>
      <c r="C96" s="547" t="s">
        <v>1229</v>
      </c>
      <c r="D96" s="548"/>
      <c r="E96" s="52">
        <v>5</v>
      </c>
      <c r="F96" s="94">
        <v>9.14</v>
      </c>
      <c r="G96" s="87" t="s">
        <v>561</v>
      </c>
      <c r="H96" s="87" t="s">
        <v>515</v>
      </c>
      <c r="I96" s="87" t="s">
        <v>352</v>
      </c>
      <c r="J96" s="270" t="s">
        <v>540</v>
      </c>
      <c r="K96" s="270"/>
      <c r="L96" s="270"/>
      <c r="M96" s="87" t="s">
        <v>1232</v>
      </c>
      <c r="N96" s="87" t="s">
        <v>1144</v>
      </c>
      <c r="O96" s="221" t="s">
        <v>1150</v>
      </c>
      <c r="P96" s="87" t="s">
        <v>687</v>
      </c>
      <c r="Q96" s="87"/>
      <c r="R96" s="87" t="s">
        <v>692</v>
      </c>
      <c r="S96" s="2" t="s">
        <v>378</v>
      </c>
      <c r="T96" s="2" t="s">
        <v>383</v>
      </c>
      <c r="U96" s="2" t="s">
        <v>382</v>
      </c>
      <c r="V96" s="270" t="s">
        <v>1146</v>
      </c>
      <c r="W96" s="538"/>
      <c r="X96" s="538"/>
      <c r="Y96" s="538"/>
      <c r="Z96" s="2" t="s">
        <v>1171</v>
      </c>
    </row>
    <row r="97" spans="2:26" ht="15.9" customHeight="1" x14ac:dyDescent="0.2">
      <c r="B97" s="274"/>
      <c r="C97" s="547" t="s">
        <v>1229</v>
      </c>
      <c r="D97" s="548"/>
      <c r="E97" s="52">
        <v>6</v>
      </c>
      <c r="F97" s="94">
        <v>9.14</v>
      </c>
      <c r="G97" s="87" t="s">
        <v>350</v>
      </c>
      <c r="H97" s="87" t="s">
        <v>376</v>
      </c>
      <c r="I97" s="87" t="s">
        <v>351</v>
      </c>
      <c r="J97" s="270" t="s">
        <v>559</v>
      </c>
      <c r="K97" s="270"/>
      <c r="L97" s="270"/>
      <c r="M97" s="87" t="s">
        <v>1233</v>
      </c>
      <c r="N97" s="87" t="s">
        <v>1184</v>
      </c>
      <c r="O97" s="221" t="s">
        <v>1145</v>
      </c>
      <c r="P97" s="87" t="s">
        <v>687</v>
      </c>
      <c r="Q97" s="87"/>
      <c r="R97" s="87" t="s">
        <v>1124</v>
      </c>
      <c r="S97" s="2" t="s">
        <v>378</v>
      </c>
      <c r="T97" s="2" t="s">
        <v>383</v>
      </c>
      <c r="U97" s="2" t="s">
        <v>382</v>
      </c>
      <c r="V97" s="270" t="s">
        <v>1146</v>
      </c>
      <c r="W97" s="538"/>
      <c r="X97" s="538"/>
      <c r="Y97" s="538"/>
      <c r="Z97" s="2" t="s">
        <v>1159</v>
      </c>
    </row>
    <row r="98" spans="2:26" ht="15.9" customHeight="1" x14ac:dyDescent="0.2">
      <c r="B98" s="274"/>
      <c r="C98" s="547" t="s">
        <v>1229</v>
      </c>
      <c r="D98" s="548"/>
      <c r="E98" s="52">
        <v>7</v>
      </c>
      <c r="F98" s="94">
        <v>9.14</v>
      </c>
      <c r="G98" s="87" t="s">
        <v>350</v>
      </c>
      <c r="H98" s="87" t="s">
        <v>373</v>
      </c>
      <c r="I98" s="87" t="s">
        <v>351</v>
      </c>
      <c r="J98" s="270" t="s">
        <v>559</v>
      </c>
      <c r="K98" s="270"/>
      <c r="L98" s="270"/>
      <c r="M98" s="87" t="s">
        <v>1234</v>
      </c>
      <c r="N98" s="87" t="s">
        <v>1144</v>
      </c>
      <c r="O98" s="221" t="s">
        <v>1150</v>
      </c>
      <c r="P98" s="87" t="s">
        <v>687</v>
      </c>
      <c r="Q98" s="87"/>
      <c r="R98" s="87" t="s">
        <v>1124</v>
      </c>
      <c r="S98" s="2" t="s">
        <v>378</v>
      </c>
      <c r="T98" s="2" t="s">
        <v>383</v>
      </c>
      <c r="U98" s="2" t="s">
        <v>382</v>
      </c>
      <c r="V98" s="270" t="s">
        <v>1146</v>
      </c>
      <c r="W98" s="538"/>
      <c r="X98" s="538"/>
      <c r="Y98" s="538"/>
      <c r="Z98" s="2" t="s">
        <v>1159</v>
      </c>
    </row>
    <row r="99" spans="2:26" ht="15.9" customHeight="1" x14ac:dyDescent="0.2">
      <c r="B99" s="274"/>
      <c r="C99" s="547" t="s">
        <v>1229</v>
      </c>
      <c r="D99" s="548"/>
      <c r="E99" s="52">
        <v>8</v>
      </c>
      <c r="F99" s="94">
        <v>9.14</v>
      </c>
      <c r="G99" s="87" t="s">
        <v>350</v>
      </c>
      <c r="H99" s="87" t="s">
        <v>376</v>
      </c>
      <c r="I99" s="87" t="s">
        <v>351</v>
      </c>
      <c r="J99" s="270" t="s">
        <v>559</v>
      </c>
      <c r="K99" s="270"/>
      <c r="L99" s="270"/>
      <c r="M99" s="87" t="s">
        <v>1175</v>
      </c>
      <c r="N99" s="87" t="s">
        <v>1144</v>
      </c>
      <c r="O99" s="221" t="s">
        <v>1145</v>
      </c>
      <c r="P99" s="87" t="s">
        <v>687</v>
      </c>
      <c r="Q99" s="87"/>
      <c r="R99" s="87" t="s">
        <v>1124</v>
      </c>
      <c r="S99" s="2" t="s">
        <v>378</v>
      </c>
      <c r="T99" s="2" t="s">
        <v>383</v>
      </c>
      <c r="U99" s="2" t="s">
        <v>382</v>
      </c>
      <c r="V99" s="270" t="s">
        <v>1146</v>
      </c>
      <c r="W99" s="538"/>
      <c r="X99" s="538"/>
      <c r="Y99" s="538"/>
      <c r="Z99" s="2" t="s">
        <v>1147</v>
      </c>
    </row>
    <row r="100" spans="2:26" ht="15.9" customHeight="1" x14ac:dyDescent="0.2">
      <c r="B100" s="274"/>
      <c r="C100" s="547" t="s">
        <v>654</v>
      </c>
      <c r="D100" s="548"/>
      <c r="E100" s="52">
        <v>9</v>
      </c>
      <c r="F100" s="94">
        <v>9.14</v>
      </c>
      <c r="G100" s="87" t="s">
        <v>350</v>
      </c>
      <c r="H100" s="87" t="s">
        <v>375</v>
      </c>
      <c r="I100" s="87" t="s">
        <v>352</v>
      </c>
      <c r="J100" s="270" t="s">
        <v>359</v>
      </c>
      <c r="K100" s="270"/>
      <c r="L100" s="270"/>
      <c r="M100" s="87" t="s">
        <v>720</v>
      </c>
      <c r="N100" s="87" t="s">
        <v>720</v>
      </c>
      <c r="O100" s="221" t="s">
        <v>364</v>
      </c>
      <c r="P100" s="87" t="s">
        <v>687</v>
      </c>
      <c r="Q100" s="87"/>
      <c r="R100" s="87" t="s">
        <v>1124</v>
      </c>
      <c r="S100" s="2" t="s">
        <v>379</v>
      </c>
      <c r="T100" s="2" t="s">
        <v>379</v>
      </c>
      <c r="U100" s="2" t="s">
        <v>380</v>
      </c>
      <c r="V100" s="270" t="s">
        <v>720</v>
      </c>
      <c r="W100" s="538"/>
      <c r="X100" s="538"/>
      <c r="Y100" s="538"/>
      <c r="Z100" s="2" t="s">
        <v>867</v>
      </c>
    </row>
    <row r="101" spans="2:26" ht="15.9" customHeight="1" x14ac:dyDescent="0.2">
      <c r="B101" s="274"/>
      <c r="C101" s="547" t="s">
        <v>654</v>
      </c>
      <c r="D101" s="548"/>
      <c r="E101" s="52">
        <v>10</v>
      </c>
      <c r="F101" s="94">
        <v>9.14</v>
      </c>
      <c r="G101" s="87" t="s">
        <v>350</v>
      </c>
      <c r="H101" s="87" t="s">
        <v>373</v>
      </c>
      <c r="I101" s="87" t="s">
        <v>352</v>
      </c>
      <c r="J101" s="297" t="s">
        <v>357</v>
      </c>
      <c r="K101" s="549"/>
      <c r="L101" s="298"/>
      <c r="M101" s="87" t="s">
        <v>720</v>
      </c>
      <c r="N101" s="87" t="s">
        <v>720</v>
      </c>
      <c r="O101" s="221" t="s">
        <v>364</v>
      </c>
      <c r="P101" s="87" t="s">
        <v>687</v>
      </c>
      <c r="Q101" s="87"/>
      <c r="R101" s="87" t="s">
        <v>1124</v>
      </c>
      <c r="S101" s="2" t="s">
        <v>379</v>
      </c>
      <c r="T101" s="2" t="s">
        <v>379</v>
      </c>
      <c r="U101" s="2" t="s">
        <v>380</v>
      </c>
      <c r="V101" s="270" t="s">
        <v>720</v>
      </c>
      <c r="W101" s="538"/>
      <c r="X101" s="538"/>
      <c r="Y101" s="538"/>
      <c r="Z101" s="87" t="s">
        <v>714</v>
      </c>
    </row>
    <row r="102" spans="2:26" ht="15.9" customHeight="1" x14ac:dyDescent="0.2">
      <c r="B102" s="274"/>
      <c r="C102" s="547" t="s">
        <v>1235</v>
      </c>
      <c r="D102" s="548"/>
      <c r="E102" s="52">
        <v>1</v>
      </c>
      <c r="F102" s="94">
        <v>8.76</v>
      </c>
      <c r="G102" s="87" t="s">
        <v>561</v>
      </c>
      <c r="H102" s="87" t="s">
        <v>512</v>
      </c>
      <c r="I102" s="87" t="s">
        <v>351</v>
      </c>
      <c r="J102" s="270" t="s">
        <v>357</v>
      </c>
      <c r="K102" s="270"/>
      <c r="L102" s="270"/>
      <c r="M102" s="87" t="s">
        <v>1236</v>
      </c>
      <c r="N102" s="87" t="s">
        <v>1144</v>
      </c>
      <c r="O102" s="221" t="s">
        <v>1150</v>
      </c>
      <c r="P102" s="87" t="s">
        <v>687</v>
      </c>
      <c r="Q102" s="87"/>
      <c r="R102" s="87" t="s">
        <v>692</v>
      </c>
      <c r="S102" s="2" t="s">
        <v>378</v>
      </c>
      <c r="T102" s="2" t="s">
        <v>383</v>
      </c>
      <c r="U102" s="2" t="s">
        <v>382</v>
      </c>
      <c r="V102" s="270" t="s">
        <v>1146</v>
      </c>
      <c r="W102" s="538"/>
      <c r="X102" s="538"/>
      <c r="Y102" s="538"/>
      <c r="Z102" s="2" t="s">
        <v>1151</v>
      </c>
    </row>
    <row r="103" spans="2:26" ht="15.9" customHeight="1" x14ac:dyDescent="0.2">
      <c r="B103" s="274"/>
      <c r="C103" s="547" t="s">
        <v>1235</v>
      </c>
      <c r="D103" s="548"/>
      <c r="E103" s="52">
        <v>2</v>
      </c>
      <c r="F103" s="94">
        <v>8.76</v>
      </c>
      <c r="G103" s="87" t="s">
        <v>561</v>
      </c>
      <c r="H103" s="87" t="s">
        <v>516</v>
      </c>
      <c r="I103" s="87" t="s">
        <v>351</v>
      </c>
      <c r="J103" s="270" t="s">
        <v>559</v>
      </c>
      <c r="K103" s="270"/>
      <c r="L103" s="270"/>
      <c r="M103" s="87" t="s">
        <v>1237</v>
      </c>
      <c r="N103" s="87" t="s">
        <v>1144</v>
      </c>
      <c r="O103" s="221" t="s">
        <v>1150</v>
      </c>
      <c r="P103" s="87" t="s">
        <v>687</v>
      </c>
      <c r="Q103" s="87"/>
      <c r="R103" s="87" t="s">
        <v>692</v>
      </c>
      <c r="S103" s="2" t="s">
        <v>378</v>
      </c>
      <c r="T103" s="2" t="s">
        <v>383</v>
      </c>
      <c r="U103" s="2" t="s">
        <v>382</v>
      </c>
      <c r="V103" s="270" t="s">
        <v>1146</v>
      </c>
      <c r="W103" s="538"/>
      <c r="X103" s="538"/>
      <c r="Y103" s="538"/>
      <c r="Z103" s="2" t="s">
        <v>1147</v>
      </c>
    </row>
    <row r="104" spans="2:26" ht="15.9" customHeight="1" x14ac:dyDescent="0.2">
      <c r="B104" s="274"/>
      <c r="C104" s="547" t="s">
        <v>1235</v>
      </c>
      <c r="D104" s="548"/>
      <c r="E104" s="52">
        <v>3</v>
      </c>
      <c r="F104" s="94">
        <v>8.76</v>
      </c>
      <c r="G104" s="87" t="s">
        <v>561</v>
      </c>
      <c r="H104" s="87" t="s">
        <v>513</v>
      </c>
      <c r="I104" s="87" t="s">
        <v>351</v>
      </c>
      <c r="J104" s="270" t="s">
        <v>357</v>
      </c>
      <c r="K104" s="270"/>
      <c r="L104" s="270"/>
      <c r="M104" s="87" t="s">
        <v>1206</v>
      </c>
      <c r="N104" s="87" t="s">
        <v>1144</v>
      </c>
      <c r="O104" s="221" t="s">
        <v>1145</v>
      </c>
      <c r="P104" s="87" t="s">
        <v>687</v>
      </c>
      <c r="Q104" s="87"/>
      <c r="R104" s="87" t="s">
        <v>686</v>
      </c>
      <c r="S104" s="2" t="s">
        <v>378</v>
      </c>
      <c r="T104" s="2" t="s">
        <v>383</v>
      </c>
      <c r="U104" s="2" t="s">
        <v>382</v>
      </c>
      <c r="V104" s="270" t="s">
        <v>1146</v>
      </c>
      <c r="W104" s="538"/>
      <c r="X104" s="538"/>
      <c r="Y104" s="538"/>
      <c r="Z104" s="87" t="s">
        <v>1219</v>
      </c>
    </row>
    <row r="105" spans="2:26" ht="15.9" customHeight="1" x14ac:dyDescent="0.2">
      <c r="B105" s="274"/>
      <c r="C105" s="547" t="s">
        <v>1235</v>
      </c>
      <c r="D105" s="548"/>
      <c r="E105" s="52">
        <v>4</v>
      </c>
      <c r="F105" s="94">
        <v>8.76</v>
      </c>
      <c r="G105" s="87" t="s">
        <v>350</v>
      </c>
      <c r="H105" s="87" t="s">
        <v>376</v>
      </c>
      <c r="I105" s="87" t="s">
        <v>351</v>
      </c>
      <c r="J105" s="270" t="s">
        <v>559</v>
      </c>
      <c r="K105" s="270"/>
      <c r="L105" s="270"/>
      <c r="M105" s="87" t="s">
        <v>1238</v>
      </c>
      <c r="N105" s="87" t="s">
        <v>1144</v>
      </c>
      <c r="O105" s="221" t="s">
        <v>1145</v>
      </c>
      <c r="P105" s="87" t="s">
        <v>687</v>
      </c>
      <c r="Q105" s="87"/>
      <c r="R105" s="87" t="s">
        <v>1124</v>
      </c>
      <c r="S105" s="2" t="s">
        <v>378</v>
      </c>
      <c r="T105" s="2" t="s">
        <v>383</v>
      </c>
      <c r="U105" s="2" t="s">
        <v>382</v>
      </c>
      <c r="V105" s="270" t="s">
        <v>1146</v>
      </c>
      <c r="W105" s="538"/>
      <c r="X105" s="538"/>
      <c r="Y105" s="538"/>
      <c r="Z105" s="2" t="s">
        <v>1159</v>
      </c>
    </row>
    <row r="106" spans="2:26" ht="15.9" customHeight="1" x14ac:dyDescent="0.2">
      <c r="B106" s="274"/>
      <c r="C106" s="547" t="s">
        <v>1235</v>
      </c>
      <c r="D106" s="548"/>
      <c r="E106" s="52">
        <v>5</v>
      </c>
      <c r="F106" s="94">
        <v>8.76</v>
      </c>
      <c r="G106" s="87" t="s">
        <v>350</v>
      </c>
      <c r="H106" s="87" t="s">
        <v>375</v>
      </c>
      <c r="I106" s="87" t="s">
        <v>351</v>
      </c>
      <c r="J106" s="270" t="s">
        <v>559</v>
      </c>
      <c r="K106" s="270"/>
      <c r="L106" s="270"/>
      <c r="M106" s="87" t="s">
        <v>1239</v>
      </c>
      <c r="N106" s="87" t="s">
        <v>1144</v>
      </c>
      <c r="O106" s="221" t="s">
        <v>1145</v>
      </c>
      <c r="P106" s="87" t="s">
        <v>687</v>
      </c>
      <c r="Q106" s="87"/>
      <c r="R106" s="87" t="s">
        <v>1124</v>
      </c>
      <c r="S106" s="2" t="s">
        <v>378</v>
      </c>
      <c r="T106" s="2" t="s">
        <v>383</v>
      </c>
      <c r="U106" s="2" t="s">
        <v>382</v>
      </c>
      <c r="V106" s="270" t="s">
        <v>1146</v>
      </c>
      <c r="W106" s="538"/>
      <c r="X106" s="538"/>
      <c r="Y106" s="538"/>
      <c r="Z106" s="2" t="s">
        <v>1160</v>
      </c>
    </row>
    <row r="107" spans="2:26" ht="15.9" customHeight="1" x14ac:dyDescent="0.2">
      <c r="B107" s="274"/>
      <c r="C107" s="547" t="s">
        <v>655</v>
      </c>
      <c r="D107" s="548"/>
      <c r="E107" s="52">
        <v>6</v>
      </c>
      <c r="F107" s="94">
        <v>8.76</v>
      </c>
      <c r="G107" s="87" t="s">
        <v>350</v>
      </c>
      <c r="H107" s="87" t="s">
        <v>373</v>
      </c>
      <c r="I107" s="87" t="s">
        <v>352</v>
      </c>
      <c r="J107" s="297" t="s">
        <v>357</v>
      </c>
      <c r="K107" s="549"/>
      <c r="L107" s="298"/>
      <c r="M107" s="87" t="s">
        <v>720</v>
      </c>
      <c r="N107" s="87" t="s">
        <v>720</v>
      </c>
      <c r="O107" s="221" t="s">
        <v>364</v>
      </c>
      <c r="P107" s="87" t="s">
        <v>687</v>
      </c>
      <c r="Q107" s="87"/>
      <c r="R107" s="87" t="s">
        <v>1124</v>
      </c>
      <c r="S107" s="2" t="s">
        <v>379</v>
      </c>
      <c r="T107" s="2" t="s">
        <v>379</v>
      </c>
      <c r="U107" s="2" t="s">
        <v>380</v>
      </c>
      <c r="V107" s="270" t="s">
        <v>720</v>
      </c>
      <c r="W107" s="538"/>
      <c r="X107" s="538"/>
      <c r="Y107" s="538"/>
      <c r="Z107" s="87" t="s">
        <v>714</v>
      </c>
    </row>
    <row r="108" spans="2:26" ht="15.9" customHeight="1" x14ac:dyDescent="0.2">
      <c r="B108" s="274"/>
      <c r="C108" s="547" t="s">
        <v>655</v>
      </c>
      <c r="D108" s="548"/>
      <c r="E108" s="52">
        <v>7</v>
      </c>
      <c r="F108" s="94">
        <v>8.76</v>
      </c>
      <c r="G108" s="87" t="s">
        <v>350</v>
      </c>
      <c r="H108" s="87" t="s">
        <v>375</v>
      </c>
      <c r="I108" s="87" t="s">
        <v>352</v>
      </c>
      <c r="J108" s="270" t="s">
        <v>359</v>
      </c>
      <c r="K108" s="270"/>
      <c r="L108" s="270"/>
      <c r="M108" s="87" t="s">
        <v>720</v>
      </c>
      <c r="N108" s="87" t="s">
        <v>720</v>
      </c>
      <c r="O108" s="221" t="s">
        <v>364</v>
      </c>
      <c r="P108" s="87" t="s">
        <v>687</v>
      </c>
      <c r="Q108" s="87"/>
      <c r="R108" s="87" t="s">
        <v>1124</v>
      </c>
      <c r="S108" s="2" t="s">
        <v>379</v>
      </c>
      <c r="T108" s="2" t="s">
        <v>379</v>
      </c>
      <c r="U108" s="2" t="s">
        <v>380</v>
      </c>
      <c r="V108" s="270" t="s">
        <v>720</v>
      </c>
      <c r="W108" s="538"/>
      <c r="X108" s="538"/>
      <c r="Y108" s="538"/>
      <c r="Z108" s="2" t="s">
        <v>867</v>
      </c>
    </row>
    <row r="109" spans="2:26" ht="15.9" customHeight="1" x14ac:dyDescent="0.2">
      <c r="B109" s="274"/>
      <c r="C109" s="547" t="s">
        <v>1235</v>
      </c>
      <c r="D109" s="548"/>
      <c r="E109" s="52">
        <v>8</v>
      </c>
      <c r="F109" s="94">
        <v>8.76</v>
      </c>
      <c r="G109" s="87" t="s">
        <v>350</v>
      </c>
      <c r="H109" s="87" t="s">
        <v>375</v>
      </c>
      <c r="I109" s="87" t="s">
        <v>351</v>
      </c>
      <c r="J109" s="270" t="s">
        <v>559</v>
      </c>
      <c r="K109" s="270"/>
      <c r="L109" s="270"/>
      <c r="M109" s="87" t="s">
        <v>1217</v>
      </c>
      <c r="N109" s="87" t="s">
        <v>1144</v>
      </c>
      <c r="O109" s="221" t="s">
        <v>1145</v>
      </c>
      <c r="P109" s="87" t="s">
        <v>687</v>
      </c>
      <c r="Q109" s="87"/>
      <c r="R109" s="87" t="s">
        <v>1124</v>
      </c>
      <c r="S109" s="2" t="s">
        <v>378</v>
      </c>
      <c r="T109" s="2" t="s">
        <v>383</v>
      </c>
      <c r="U109" s="2" t="s">
        <v>382</v>
      </c>
      <c r="V109" s="270" t="s">
        <v>1146</v>
      </c>
      <c r="W109" s="538"/>
      <c r="X109" s="538"/>
      <c r="Y109" s="538"/>
      <c r="Z109" s="2" t="s">
        <v>1147</v>
      </c>
    </row>
    <row r="110" spans="2:26" ht="15.9" customHeight="1" x14ac:dyDescent="0.2">
      <c r="B110" s="274"/>
      <c r="C110" s="547" t="s">
        <v>1235</v>
      </c>
      <c r="D110" s="548"/>
      <c r="E110" s="52">
        <v>9</v>
      </c>
      <c r="F110" s="94">
        <v>8.76</v>
      </c>
      <c r="G110" s="87" t="s">
        <v>350</v>
      </c>
      <c r="H110" s="87" t="s">
        <v>375</v>
      </c>
      <c r="I110" s="87" t="s">
        <v>361</v>
      </c>
      <c r="J110" s="270" t="s">
        <v>572</v>
      </c>
      <c r="K110" s="270"/>
      <c r="L110" s="270"/>
      <c r="M110" s="87" t="s">
        <v>1240</v>
      </c>
      <c r="N110" s="87" t="s">
        <v>1184</v>
      </c>
      <c r="O110" s="221" t="s">
        <v>1145</v>
      </c>
      <c r="P110" s="87" t="s">
        <v>687</v>
      </c>
      <c r="Q110" s="87"/>
      <c r="R110" s="87" t="s">
        <v>686</v>
      </c>
      <c r="S110" s="2" t="s">
        <v>378</v>
      </c>
      <c r="T110" s="2" t="s">
        <v>383</v>
      </c>
      <c r="U110" s="2" t="s">
        <v>382</v>
      </c>
      <c r="V110" s="270" t="s">
        <v>1146</v>
      </c>
      <c r="W110" s="538"/>
      <c r="X110" s="538"/>
      <c r="Y110" s="538"/>
      <c r="Z110" s="2" t="s">
        <v>1241</v>
      </c>
    </row>
    <row r="111" spans="2:26" ht="15.9" customHeight="1" x14ac:dyDescent="0.2">
      <c r="B111" s="274"/>
      <c r="C111" s="547" t="s">
        <v>656</v>
      </c>
      <c r="D111" s="548"/>
      <c r="E111" s="52">
        <v>1</v>
      </c>
      <c r="F111" s="94">
        <v>8.93</v>
      </c>
      <c r="G111" s="87" t="s">
        <v>561</v>
      </c>
      <c r="H111" s="87" t="s">
        <v>516</v>
      </c>
      <c r="I111" s="87" t="s">
        <v>351</v>
      </c>
      <c r="J111" s="270" t="s">
        <v>559</v>
      </c>
      <c r="K111" s="270"/>
      <c r="L111" s="270"/>
      <c r="M111" s="87" t="s">
        <v>842</v>
      </c>
      <c r="N111" s="87" t="s">
        <v>1144</v>
      </c>
      <c r="O111" s="221" t="s">
        <v>362</v>
      </c>
      <c r="P111" s="87" t="s">
        <v>681</v>
      </c>
      <c r="Q111" s="87"/>
      <c r="R111" s="87" t="s">
        <v>681</v>
      </c>
      <c r="S111" s="2" t="s">
        <v>378</v>
      </c>
      <c r="T111" s="2" t="s">
        <v>383</v>
      </c>
      <c r="U111" s="2" t="s">
        <v>382</v>
      </c>
      <c r="V111" s="270" t="s">
        <v>1146</v>
      </c>
      <c r="W111" s="538"/>
      <c r="X111" s="538"/>
      <c r="Y111" s="538"/>
      <c r="Z111" s="2" t="s">
        <v>728</v>
      </c>
    </row>
    <row r="112" spans="2:26" ht="15.9" customHeight="1" x14ac:dyDescent="0.2">
      <c r="B112" s="274"/>
      <c r="C112" s="547" t="s">
        <v>1242</v>
      </c>
      <c r="D112" s="548"/>
      <c r="E112" s="52">
        <v>2</v>
      </c>
      <c r="F112" s="94">
        <v>8.93</v>
      </c>
      <c r="G112" s="87" t="s">
        <v>350</v>
      </c>
      <c r="H112" s="87" t="s">
        <v>373</v>
      </c>
      <c r="I112" s="87" t="s">
        <v>351</v>
      </c>
      <c r="J112" s="270" t="s">
        <v>559</v>
      </c>
      <c r="K112" s="270"/>
      <c r="L112" s="270"/>
      <c r="M112" s="87" t="s">
        <v>1243</v>
      </c>
      <c r="N112" s="87" t="s">
        <v>1184</v>
      </c>
      <c r="O112" s="221" t="s">
        <v>1150</v>
      </c>
      <c r="P112" s="87" t="s">
        <v>687</v>
      </c>
      <c r="Q112" s="87"/>
      <c r="R112" s="87" t="s">
        <v>1124</v>
      </c>
      <c r="S112" s="2" t="s">
        <v>378</v>
      </c>
      <c r="T112" s="2" t="s">
        <v>383</v>
      </c>
      <c r="U112" s="2" t="s">
        <v>382</v>
      </c>
      <c r="V112" s="270" t="s">
        <v>1146</v>
      </c>
      <c r="W112" s="538"/>
      <c r="X112" s="538"/>
      <c r="Y112" s="538"/>
      <c r="Z112" s="2" t="s">
        <v>1159</v>
      </c>
    </row>
    <row r="113" spans="2:26" ht="15.9" customHeight="1" x14ac:dyDescent="0.2">
      <c r="B113" s="274"/>
      <c r="C113" s="547" t="s">
        <v>1242</v>
      </c>
      <c r="D113" s="548"/>
      <c r="E113" s="52">
        <v>3</v>
      </c>
      <c r="F113" s="94">
        <v>8.93</v>
      </c>
      <c r="G113" s="87" t="s">
        <v>350</v>
      </c>
      <c r="H113" s="87" t="s">
        <v>373</v>
      </c>
      <c r="I113" s="87" t="s">
        <v>351</v>
      </c>
      <c r="J113" s="270" t="s">
        <v>559</v>
      </c>
      <c r="K113" s="270"/>
      <c r="L113" s="270"/>
      <c r="M113" s="87" t="s">
        <v>1197</v>
      </c>
      <c r="N113" s="87" t="s">
        <v>1144</v>
      </c>
      <c r="O113" s="221" t="s">
        <v>1150</v>
      </c>
      <c r="P113" s="87" t="s">
        <v>687</v>
      </c>
      <c r="Q113" s="87"/>
      <c r="R113" s="87" t="s">
        <v>1124</v>
      </c>
      <c r="S113" s="2" t="s">
        <v>378</v>
      </c>
      <c r="T113" s="2" t="s">
        <v>383</v>
      </c>
      <c r="U113" s="2" t="s">
        <v>382</v>
      </c>
      <c r="V113" s="270" t="s">
        <v>1146</v>
      </c>
      <c r="W113" s="538"/>
      <c r="X113" s="538"/>
      <c r="Y113" s="538"/>
      <c r="Z113" s="2" t="s">
        <v>1159</v>
      </c>
    </row>
    <row r="114" spans="2:26" ht="15.9" customHeight="1" x14ac:dyDescent="0.2">
      <c r="B114" s="274"/>
      <c r="C114" s="547" t="s">
        <v>1242</v>
      </c>
      <c r="D114" s="548"/>
      <c r="E114" s="52">
        <v>4</v>
      </c>
      <c r="F114" s="94">
        <v>8.93</v>
      </c>
      <c r="G114" s="87" t="s">
        <v>350</v>
      </c>
      <c r="H114" s="87" t="s">
        <v>373</v>
      </c>
      <c r="I114" s="87" t="s">
        <v>351</v>
      </c>
      <c r="J114" s="270" t="s">
        <v>559</v>
      </c>
      <c r="K114" s="270"/>
      <c r="L114" s="270"/>
      <c r="M114" s="87" t="s">
        <v>1193</v>
      </c>
      <c r="N114" s="87" t="s">
        <v>1144</v>
      </c>
      <c r="O114" s="221" t="s">
        <v>1150</v>
      </c>
      <c r="P114" s="87" t="s">
        <v>687</v>
      </c>
      <c r="Q114" s="87"/>
      <c r="R114" s="87" t="s">
        <v>1124</v>
      </c>
      <c r="S114" s="2" t="s">
        <v>378</v>
      </c>
      <c r="T114" s="2" t="s">
        <v>383</v>
      </c>
      <c r="U114" s="2" t="s">
        <v>382</v>
      </c>
      <c r="V114" s="270" t="s">
        <v>1146</v>
      </c>
      <c r="W114" s="538"/>
      <c r="X114" s="538"/>
      <c r="Y114" s="538"/>
      <c r="Z114" s="2" t="s">
        <v>1159</v>
      </c>
    </row>
    <row r="115" spans="2:26" ht="15.9" customHeight="1" x14ac:dyDescent="0.2">
      <c r="B115" s="274"/>
      <c r="C115" s="547" t="s">
        <v>1242</v>
      </c>
      <c r="D115" s="548"/>
      <c r="E115" s="52">
        <v>5</v>
      </c>
      <c r="F115" s="94">
        <v>8.93</v>
      </c>
      <c r="G115" s="87" t="s">
        <v>350</v>
      </c>
      <c r="H115" s="87" t="s">
        <v>373</v>
      </c>
      <c r="I115" s="87" t="s">
        <v>351</v>
      </c>
      <c r="J115" s="270" t="s">
        <v>559</v>
      </c>
      <c r="K115" s="270"/>
      <c r="L115" s="270"/>
      <c r="M115" s="87" t="s">
        <v>1244</v>
      </c>
      <c r="N115" s="87" t="s">
        <v>1144</v>
      </c>
      <c r="O115" s="221" t="s">
        <v>1150</v>
      </c>
      <c r="P115" s="87" t="s">
        <v>687</v>
      </c>
      <c r="Q115" s="87"/>
      <c r="R115" s="87" t="s">
        <v>1124</v>
      </c>
      <c r="S115" s="2" t="s">
        <v>378</v>
      </c>
      <c r="T115" s="2" t="s">
        <v>383</v>
      </c>
      <c r="U115" s="2" t="s">
        <v>382</v>
      </c>
      <c r="V115" s="270" t="s">
        <v>1146</v>
      </c>
      <c r="W115" s="538"/>
      <c r="X115" s="538"/>
      <c r="Y115" s="538"/>
      <c r="Z115" s="2" t="s">
        <v>1147</v>
      </c>
    </row>
    <row r="116" spans="2:26" ht="15.9" customHeight="1" x14ac:dyDescent="0.2">
      <c r="B116" s="274"/>
      <c r="C116" s="547" t="s">
        <v>1245</v>
      </c>
      <c r="D116" s="548"/>
      <c r="E116" s="52">
        <v>1</v>
      </c>
      <c r="F116" s="94">
        <v>8.83</v>
      </c>
      <c r="G116" s="87" t="s">
        <v>561</v>
      </c>
      <c r="H116" s="87" t="s">
        <v>512</v>
      </c>
      <c r="I116" s="87" t="s">
        <v>352</v>
      </c>
      <c r="J116" s="270" t="s">
        <v>352</v>
      </c>
      <c r="K116" s="270"/>
      <c r="L116" s="270"/>
      <c r="M116" s="87" t="s">
        <v>1246</v>
      </c>
      <c r="N116" s="87" t="s">
        <v>1144</v>
      </c>
      <c r="O116" s="221" t="s">
        <v>1145</v>
      </c>
      <c r="P116" s="87" t="s">
        <v>687</v>
      </c>
      <c r="Q116" s="87"/>
      <c r="R116" s="87" t="s">
        <v>686</v>
      </c>
      <c r="S116" s="2" t="s">
        <v>378</v>
      </c>
      <c r="T116" s="2" t="s">
        <v>383</v>
      </c>
      <c r="U116" s="2" t="s">
        <v>382</v>
      </c>
      <c r="V116" s="270" t="s">
        <v>1146</v>
      </c>
      <c r="W116" s="538"/>
      <c r="X116" s="538"/>
      <c r="Y116" s="538"/>
      <c r="Z116" s="2" t="s">
        <v>1170</v>
      </c>
    </row>
    <row r="117" spans="2:26" ht="15.9" customHeight="1" x14ac:dyDescent="0.2">
      <c r="B117" s="274"/>
      <c r="C117" s="547" t="s">
        <v>1245</v>
      </c>
      <c r="D117" s="548"/>
      <c r="E117" s="52">
        <v>2</v>
      </c>
      <c r="F117" s="94">
        <v>8.83</v>
      </c>
      <c r="G117" s="87" t="s">
        <v>350</v>
      </c>
      <c r="H117" s="87" t="s">
        <v>376</v>
      </c>
      <c r="I117" s="87" t="s">
        <v>351</v>
      </c>
      <c r="J117" s="270" t="s">
        <v>559</v>
      </c>
      <c r="K117" s="270"/>
      <c r="L117" s="270"/>
      <c r="M117" s="87" t="s">
        <v>1224</v>
      </c>
      <c r="N117" s="87" t="s">
        <v>1144</v>
      </c>
      <c r="O117" s="221" t="s">
        <v>1145</v>
      </c>
      <c r="P117" s="87" t="s">
        <v>687</v>
      </c>
      <c r="Q117" s="87"/>
      <c r="R117" s="87" t="s">
        <v>1124</v>
      </c>
      <c r="S117" s="2" t="s">
        <v>378</v>
      </c>
      <c r="T117" s="2" t="s">
        <v>383</v>
      </c>
      <c r="U117" s="2" t="s">
        <v>382</v>
      </c>
      <c r="V117" s="270" t="s">
        <v>1146</v>
      </c>
      <c r="W117" s="538"/>
      <c r="X117" s="538"/>
      <c r="Y117" s="538"/>
      <c r="Z117" s="2" t="s">
        <v>1159</v>
      </c>
    </row>
    <row r="118" spans="2:26" ht="15.9" customHeight="1" x14ac:dyDescent="0.2">
      <c r="B118" s="274"/>
      <c r="C118" s="547" t="s">
        <v>1247</v>
      </c>
      <c r="D118" s="548"/>
      <c r="E118" s="52">
        <v>1</v>
      </c>
      <c r="F118" s="94">
        <v>9.02</v>
      </c>
      <c r="G118" s="87" t="s">
        <v>561</v>
      </c>
      <c r="H118" s="87" t="s">
        <v>516</v>
      </c>
      <c r="I118" s="87" t="s">
        <v>351</v>
      </c>
      <c r="J118" s="270" t="s">
        <v>559</v>
      </c>
      <c r="K118" s="270"/>
      <c r="L118" s="270"/>
      <c r="M118" s="87" t="s">
        <v>1156</v>
      </c>
      <c r="N118" s="87" t="s">
        <v>1144</v>
      </c>
      <c r="O118" s="87" t="s">
        <v>1248</v>
      </c>
      <c r="P118" s="87" t="s">
        <v>62</v>
      </c>
      <c r="Q118" s="87"/>
      <c r="R118" s="87" t="s">
        <v>62</v>
      </c>
      <c r="S118" s="2" t="s">
        <v>378</v>
      </c>
      <c r="T118" s="2" t="s">
        <v>384</v>
      </c>
      <c r="U118" s="2" t="s">
        <v>382</v>
      </c>
      <c r="V118" s="270" t="s">
        <v>1278</v>
      </c>
      <c r="W118" s="538"/>
      <c r="X118" s="538"/>
      <c r="Y118" s="538"/>
      <c r="Z118" s="2" t="s">
        <v>1147</v>
      </c>
    </row>
    <row r="119" spans="2:26" ht="15.9" customHeight="1" x14ac:dyDescent="0.2">
      <c r="B119" s="274"/>
      <c r="C119" s="547" t="s">
        <v>658</v>
      </c>
      <c r="D119" s="548"/>
      <c r="E119" s="52">
        <v>2</v>
      </c>
      <c r="F119" s="94">
        <v>9.02</v>
      </c>
      <c r="G119" s="87" t="s">
        <v>561</v>
      </c>
      <c r="H119" s="87" t="s">
        <v>512</v>
      </c>
      <c r="I119" s="87" t="s">
        <v>351</v>
      </c>
      <c r="J119" s="270" t="s">
        <v>559</v>
      </c>
      <c r="K119" s="270"/>
      <c r="L119" s="270"/>
      <c r="M119" s="87" t="s">
        <v>899</v>
      </c>
      <c r="N119" s="87" t="s">
        <v>1144</v>
      </c>
      <c r="O119" s="221" t="s">
        <v>362</v>
      </c>
      <c r="P119" s="87" t="s">
        <v>681</v>
      </c>
      <c r="Q119" s="87"/>
      <c r="R119" s="87" t="s">
        <v>681</v>
      </c>
      <c r="S119" s="2" t="s">
        <v>378</v>
      </c>
      <c r="T119" s="2" t="s">
        <v>383</v>
      </c>
      <c r="U119" s="2" t="s">
        <v>382</v>
      </c>
      <c r="V119" s="270" t="s">
        <v>1146</v>
      </c>
      <c r="W119" s="538"/>
      <c r="X119" s="538"/>
      <c r="Y119" s="538"/>
      <c r="Z119" s="2" t="s">
        <v>728</v>
      </c>
    </row>
    <row r="120" spans="2:26" ht="15.9" customHeight="1" x14ac:dyDescent="0.2">
      <c r="B120" s="274"/>
      <c r="C120" s="547" t="s">
        <v>1247</v>
      </c>
      <c r="D120" s="548"/>
      <c r="E120" s="52">
        <v>3</v>
      </c>
      <c r="F120" s="94">
        <v>9.02</v>
      </c>
      <c r="G120" s="87" t="s">
        <v>561</v>
      </c>
      <c r="H120" s="87" t="s">
        <v>515</v>
      </c>
      <c r="I120" s="87" t="s">
        <v>351</v>
      </c>
      <c r="J120" s="270" t="s">
        <v>559</v>
      </c>
      <c r="K120" s="270"/>
      <c r="L120" s="270"/>
      <c r="M120" s="87" t="s">
        <v>1249</v>
      </c>
      <c r="N120" s="87" t="s">
        <v>1144</v>
      </c>
      <c r="O120" s="221" t="s">
        <v>1150</v>
      </c>
      <c r="P120" s="87" t="s">
        <v>687</v>
      </c>
      <c r="Q120" s="87"/>
      <c r="R120" s="87" t="s">
        <v>692</v>
      </c>
      <c r="S120" s="2" t="s">
        <v>378</v>
      </c>
      <c r="T120" s="2" t="s">
        <v>383</v>
      </c>
      <c r="U120" s="2" t="s">
        <v>382</v>
      </c>
      <c r="V120" s="270" t="s">
        <v>1146</v>
      </c>
      <c r="W120" s="538"/>
      <c r="X120" s="538"/>
      <c r="Y120" s="538"/>
      <c r="Z120" s="2" t="s">
        <v>1147</v>
      </c>
    </row>
    <row r="121" spans="2:26" ht="15.9" customHeight="1" x14ac:dyDescent="0.2">
      <c r="B121" s="274"/>
      <c r="C121" s="547" t="s">
        <v>1247</v>
      </c>
      <c r="D121" s="548"/>
      <c r="E121" s="52">
        <v>4</v>
      </c>
      <c r="F121" s="94">
        <v>9.02</v>
      </c>
      <c r="G121" s="87" t="s">
        <v>561</v>
      </c>
      <c r="H121" s="87" t="s">
        <v>515</v>
      </c>
      <c r="I121" s="87" t="s">
        <v>351</v>
      </c>
      <c r="J121" s="270" t="s">
        <v>559</v>
      </c>
      <c r="K121" s="270"/>
      <c r="L121" s="270"/>
      <c r="M121" s="87" t="s">
        <v>1250</v>
      </c>
      <c r="N121" s="87" t="s">
        <v>1144</v>
      </c>
      <c r="O121" s="221" t="s">
        <v>1150</v>
      </c>
      <c r="P121" s="87" t="s">
        <v>687</v>
      </c>
      <c r="Q121" s="87"/>
      <c r="R121" s="87" t="s">
        <v>692</v>
      </c>
      <c r="S121" s="2" t="s">
        <v>378</v>
      </c>
      <c r="T121" s="2" t="s">
        <v>383</v>
      </c>
      <c r="U121" s="2" t="s">
        <v>382</v>
      </c>
      <c r="V121" s="270" t="s">
        <v>1146</v>
      </c>
      <c r="W121" s="538"/>
      <c r="X121" s="538"/>
      <c r="Y121" s="538"/>
      <c r="Z121" s="2" t="s">
        <v>1147</v>
      </c>
    </row>
    <row r="122" spans="2:26" ht="15.9" customHeight="1" x14ac:dyDescent="0.2">
      <c r="B122" s="274"/>
      <c r="C122" s="547" t="s">
        <v>658</v>
      </c>
      <c r="D122" s="548"/>
      <c r="E122" s="52">
        <v>5</v>
      </c>
      <c r="F122" s="94">
        <v>9.02</v>
      </c>
      <c r="G122" s="87" t="s">
        <v>561</v>
      </c>
      <c r="H122" s="87" t="s">
        <v>515</v>
      </c>
      <c r="I122" s="87" t="s">
        <v>351</v>
      </c>
      <c r="J122" s="270" t="s">
        <v>559</v>
      </c>
      <c r="K122" s="270"/>
      <c r="L122" s="270"/>
      <c r="M122" s="87" t="s">
        <v>905</v>
      </c>
      <c r="N122" s="87" t="s">
        <v>1144</v>
      </c>
      <c r="O122" s="221" t="s">
        <v>362</v>
      </c>
      <c r="P122" s="87" t="s">
        <v>681</v>
      </c>
      <c r="Q122" s="87"/>
      <c r="R122" s="87" t="s">
        <v>681</v>
      </c>
      <c r="S122" s="2" t="s">
        <v>378</v>
      </c>
      <c r="T122" s="2" t="s">
        <v>383</v>
      </c>
      <c r="U122" s="2" t="s">
        <v>382</v>
      </c>
      <c r="V122" s="270" t="s">
        <v>1146</v>
      </c>
      <c r="W122" s="538"/>
      <c r="X122" s="538"/>
      <c r="Y122" s="538"/>
      <c r="Z122" s="2" t="s">
        <v>728</v>
      </c>
    </row>
    <row r="123" spans="2:26" ht="15.9" customHeight="1" x14ac:dyDescent="0.2">
      <c r="B123" s="274"/>
      <c r="C123" s="547" t="s">
        <v>1247</v>
      </c>
      <c r="D123" s="548"/>
      <c r="E123" s="52">
        <v>6</v>
      </c>
      <c r="F123" s="94">
        <v>9.02</v>
      </c>
      <c r="G123" s="87" t="s">
        <v>350</v>
      </c>
      <c r="H123" s="87" t="s">
        <v>376</v>
      </c>
      <c r="I123" s="87" t="s">
        <v>351</v>
      </c>
      <c r="J123" s="270" t="s">
        <v>559</v>
      </c>
      <c r="K123" s="270"/>
      <c r="L123" s="270"/>
      <c r="M123" s="87" t="s">
        <v>1224</v>
      </c>
      <c r="N123" s="87" t="s">
        <v>1144</v>
      </c>
      <c r="O123" s="221" t="s">
        <v>1145</v>
      </c>
      <c r="P123" s="87" t="s">
        <v>687</v>
      </c>
      <c r="Q123" s="87"/>
      <c r="R123" s="87" t="s">
        <v>1124</v>
      </c>
      <c r="S123" s="2" t="s">
        <v>378</v>
      </c>
      <c r="T123" s="2" t="s">
        <v>383</v>
      </c>
      <c r="U123" s="2" t="s">
        <v>382</v>
      </c>
      <c r="V123" s="270" t="s">
        <v>1146</v>
      </c>
      <c r="W123" s="538"/>
      <c r="X123" s="538"/>
      <c r="Y123" s="538"/>
      <c r="Z123" s="2" t="s">
        <v>1159</v>
      </c>
    </row>
    <row r="124" spans="2:26" ht="15.9" customHeight="1" x14ac:dyDescent="0.2">
      <c r="B124" s="274"/>
      <c r="C124" s="547" t="s">
        <v>1247</v>
      </c>
      <c r="D124" s="548"/>
      <c r="E124" s="52">
        <v>7</v>
      </c>
      <c r="F124" s="94">
        <v>9.02</v>
      </c>
      <c r="G124" s="87" t="s">
        <v>350</v>
      </c>
      <c r="H124" s="87" t="s">
        <v>373</v>
      </c>
      <c r="I124" s="87" t="s">
        <v>351</v>
      </c>
      <c r="J124" s="270" t="s">
        <v>559</v>
      </c>
      <c r="K124" s="270"/>
      <c r="L124" s="270"/>
      <c r="M124" s="87" t="s">
        <v>1251</v>
      </c>
      <c r="N124" s="87" t="s">
        <v>1144</v>
      </c>
      <c r="O124" s="221" t="s">
        <v>1150</v>
      </c>
      <c r="P124" s="87" t="s">
        <v>687</v>
      </c>
      <c r="Q124" s="87"/>
      <c r="R124" s="87" t="s">
        <v>1124</v>
      </c>
      <c r="S124" s="2" t="s">
        <v>378</v>
      </c>
      <c r="T124" s="2" t="s">
        <v>383</v>
      </c>
      <c r="U124" s="2" t="s">
        <v>382</v>
      </c>
      <c r="V124" s="270" t="s">
        <v>1146</v>
      </c>
      <c r="W124" s="538"/>
      <c r="X124" s="538"/>
      <c r="Y124" s="538"/>
      <c r="Z124" s="2" t="s">
        <v>1159</v>
      </c>
    </row>
    <row r="125" spans="2:26" ht="15.9" customHeight="1" x14ac:dyDescent="0.2">
      <c r="B125" s="274"/>
      <c r="C125" s="547" t="s">
        <v>1247</v>
      </c>
      <c r="D125" s="548"/>
      <c r="E125" s="52">
        <v>8</v>
      </c>
      <c r="F125" s="94">
        <v>9.02</v>
      </c>
      <c r="G125" s="87" t="s">
        <v>350</v>
      </c>
      <c r="H125" s="87" t="s">
        <v>373</v>
      </c>
      <c r="I125" s="87" t="s">
        <v>351</v>
      </c>
      <c r="J125" s="270" t="s">
        <v>559</v>
      </c>
      <c r="K125" s="270"/>
      <c r="L125" s="270"/>
      <c r="M125" s="87" t="s">
        <v>1252</v>
      </c>
      <c r="N125" s="87" t="s">
        <v>1144</v>
      </c>
      <c r="O125" s="221" t="s">
        <v>1150</v>
      </c>
      <c r="P125" s="87" t="s">
        <v>687</v>
      </c>
      <c r="Q125" s="87"/>
      <c r="R125" s="87" t="s">
        <v>1124</v>
      </c>
      <c r="S125" s="2" t="s">
        <v>378</v>
      </c>
      <c r="T125" s="2" t="s">
        <v>383</v>
      </c>
      <c r="U125" s="2" t="s">
        <v>382</v>
      </c>
      <c r="V125" s="270" t="s">
        <v>1146</v>
      </c>
      <c r="W125" s="538"/>
      <c r="X125" s="538"/>
      <c r="Y125" s="538"/>
      <c r="Z125" s="2" t="s">
        <v>1147</v>
      </c>
    </row>
    <row r="126" spans="2:26" ht="15.9" customHeight="1" x14ac:dyDescent="0.2">
      <c r="B126" s="274"/>
      <c r="C126" s="547" t="s">
        <v>1253</v>
      </c>
      <c r="D126" s="548"/>
      <c r="E126" s="52">
        <v>1</v>
      </c>
      <c r="F126" s="94">
        <v>8.91</v>
      </c>
      <c r="G126" s="87" t="s">
        <v>561</v>
      </c>
      <c r="H126" s="87" t="s">
        <v>516</v>
      </c>
      <c r="I126" s="87" t="s">
        <v>351</v>
      </c>
      <c r="J126" s="270" t="s">
        <v>559</v>
      </c>
      <c r="K126" s="270"/>
      <c r="L126" s="270"/>
      <c r="M126" s="87" t="s">
        <v>1254</v>
      </c>
      <c r="N126" s="87" t="s">
        <v>1144</v>
      </c>
      <c r="O126" s="221" t="s">
        <v>1150</v>
      </c>
      <c r="P126" s="87" t="s">
        <v>687</v>
      </c>
      <c r="Q126" s="87"/>
      <c r="R126" s="87" t="s">
        <v>692</v>
      </c>
      <c r="S126" s="2" t="s">
        <v>378</v>
      </c>
      <c r="T126" s="2" t="s">
        <v>383</v>
      </c>
      <c r="U126" s="2" t="s">
        <v>382</v>
      </c>
      <c r="V126" s="270" t="s">
        <v>1146</v>
      </c>
      <c r="W126" s="538"/>
      <c r="X126" s="538"/>
      <c r="Y126" s="538"/>
      <c r="Z126" s="2" t="s">
        <v>1147</v>
      </c>
    </row>
    <row r="127" spans="2:26" ht="15.9" customHeight="1" x14ac:dyDescent="0.2">
      <c r="B127" s="274"/>
      <c r="C127" s="547" t="s">
        <v>659</v>
      </c>
      <c r="D127" s="548"/>
      <c r="E127" s="52">
        <v>2</v>
      </c>
      <c r="F127" s="94">
        <v>8.91</v>
      </c>
      <c r="G127" s="87" t="s">
        <v>561</v>
      </c>
      <c r="H127" s="87" t="s">
        <v>516</v>
      </c>
      <c r="I127" s="87" t="s">
        <v>351</v>
      </c>
      <c r="J127" s="270" t="s">
        <v>559</v>
      </c>
      <c r="K127" s="270"/>
      <c r="L127" s="270"/>
      <c r="M127" s="87" t="s">
        <v>914</v>
      </c>
      <c r="N127" s="87" t="s">
        <v>1144</v>
      </c>
      <c r="O127" s="221" t="s">
        <v>362</v>
      </c>
      <c r="P127" s="87" t="s">
        <v>681</v>
      </c>
      <c r="Q127" s="87"/>
      <c r="R127" s="87" t="s">
        <v>681</v>
      </c>
      <c r="S127" s="2" t="s">
        <v>378</v>
      </c>
      <c r="T127" s="2" t="s">
        <v>383</v>
      </c>
      <c r="U127" s="2" t="s">
        <v>382</v>
      </c>
      <c r="V127" s="270" t="s">
        <v>1146</v>
      </c>
      <c r="W127" s="538"/>
      <c r="X127" s="538"/>
      <c r="Y127" s="538"/>
      <c r="Z127" s="2" t="s">
        <v>728</v>
      </c>
    </row>
    <row r="128" spans="2:26" ht="15.9" customHeight="1" x14ac:dyDescent="0.2">
      <c r="B128" s="274"/>
      <c r="C128" s="547" t="s">
        <v>659</v>
      </c>
      <c r="D128" s="548"/>
      <c r="E128" s="52">
        <v>3</v>
      </c>
      <c r="F128" s="94">
        <v>8.91</v>
      </c>
      <c r="G128" s="87" t="s">
        <v>561</v>
      </c>
      <c r="H128" s="87" t="s">
        <v>515</v>
      </c>
      <c r="I128" s="87" t="s">
        <v>351</v>
      </c>
      <c r="J128" s="270" t="s">
        <v>559</v>
      </c>
      <c r="K128" s="270"/>
      <c r="L128" s="270"/>
      <c r="M128" s="87" t="s">
        <v>899</v>
      </c>
      <c r="N128" s="87" t="s">
        <v>1144</v>
      </c>
      <c r="O128" s="221" t="s">
        <v>362</v>
      </c>
      <c r="P128" s="87" t="s">
        <v>681</v>
      </c>
      <c r="Q128" s="87"/>
      <c r="R128" s="87" t="s">
        <v>681</v>
      </c>
      <c r="S128" s="2" t="s">
        <v>378</v>
      </c>
      <c r="T128" s="2" t="s">
        <v>383</v>
      </c>
      <c r="U128" s="2" t="s">
        <v>382</v>
      </c>
      <c r="V128" s="270" t="s">
        <v>1146</v>
      </c>
      <c r="W128" s="538"/>
      <c r="X128" s="538"/>
      <c r="Y128" s="538"/>
      <c r="Z128" s="2" t="s">
        <v>728</v>
      </c>
    </row>
    <row r="129" spans="2:26" ht="15.9" customHeight="1" x14ac:dyDescent="0.2">
      <c r="B129" s="274"/>
      <c r="C129" s="547" t="s">
        <v>1253</v>
      </c>
      <c r="D129" s="548"/>
      <c r="E129" s="52">
        <v>4</v>
      </c>
      <c r="F129" s="94">
        <v>8.91</v>
      </c>
      <c r="G129" s="87" t="s">
        <v>350</v>
      </c>
      <c r="H129" s="87" t="s">
        <v>376</v>
      </c>
      <c r="I129" s="87" t="s">
        <v>351</v>
      </c>
      <c r="J129" s="270" t="s">
        <v>559</v>
      </c>
      <c r="K129" s="270"/>
      <c r="L129" s="270"/>
      <c r="M129" s="87" t="s">
        <v>1255</v>
      </c>
      <c r="N129" s="87" t="s">
        <v>1144</v>
      </c>
      <c r="O129" s="221" t="s">
        <v>1145</v>
      </c>
      <c r="P129" s="87" t="s">
        <v>687</v>
      </c>
      <c r="Q129" s="87"/>
      <c r="R129" s="87" t="s">
        <v>1124</v>
      </c>
      <c r="S129" s="2" t="s">
        <v>378</v>
      </c>
      <c r="T129" s="2" t="s">
        <v>383</v>
      </c>
      <c r="U129" s="2" t="s">
        <v>382</v>
      </c>
      <c r="V129" s="270" t="s">
        <v>1146</v>
      </c>
      <c r="W129" s="538"/>
      <c r="X129" s="538"/>
      <c r="Y129" s="538"/>
      <c r="Z129" s="2" t="s">
        <v>1159</v>
      </c>
    </row>
    <row r="130" spans="2:26" ht="15.9" customHeight="1" x14ac:dyDescent="0.2">
      <c r="B130" s="274"/>
      <c r="C130" s="547" t="s">
        <v>1253</v>
      </c>
      <c r="D130" s="548"/>
      <c r="E130" s="52">
        <v>5</v>
      </c>
      <c r="F130" s="94">
        <v>8.91</v>
      </c>
      <c r="G130" s="87" t="s">
        <v>350</v>
      </c>
      <c r="H130" s="87" t="s">
        <v>376</v>
      </c>
      <c r="I130" s="87" t="s">
        <v>351</v>
      </c>
      <c r="J130" s="270" t="s">
        <v>559</v>
      </c>
      <c r="K130" s="270"/>
      <c r="L130" s="270"/>
      <c r="M130" s="87" t="s">
        <v>1201</v>
      </c>
      <c r="N130" s="87" t="s">
        <v>1144</v>
      </c>
      <c r="O130" s="221" t="s">
        <v>1145</v>
      </c>
      <c r="P130" s="87" t="s">
        <v>687</v>
      </c>
      <c r="Q130" s="87"/>
      <c r="R130" s="87" t="s">
        <v>1124</v>
      </c>
      <c r="S130" s="2" t="s">
        <v>378</v>
      </c>
      <c r="T130" s="2" t="s">
        <v>383</v>
      </c>
      <c r="U130" s="2" t="s">
        <v>382</v>
      </c>
      <c r="V130" s="270" t="s">
        <v>1146</v>
      </c>
      <c r="W130" s="538"/>
      <c r="X130" s="538"/>
      <c r="Y130" s="538"/>
      <c r="Z130" s="2" t="s">
        <v>1159</v>
      </c>
    </row>
    <row r="131" spans="2:26" ht="15.9" customHeight="1" x14ac:dyDescent="0.2">
      <c r="B131" s="274"/>
      <c r="C131" s="547" t="s">
        <v>1253</v>
      </c>
      <c r="D131" s="548"/>
      <c r="E131" s="52">
        <v>6</v>
      </c>
      <c r="F131" s="94">
        <v>8.91</v>
      </c>
      <c r="G131" s="87" t="s">
        <v>350</v>
      </c>
      <c r="H131" s="87" t="s">
        <v>375</v>
      </c>
      <c r="I131" s="87" t="s">
        <v>351</v>
      </c>
      <c r="J131" s="270" t="s">
        <v>559</v>
      </c>
      <c r="K131" s="270"/>
      <c r="L131" s="270"/>
      <c r="M131" s="87" t="s">
        <v>1168</v>
      </c>
      <c r="N131" s="87" t="s">
        <v>1144</v>
      </c>
      <c r="O131" s="221" t="s">
        <v>1145</v>
      </c>
      <c r="P131" s="87" t="s">
        <v>687</v>
      </c>
      <c r="Q131" s="87"/>
      <c r="R131" s="87" t="s">
        <v>1124</v>
      </c>
      <c r="S131" s="2" t="s">
        <v>378</v>
      </c>
      <c r="T131" s="2" t="s">
        <v>383</v>
      </c>
      <c r="U131" s="2" t="s">
        <v>382</v>
      </c>
      <c r="V131" s="270" t="s">
        <v>1146</v>
      </c>
      <c r="W131" s="538"/>
      <c r="X131" s="538"/>
      <c r="Y131" s="538"/>
      <c r="Z131" s="2" t="s">
        <v>1160</v>
      </c>
    </row>
    <row r="132" spans="2:26" ht="15.9" customHeight="1" x14ac:dyDescent="0.2">
      <c r="B132" s="274"/>
      <c r="C132" s="547" t="s">
        <v>660</v>
      </c>
      <c r="D132" s="548"/>
      <c r="E132" s="52">
        <v>1</v>
      </c>
      <c r="F132" s="94">
        <v>9.02</v>
      </c>
      <c r="G132" s="87" t="s">
        <v>561</v>
      </c>
      <c r="H132" s="87" t="s">
        <v>516</v>
      </c>
      <c r="I132" s="87" t="s">
        <v>351</v>
      </c>
      <c r="J132" s="270" t="s">
        <v>559</v>
      </c>
      <c r="K132" s="270"/>
      <c r="L132" s="270"/>
      <c r="M132" s="87" t="s">
        <v>919</v>
      </c>
      <c r="N132" s="87" t="s">
        <v>1144</v>
      </c>
      <c r="O132" s="221" t="s">
        <v>362</v>
      </c>
      <c r="P132" s="87" t="s">
        <v>681</v>
      </c>
      <c r="Q132" s="87"/>
      <c r="R132" s="87" t="s">
        <v>681</v>
      </c>
      <c r="S132" s="2" t="s">
        <v>378</v>
      </c>
      <c r="T132" s="2" t="s">
        <v>383</v>
      </c>
      <c r="U132" s="2" t="s">
        <v>382</v>
      </c>
      <c r="V132" s="270" t="s">
        <v>1146</v>
      </c>
      <c r="W132" s="538"/>
      <c r="X132" s="538"/>
      <c r="Y132" s="538"/>
      <c r="Z132" s="2" t="s">
        <v>728</v>
      </c>
    </row>
    <row r="133" spans="2:26" ht="15.9" customHeight="1" x14ac:dyDescent="0.2">
      <c r="B133" s="274"/>
      <c r="C133" s="547" t="s">
        <v>1256</v>
      </c>
      <c r="D133" s="548"/>
      <c r="E133" s="52">
        <v>2</v>
      </c>
      <c r="F133" s="94">
        <v>9.02</v>
      </c>
      <c r="G133" s="87" t="s">
        <v>561</v>
      </c>
      <c r="H133" s="87" t="s">
        <v>513</v>
      </c>
      <c r="I133" s="87" t="s">
        <v>351</v>
      </c>
      <c r="J133" s="270" t="s">
        <v>357</v>
      </c>
      <c r="K133" s="270"/>
      <c r="L133" s="270"/>
      <c r="M133" s="87" t="s">
        <v>1257</v>
      </c>
      <c r="N133" s="87" t="s">
        <v>1144</v>
      </c>
      <c r="O133" s="221" t="s">
        <v>1145</v>
      </c>
      <c r="P133" s="87" t="s">
        <v>687</v>
      </c>
      <c r="Q133" s="87"/>
      <c r="R133" s="87" t="s">
        <v>686</v>
      </c>
      <c r="S133" s="2" t="s">
        <v>378</v>
      </c>
      <c r="T133" s="2" t="s">
        <v>383</v>
      </c>
      <c r="U133" s="2" t="s">
        <v>382</v>
      </c>
      <c r="V133" s="270" t="s">
        <v>1146</v>
      </c>
      <c r="W133" s="538"/>
      <c r="X133" s="538"/>
      <c r="Y133" s="538"/>
      <c r="Z133" s="87" t="s">
        <v>1219</v>
      </c>
    </row>
    <row r="134" spans="2:26" ht="15.9" customHeight="1" x14ac:dyDescent="0.2">
      <c r="B134" s="274"/>
      <c r="C134" s="547" t="s">
        <v>660</v>
      </c>
      <c r="D134" s="548"/>
      <c r="E134" s="52">
        <v>3</v>
      </c>
      <c r="F134" s="94">
        <v>9.02</v>
      </c>
      <c r="G134" s="87" t="s">
        <v>561</v>
      </c>
      <c r="H134" s="87" t="s">
        <v>513</v>
      </c>
      <c r="I134" s="87" t="s">
        <v>351</v>
      </c>
      <c r="J134" s="270" t="s">
        <v>559</v>
      </c>
      <c r="K134" s="270"/>
      <c r="L134" s="270"/>
      <c r="M134" s="87" t="s">
        <v>704</v>
      </c>
      <c r="N134" s="87" t="s">
        <v>1144</v>
      </c>
      <c r="O134" s="221" t="s">
        <v>362</v>
      </c>
      <c r="P134" s="87" t="s">
        <v>681</v>
      </c>
      <c r="Q134" s="87"/>
      <c r="R134" s="87" t="s">
        <v>681</v>
      </c>
      <c r="S134" s="2" t="s">
        <v>378</v>
      </c>
      <c r="T134" s="2" t="s">
        <v>383</v>
      </c>
      <c r="U134" s="2" t="s">
        <v>382</v>
      </c>
      <c r="V134" s="270" t="s">
        <v>1146</v>
      </c>
      <c r="W134" s="538"/>
      <c r="X134" s="538"/>
      <c r="Y134" s="538"/>
      <c r="Z134" s="2" t="s">
        <v>728</v>
      </c>
    </row>
    <row r="135" spans="2:26" ht="15.9" customHeight="1" x14ac:dyDescent="0.2">
      <c r="B135" s="274"/>
      <c r="C135" s="547" t="s">
        <v>660</v>
      </c>
      <c r="D135" s="548"/>
      <c r="E135" s="52">
        <v>4</v>
      </c>
      <c r="F135" s="94">
        <v>9.02</v>
      </c>
      <c r="G135" s="87" t="s">
        <v>561</v>
      </c>
      <c r="H135" s="87" t="s">
        <v>513</v>
      </c>
      <c r="I135" s="87" t="s">
        <v>351</v>
      </c>
      <c r="J135" s="270" t="s">
        <v>559</v>
      </c>
      <c r="K135" s="270"/>
      <c r="L135" s="270"/>
      <c r="M135" s="87" t="s">
        <v>735</v>
      </c>
      <c r="N135" s="87" t="s">
        <v>1144</v>
      </c>
      <c r="O135" s="221" t="s">
        <v>362</v>
      </c>
      <c r="P135" s="87" t="s">
        <v>681</v>
      </c>
      <c r="Q135" s="87"/>
      <c r="R135" s="87" t="s">
        <v>681</v>
      </c>
      <c r="S135" s="2" t="s">
        <v>378</v>
      </c>
      <c r="T135" s="2" t="s">
        <v>383</v>
      </c>
      <c r="U135" s="2" t="s">
        <v>382</v>
      </c>
      <c r="V135" s="270" t="s">
        <v>1146</v>
      </c>
      <c r="W135" s="538"/>
      <c r="X135" s="538"/>
      <c r="Y135" s="538"/>
      <c r="Z135" s="2" t="s">
        <v>728</v>
      </c>
    </row>
    <row r="136" spans="2:26" ht="15.9" customHeight="1" x14ac:dyDescent="0.2">
      <c r="B136" s="274"/>
      <c r="C136" s="547" t="s">
        <v>660</v>
      </c>
      <c r="D136" s="548"/>
      <c r="E136" s="52">
        <v>5</v>
      </c>
      <c r="F136" s="94">
        <v>9.02</v>
      </c>
      <c r="G136" s="87" t="s">
        <v>561</v>
      </c>
      <c r="H136" s="87" t="s">
        <v>515</v>
      </c>
      <c r="I136" s="87" t="s">
        <v>351</v>
      </c>
      <c r="J136" s="270" t="s">
        <v>559</v>
      </c>
      <c r="K136" s="270"/>
      <c r="L136" s="270"/>
      <c r="M136" s="87" t="s">
        <v>923</v>
      </c>
      <c r="N136" s="87" t="s">
        <v>1144</v>
      </c>
      <c r="O136" s="221" t="s">
        <v>362</v>
      </c>
      <c r="P136" s="87" t="s">
        <v>681</v>
      </c>
      <c r="Q136" s="87"/>
      <c r="R136" s="87" t="s">
        <v>681</v>
      </c>
      <c r="S136" s="2" t="s">
        <v>378</v>
      </c>
      <c r="T136" s="2" t="s">
        <v>383</v>
      </c>
      <c r="U136" s="2" t="s">
        <v>382</v>
      </c>
      <c r="V136" s="270" t="s">
        <v>1146</v>
      </c>
      <c r="W136" s="538"/>
      <c r="X136" s="538"/>
      <c r="Y136" s="538"/>
      <c r="Z136" s="2" t="s">
        <v>728</v>
      </c>
    </row>
    <row r="137" spans="2:26" ht="15.9" customHeight="1" x14ac:dyDescent="0.2">
      <c r="B137" s="274"/>
      <c r="C137" s="547" t="s">
        <v>1256</v>
      </c>
      <c r="D137" s="548"/>
      <c r="E137" s="52">
        <v>6</v>
      </c>
      <c r="F137" s="94">
        <v>9.02</v>
      </c>
      <c r="G137" s="87" t="s">
        <v>350</v>
      </c>
      <c r="H137" s="87" t="s">
        <v>376</v>
      </c>
      <c r="I137" s="87" t="s">
        <v>351</v>
      </c>
      <c r="J137" s="270" t="s">
        <v>559</v>
      </c>
      <c r="K137" s="270"/>
      <c r="L137" s="270"/>
      <c r="M137" s="87" t="s">
        <v>1193</v>
      </c>
      <c r="N137" s="87" t="s">
        <v>1144</v>
      </c>
      <c r="O137" s="221" t="s">
        <v>1145</v>
      </c>
      <c r="P137" s="87" t="s">
        <v>687</v>
      </c>
      <c r="Q137" s="87"/>
      <c r="R137" s="87" t="s">
        <v>1124</v>
      </c>
      <c r="S137" s="2" t="s">
        <v>378</v>
      </c>
      <c r="T137" s="2" t="s">
        <v>383</v>
      </c>
      <c r="U137" s="2" t="s">
        <v>382</v>
      </c>
      <c r="V137" s="270" t="s">
        <v>1146</v>
      </c>
      <c r="W137" s="538"/>
      <c r="X137" s="538"/>
      <c r="Y137" s="538"/>
      <c r="Z137" s="2" t="s">
        <v>1159</v>
      </c>
    </row>
    <row r="138" spans="2:26" ht="15.9" customHeight="1" x14ac:dyDescent="0.2">
      <c r="B138" s="274"/>
      <c r="C138" s="547" t="s">
        <v>1256</v>
      </c>
      <c r="D138" s="548"/>
      <c r="E138" s="52">
        <v>7</v>
      </c>
      <c r="F138" s="94">
        <v>9.02</v>
      </c>
      <c r="G138" s="87" t="s">
        <v>350</v>
      </c>
      <c r="H138" s="87" t="s">
        <v>376</v>
      </c>
      <c r="I138" s="87" t="s">
        <v>351</v>
      </c>
      <c r="J138" s="270" t="s">
        <v>559</v>
      </c>
      <c r="K138" s="270"/>
      <c r="L138" s="270"/>
      <c r="M138" s="87" t="s">
        <v>1221</v>
      </c>
      <c r="N138" s="87" t="s">
        <v>1144</v>
      </c>
      <c r="O138" s="221" t="s">
        <v>1145</v>
      </c>
      <c r="P138" s="87" t="s">
        <v>687</v>
      </c>
      <c r="Q138" s="87"/>
      <c r="R138" s="87" t="s">
        <v>1124</v>
      </c>
      <c r="S138" s="2" t="s">
        <v>378</v>
      </c>
      <c r="T138" s="2" t="s">
        <v>383</v>
      </c>
      <c r="U138" s="2" t="s">
        <v>382</v>
      </c>
      <c r="V138" s="270" t="s">
        <v>1146</v>
      </c>
      <c r="W138" s="538"/>
      <c r="X138" s="538"/>
      <c r="Y138" s="538"/>
      <c r="Z138" s="2" t="s">
        <v>1159</v>
      </c>
    </row>
    <row r="139" spans="2:26" ht="15.9" customHeight="1" x14ac:dyDescent="0.2">
      <c r="B139" s="274"/>
      <c r="C139" s="547" t="s">
        <v>1258</v>
      </c>
      <c r="D139" s="548"/>
      <c r="E139" s="52">
        <v>1</v>
      </c>
      <c r="F139" s="94">
        <v>8.86</v>
      </c>
      <c r="G139" s="87" t="s">
        <v>561</v>
      </c>
      <c r="H139" s="87" t="s">
        <v>516</v>
      </c>
      <c r="I139" s="87" t="s">
        <v>351</v>
      </c>
      <c r="J139" s="270" t="s">
        <v>559</v>
      </c>
      <c r="K139" s="270"/>
      <c r="L139" s="270"/>
      <c r="M139" s="87" t="s">
        <v>1259</v>
      </c>
      <c r="N139" s="87" t="s">
        <v>1144</v>
      </c>
      <c r="O139" s="221" t="s">
        <v>1150</v>
      </c>
      <c r="P139" s="87" t="s">
        <v>687</v>
      </c>
      <c r="Q139" s="87"/>
      <c r="R139" s="87" t="s">
        <v>692</v>
      </c>
      <c r="S139" s="2" t="s">
        <v>378</v>
      </c>
      <c r="T139" s="2" t="s">
        <v>383</v>
      </c>
      <c r="U139" s="2" t="s">
        <v>382</v>
      </c>
      <c r="V139" s="270" t="s">
        <v>1146</v>
      </c>
      <c r="W139" s="538"/>
      <c r="X139" s="538"/>
      <c r="Y139" s="538"/>
      <c r="Z139" s="2" t="s">
        <v>1147</v>
      </c>
    </row>
    <row r="140" spans="2:26" ht="15.9" customHeight="1" x14ac:dyDescent="0.2">
      <c r="B140" s="274"/>
      <c r="C140" s="547" t="s">
        <v>1258</v>
      </c>
      <c r="D140" s="548"/>
      <c r="E140" s="52">
        <v>2</v>
      </c>
      <c r="F140" s="94">
        <v>8.86</v>
      </c>
      <c r="G140" s="87" t="s">
        <v>561</v>
      </c>
      <c r="H140" s="87" t="s">
        <v>515</v>
      </c>
      <c r="I140" s="87" t="s">
        <v>351</v>
      </c>
      <c r="J140" s="270" t="s">
        <v>559</v>
      </c>
      <c r="K140" s="270"/>
      <c r="L140" s="270"/>
      <c r="M140" s="87" t="s">
        <v>1156</v>
      </c>
      <c r="N140" s="87" t="s">
        <v>1144</v>
      </c>
      <c r="O140" s="221" t="s">
        <v>1150</v>
      </c>
      <c r="P140" s="87" t="s">
        <v>687</v>
      </c>
      <c r="Q140" s="87"/>
      <c r="R140" s="87" t="s">
        <v>692</v>
      </c>
      <c r="S140" s="2" t="s">
        <v>378</v>
      </c>
      <c r="T140" s="2" t="s">
        <v>383</v>
      </c>
      <c r="U140" s="2" t="s">
        <v>382</v>
      </c>
      <c r="V140" s="270" t="s">
        <v>1146</v>
      </c>
      <c r="W140" s="538"/>
      <c r="X140" s="538"/>
      <c r="Y140" s="538"/>
      <c r="Z140" s="2" t="s">
        <v>1147</v>
      </c>
    </row>
    <row r="141" spans="2:26" ht="15.9" customHeight="1" x14ac:dyDescent="0.2">
      <c r="B141" s="274"/>
      <c r="C141" s="547" t="s">
        <v>1258</v>
      </c>
      <c r="D141" s="548"/>
      <c r="E141" s="52">
        <v>3</v>
      </c>
      <c r="F141" s="94">
        <v>8.86</v>
      </c>
      <c r="G141" s="87" t="s">
        <v>561</v>
      </c>
      <c r="H141" s="87" t="s">
        <v>515</v>
      </c>
      <c r="I141" s="87" t="s">
        <v>351</v>
      </c>
      <c r="J141" s="270" t="s">
        <v>559</v>
      </c>
      <c r="K141" s="270"/>
      <c r="L141" s="270"/>
      <c r="M141" s="87" t="s">
        <v>1197</v>
      </c>
      <c r="N141" s="87" t="s">
        <v>1144</v>
      </c>
      <c r="O141" s="221" t="s">
        <v>1150</v>
      </c>
      <c r="P141" s="87" t="s">
        <v>687</v>
      </c>
      <c r="Q141" s="87"/>
      <c r="R141" s="87" t="s">
        <v>692</v>
      </c>
      <c r="S141" s="2" t="s">
        <v>378</v>
      </c>
      <c r="T141" s="2" t="s">
        <v>383</v>
      </c>
      <c r="U141" s="2" t="s">
        <v>382</v>
      </c>
      <c r="V141" s="270" t="s">
        <v>1146</v>
      </c>
      <c r="W141" s="538"/>
      <c r="X141" s="538"/>
      <c r="Y141" s="538"/>
      <c r="Z141" s="2" t="s">
        <v>1147</v>
      </c>
    </row>
    <row r="142" spans="2:26" ht="15.9" customHeight="1" x14ac:dyDescent="0.2">
      <c r="B142" s="274"/>
      <c r="C142" s="547" t="s">
        <v>1258</v>
      </c>
      <c r="D142" s="548"/>
      <c r="E142" s="52">
        <v>4</v>
      </c>
      <c r="F142" s="94">
        <v>8.86</v>
      </c>
      <c r="G142" s="87" t="s">
        <v>350</v>
      </c>
      <c r="H142" s="87" t="s">
        <v>376</v>
      </c>
      <c r="I142" s="87" t="s">
        <v>351</v>
      </c>
      <c r="J142" s="270" t="s">
        <v>559</v>
      </c>
      <c r="K142" s="270"/>
      <c r="L142" s="270"/>
      <c r="M142" s="87" t="s">
        <v>1260</v>
      </c>
      <c r="N142" s="87" t="s">
        <v>1144</v>
      </c>
      <c r="O142" s="221" t="s">
        <v>1145</v>
      </c>
      <c r="P142" s="87" t="s">
        <v>687</v>
      </c>
      <c r="Q142" s="87"/>
      <c r="R142" s="87" t="s">
        <v>1124</v>
      </c>
      <c r="S142" s="2" t="s">
        <v>378</v>
      </c>
      <c r="T142" s="2" t="s">
        <v>383</v>
      </c>
      <c r="U142" s="2" t="s">
        <v>382</v>
      </c>
      <c r="V142" s="270" t="s">
        <v>1146</v>
      </c>
      <c r="W142" s="538"/>
      <c r="X142" s="538"/>
      <c r="Y142" s="538"/>
      <c r="Z142" s="2" t="s">
        <v>1159</v>
      </c>
    </row>
    <row r="143" spans="2:26" ht="15.9" customHeight="1" x14ac:dyDescent="0.2">
      <c r="B143" s="274"/>
      <c r="C143" s="547" t="s">
        <v>1258</v>
      </c>
      <c r="D143" s="548"/>
      <c r="E143" s="52">
        <v>5</v>
      </c>
      <c r="F143" s="94">
        <v>8.86</v>
      </c>
      <c r="G143" s="87" t="s">
        <v>350</v>
      </c>
      <c r="H143" s="87" t="s">
        <v>373</v>
      </c>
      <c r="I143" s="87" t="s">
        <v>351</v>
      </c>
      <c r="J143" s="270" t="s">
        <v>559</v>
      </c>
      <c r="K143" s="270"/>
      <c r="L143" s="270"/>
      <c r="M143" s="87" t="s">
        <v>1169</v>
      </c>
      <c r="N143" s="87" t="s">
        <v>1144</v>
      </c>
      <c r="O143" s="221" t="s">
        <v>1150</v>
      </c>
      <c r="P143" s="87" t="s">
        <v>687</v>
      </c>
      <c r="Q143" s="87"/>
      <c r="R143" s="87" t="s">
        <v>1124</v>
      </c>
      <c r="S143" s="2" t="s">
        <v>378</v>
      </c>
      <c r="T143" s="2" t="s">
        <v>383</v>
      </c>
      <c r="U143" s="2" t="s">
        <v>382</v>
      </c>
      <c r="V143" s="270" t="s">
        <v>1146</v>
      </c>
      <c r="W143" s="538"/>
      <c r="X143" s="538"/>
      <c r="Y143" s="538"/>
      <c r="Z143" s="2" t="s">
        <v>1159</v>
      </c>
    </row>
    <row r="144" spans="2:26" ht="15.9" customHeight="1" x14ac:dyDescent="0.2">
      <c r="B144" s="274"/>
      <c r="C144" s="547" t="s">
        <v>1258</v>
      </c>
      <c r="D144" s="548"/>
      <c r="E144" s="52">
        <v>6</v>
      </c>
      <c r="F144" s="94">
        <v>8.86</v>
      </c>
      <c r="G144" s="87" t="s">
        <v>350</v>
      </c>
      <c r="H144" s="87" t="s">
        <v>376</v>
      </c>
      <c r="I144" s="87" t="s">
        <v>351</v>
      </c>
      <c r="J144" s="270" t="s">
        <v>559</v>
      </c>
      <c r="K144" s="270"/>
      <c r="L144" s="270"/>
      <c r="M144" s="87" t="s">
        <v>1261</v>
      </c>
      <c r="N144" s="87" t="s">
        <v>1144</v>
      </c>
      <c r="O144" s="221" t="s">
        <v>1145</v>
      </c>
      <c r="P144" s="87" t="s">
        <v>687</v>
      </c>
      <c r="Q144" s="87"/>
      <c r="R144" s="87" t="s">
        <v>1124</v>
      </c>
      <c r="S144" s="2" t="s">
        <v>378</v>
      </c>
      <c r="T144" s="2" t="s">
        <v>383</v>
      </c>
      <c r="U144" s="2" t="s">
        <v>382</v>
      </c>
      <c r="V144" s="270" t="s">
        <v>1146</v>
      </c>
      <c r="W144" s="538"/>
      <c r="X144" s="538"/>
      <c r="Y144" s="538"/>
      <c r="Z144" s="2" t="s">
        <v>1159</v>
      </c>
    </row>
    <row r="145" spans="2:26" ht="15.9" customHeight="1" x14ac:dyDescent="0.2">
      <c r="B145" s="274"/>
      <c r="C145" s="547" t="s">
        <v>1262</v>
      </c>
      <c r="D145" s="548"/>
      <c r="E145" s="52">
        <v>1</v>
      </c>
      <c r="F145" s="94">
        <v>8.81</v>
      </c>
      <c r="G145" s="87" t="s">
        <v>561</v>
      </c>
      <c r="H145" s="87" t="s">
        <v>517</v>
      </c>
      <c r="I145" s="87" t="s">
        <v>351</v>
      </c>
      <c r="J145" s="270" t="s">
        <v>559</v>
      </c>
      <c r="K145" s="270"/>
      <c r="L145" s="270"/>
      <c r="M145" s="87" t="s">
        <v>1223</v>
      </c>
      <c r="N145" s="87" t="s">
        <v>1144</v>
      </c>
      <c r="O145" s="221" t="s">
        <v>1150</v>
      </c>
      <c r="P145" s="87" t="s">
        <v>687</v>
      </c>
      <c r="Q145" s="87"/>
      <c r="R145" s="87" t="s">
        <v>692</v>
      </c>
      <c r="S145" s="2" t="s">
        <v>378</v>
      </c>
      <c r="T145" s="2" t="s">
        <v>383</v>
      </c>
      <c r="U145" s="2" t="s">
        <v>382</v>
      </c>
      <c r="V145" s="270" t="s">
        <v>1146</v>
      </c>
      <c r="W145" s="538"/>
      <c r="X145" s="538"/>
      <c r="Y145" s="538"/>
      <c r="Z145" s="2" t="s">
        <v>1147</v>
      </c>
    </row>
    <row r="146" spans="2:26" ht="15.9" customHeight="1" x14ac:dyDescent="0.2">
      <c r="B146" s="274"/>
      <c r="C146" s="547" t="s">
        <v>1262</v>
      </c>
      <c r="D146" s="548"/>
      <c r="E146" s="52">
        <v>2</v>
      </c>
      <c r="F146" s="94">
        <v>8.81</v>
      </c>
      <c r="G146" s="87" t="s">
        <v>350</v>
      </c>
      <c r="H146" s="87" t="s">
        <v>373</v>
      </c>
      <c r="I146" s="87" t="s">
        <v>351</v>
      </c>
      <c r="J146" s="270" t="s">
        <v>559</v>
      </c>
      <c r="K146" s="270"/>
      <c r="L146" s="270"/>
      <c r="M146" s="87" t="s">
        <v>1169</v>
      </c>
      <c r="N146" s="87" t="s">
        <v>1144</v>
      </c>
      <c r="O146" s="221" t="s">
        <v>1150</v>
      </c>
      <c r="P146" s="87" t="s">
        <v>687</v>
      </c>
      <c r="Q146" s="87"/>
      <c r="R146" s="87" t="s">
        <v>1124</v>
      </c>
      <c r="S146" s="2" t="s">
        <v>378</v>
      </c>
      <c r="T146" s="2" t="s">
        <v>383</v>
      </c>
      <c r="U146" s="2" t="s">
        <v>382</v>
      </c>
      <c r="V146" s="270" t="s">
        <v>1146</v>
      </c>
      <c r="W146" s="538"/>
      <c r="X146" s="538"/>
      <c r="Y146" s="538"/>
      <c r="Z146" s="2" t="s">
        <v>1159</v>
      </c>
    </row>
    <row r="147" spans="2:26" ht="15.9" customHeight="1" x14ac:dyDescent="0.2">
      <c r="B147" s="274"/>
      <c r="C147" s="547" t="s">
        <v>1263</v>
      </c>
      <c r="D147" s="548"/>
      <c r="E147" s="52">
        <v>1</v>
      </c>
      <c r="F147" s="94">
        <v>9.08</v>
      </c>
      <c r="G147" s="87" t="s">
        <v>561</v>
      </c>
      <c r="H147" s="87" t="s">
        <v>511</v>
      </c>
      <c r="I147" s="87" t="s">
        <v>351</v>
      </c>
      <c r="J147" s="270" t="s">
        <v>368</v>
      </c>
      <c r="K147" s="270"/>
      <c r="L147" s="270"/>
      <c r="M147" s="87" t="s">
        <v>1257</v>
      </c>
      <c r="N147" s="87" t="s">
        <v>1144</v>
      </c>
      <c r="O147" s="221" t="s">
        <v>1145</v>
      </c>
      <c r="P147" s="87" t="s">
        <v>687</v>
      </c>
      <c r="Q147" s="87"/>
      <c r="R147" s="87" t="s">
        <v>686</v>
      </c>
      <c r="S147" s="2" t="s">
        <v>378</v>
      </c>
      <c r="T147" s="2" t="s">
        <v>383</v>
      </c>
      <c r="U147" s="2" t="s">
        <v>382</v>
      </c>
      <c r="V147" s="270" t="s">
        <v>1146</v>
      </c>
      <c r="W147" s="538"/>
      <c r="X147" s="538"/>
      <c r="Y147" s="538"/>
      <c r="Z147" s="2" t="s">
        <v>1264</v>
      </c>
    </row>
    <row r="148" spans="2:26" ht="15.9" customHeight="1" x14ac:dyDescent="0.2">
      <c r="B148" s="274"/>
      <c r="C148" s="547" t="s">
        <v>1263</v>
      </c>
      <c r="D148" s="548"/>
      <c r="E148" s="52">
        <v>2</v>
      </c>
      <c r="F148" s="94">
        <v>9.08</v>
      </c>
      <c r="G148" s="87" t="s">
        <v>350</v>
      </c>
      <c r="H148" s="87" t="s">
        <v>376</v>
      </c>
      <c r="I148" s="87" t="s">
        <v>351</v>
      </c>
      <c r="J148" s="270" t="s">
        <v>559</v>
      </c>
      <c r="K148" s="270"/>
      <c r="L148" s="270"/>
      <c r="M148" s="87" t="s">
        <v>1265</v>
      </c>
      <c r="N148" s="87" t="s">
        <v>1144</v>
      </c>
      <c r="O148" s="221" t="s">
        <v>1145</v>
      </c>
      <c r="P148" s="87" t="s">
        <v>687</v>
      </c>
      <c r="Q148" s="87"/>
      <c r="R148" s="87" t="s">
        <v>1124</v>
      </c>
      <c r="S148" s="2" t="s">
        <v>378</v>
      </c>
      <c r="T148" s="2" t="s">
        <v>383</v>
      </c>
      <c r="U148" s="2" t="s">
        <v>382</v>
      </c>
      <c r="V148" s="270" t="s">
        <v>1146</v>
      </c>
      <c r="W148" s="538"/>
      <c r="X148" s="538"/>
      <c r="Y148" s="538"/>
      <c r="Z148" s="2" t="s">
        <v>1159</v>
      </c>
    </row>
    <row r="149" spans="2:26" ht="15.9" customHeight="1" x14ac:dyDescent="0.2">
      <c r="B149" s="274"/>
      <c r="C149" s="547" t="s">
        <v>1263</v>
      </c>
      <c r="D149" s="548"/>
      <c r="E149" s="52">
        <v>3</v>
      </c>
      <c r="F149" s="94">
        <v>9.08</v>
      </c>
      <c r="G149" s="87" t="s">
        <v>350</v>
      </c>
      <c r="H149" s="87" t="s">
        <v>373</v>
      </c>
      <c r="I149" s="87" t="s">
        <v>351</v>
      </c>
      <c r="J149" s="270" t="s">
        <v>559</v>
      </c>
      <c r="K149" s="270"/>
      <c r="L149" s="270"/>
      <c r="M149" s="87" t="s">
        <v>1205</v>
      </c>
      <c r="N149" s="87" t="s">
        <v>1144</v>
      </c>
      <c r="O149" s="221" t="s">
        <v>1150</v>
      </c>
      <c r="P149" s="87" t="s">
        <v>687</v>
      </c>
      <c r="Q149" s="87"/>
      <c r="R149" s="87" t="s">
        <v>1124</v>
      </c>
      <c r="S149" s="2" t="s">
        <v>378</v>
      </c>
      <c r="T149" s="2" t="s">
        <v>383</v>
      </c>
      <c r="U149" s="2" t="s">
        <v>382</v>
      </c>
      <c r="V149" s="270" t="s">
        <v>1146</v>
      </c>
      <c r="W149" s="538"/>
      <c r="X149" s="538"/>
      <c r="Y149" s="538"/>
      <c r="Z149" s="2" t="s">
        <v>1147</v>
      </c>
    </row>
    <row r="150" spans="2:26" ht="15.9" customHeight="1" x14ac:dyDescent="0.2">
      <c r="B150" s="274"/>
      <c r="C150" s="547" t="s">
        <v>1263</v>
      </c>
      <c r="D150" s="548"/>
      <c r="E150" s="52">
        <v>4</v>
      </c>
      <c r="F150" s="94">
        <v>9.08</v>
      </c>
      <c r="G150" s="87" t="s">
        <v>350</v>
      </c>
      <c r="H150" s="87" t="s">
        <v>376</v>
      </c>
      <c r="I150" s="87" t="s">
        <v>351</v>
      </c>
      <c r="J150" s="270" t="s">
        <v>559</v>
      </c>
      <c r="K150" s="270"/>
      <c r="L150" s="270"/>
      <c r="M150" s="87" t="s">
        <v>1156</v>
      </c>
      <c r="N150" s="87" t="s">
        <v>1144</v>
      </c>
      <c r="O150" s="221" t="s">
        <v>1145</v>
      </c>
      <c r="P150" s="87" t="s">
        <v>687</v>
      </c>
      <c r="Q150" s="87"/>
      <c r="R150" s="87" t="s">
        <v>1124</v>
      </c>
      <c r="S150" s="2" t="s">
        <v>378</v>
      </c>
      <c r="T150" s="2" t="s">
        <v>383</v>
      </c>
      <c r="U150" s="2" t="s">
        <v>382</v>
      </c>
      <c r="V150" s="270" t="s">
        <v>1146</v>
      </c>
      <c r="W150" s="538"/>
      <c r="X150" s="538"/>
      <c r="Y150" s="538"/>
      <c r="Z150" s="2" t="s">
        <v>1159</v>
      </c>
    </row>
    <row r="151" spans="2:26" ht="15.9" customHeight="1" x14ac:dyDescent="0.2">
      <c r="B151" s="274"/>
      <c r="C151" s="547" t="s">
        <v>664</v>
      </c>
      <c r="D151" s="548"/>
      <c r="E151" s="52">
        <v>1</v>
      </c>
      <c r="F151" s="94">
        <v>9.25</v>
      </c>
      <c r="G151" s="87" t="s">
        <v>561</v>
      </c>
      <c r="H151" s="87" t="s">
        <v>513</v>
      </c>
      <c r="I151" s="87" t="s">
        <v>351</v>
      </c>
      <c r="J151" s="270" t="s">
        <v>559</v>
      </c>
      <c r="K151" s="270"/>
      <c r="L151" s="270"/>
      <c r="M151" s="87" t="s">
        <v>737</v>
      </c>
      <c r="N151" s="87" t="s">
        <v>1144</v>
      </c>
      <c r="O151" s="221" t="s">
        <v>362</v>
      </c>
      <c r="P151" s="87" t="s">
        <v>681</v>
      </c>
      <c r="Q151" s="87"/>
      <c r="R151" s="87" t="s">
        <v>681</v>
      </c>
      <c r="S151" s="2" t="s">
        <v>378</v>
      </c>
      <c r="T151" s="2" t="s">
        <v>383</v>
      </c>
      <c r="U151" s="2" t="s">
        <v>382</v>
      </c>
      <c r="V151" s="270" t="s">
        <v>1146</v>
      </c>
      <c r="W151" s="538"/>
      <c r="X151" s="538"/>
      <c r="Y151" s="538"/>
      <c r="Z151" s="2" t="s">
        <v>728</v>
      </c>
    </row>
    <row r="152" spans="2:26" ht="15.9" customHeight="1" x14ac:dyDescent="0.2">
      <c r="B152" s="274"/>
      <c r="C152" s="547" t="s">
        <v>1266</v>
      </c>
      <c r="D152" s="548"/>
      <c r="E152" s="52">
        <v>2</v>
      </c>
      <c r="F152" s="94">
        <v>9.25</v>
      </c>
      <c r="G152" s="87" t="s">
        <v>350</v>
      </c>
      <c r="H152" s="87" t="s">
        <v>373</v>
      </c>
      <c r="I152" s="87" t="s">
        <v>351</v>
      </c>
      <c r="J152" s="270" t="s">
        <v>559</v>
      </c>
      <c r="K152" s="270"/>
      <c r="L152" s="270"/>
      <c r="M152" s="87" t="s">
        <v>1156</v>
      </c>
      <c r="N152" s="87" t="s">
        <v>1144</v>
      </c>
      <c r="O152" s="221" t="s">
        <v>1150</v>
      </c>
      <c r="P152" s="87" t="s">
        <v>687</v>
      </c>
      <c r="Q152" s="87"/>
      <c r="R152" s="87" t="s">
        <v>1124</v>
      </c>
      <c r="S152" s="2" t="s">
        <v>378</v>
      </c>
      <c r="T152" s="2" t="s">
        <v>383</v>
      </c>
      <c r="U152" s="2" t="s">
        <v>382</v>
      </c>
      <c r="V152" s="270" t="s">
        <v>1146</v>
      </c>
      <c r="W152" s="538"/>
      <c r="X152" s="538"/>
      <c r="Y152" s="538"/>
      <c r="Z152" s="2" t="s">
        <v>1159</v>
      </c>
    </row>
    <row r="153" spans="2:26" ht="15.9" customHeight="1" x14ac:dyDescent="0.2">
      <c r="B153" s="274"/>
      <c r="C153" s="547" t="s">
        <v>1267</v>
      </c>
      <c r="D153" s="548"/>
      <c r="E153" s="52">
        <v>1</v>
      </c>
      <c r="F153" s="94">
        <v>8.81</v>
      </c>
      <c r="G153" s="87" t="s">
        <v>561</v>
      </c>
      <c r="H153" s="87" t="s">
        <v>516</v>
      </c>
      <c r="I153" s="87" t="s">
        <v>351</v>
      </c>
      <c r="J153" s="270" t="s">
        <v>559</v>
      </c>
      <c r="K153" s="270"/>
      <c r="L153" s="270"/>
      <c r="M153" s="87" t="s">
        <v>1268</v>
      </c>
      <c r="N153" s="87" t="s">
        <v>1144</v>
      </c>
      <c r="O153" s="221" t="s">
        <v>1150</v>
      </c>
      <c r="P153" s="87" t="s">
        <v>687</v>
      </c>
      <c r="Q153" s="87"/>
      <c r="R153" s="87" t="s">
        <v>692</v>
      </c>
      <c r="S153" s="2" t="s">
        <v>378</v>
      </c>
      <c r="T153" s="2" t="s">
        <v>383</v>
      </c>
      <c r="U153" s="2" t="s">
        <v>382</v>
      </c>
      <c r="V153" s="270" t="s">
        <v>1146</v>
      </c>
      <c r="W153" s="538"/>
      <c r="X153" s="538"/>
      <c r="Y153" s="538"/>
      <c r="Z153" s="2" t="s">
        <v>1147</v>
      </c>
    </row>
    <row r="154" spans="2:26" ht="15.9" customHeight="1" x14ac:dyDescent="0.2">
      <c r="B154" s="274"/>
      <c r="C154" s="547" t="s">
        <v>1267</v>
      </c>
      <c r="D154" s="548"/>
      <c r="E154" s="52">
        <v>2</v>
      </c>
      <c r="F154" s="94">
        <v>8.81</v>
      </c>
      <c r="G154" s="87" t="s">
        <v>561</v>
      </c>
      <c r="H154" s="87" t="s">
        <v>512</v>
      </c>
      <c r="I154" s="87" t="s">
        <v>351</v>
      </c>
      <c r="J154" s="270" t="s">
        <v>559</v>
      </c>
      <c r="K154" s="270"/>
      <c r="L154" s="270"/>
      <c r="M154" s="87" t="s">
        <v>1269</v>
      </c>
      <c r="N154" s="87" t="s">
        <v>1144</v>
      </c>
      <c r="O154" s="221" t="s">
        <v>1145</v>
      </c>
      <c r="P154" s="87" t="s">
        <v>687</v>
      </c>
      <c r="Q154" s="87"/>
      <c r="R154" s="87" t="s">
        <v>686</v>
      </c>
      <c r="S154" s="2" t="s">
        <v>378</v>
      </c>
      <c r="T154" s="2" t="s">
        <v>383</v>
      </c>
      <c r="U154" s="2" t="s">
        <v>382</v>
      </c>
      <c r="V154" s="270" t="s">
        <v>1146</v>
      </c>
      <c r="W154" s="538"/>
      <c r="X154" s="538"/>
      <c r="Y154" s="538"/>
      <c r="Z154" s="87" t="s">
        <v>1270</v>
      </c>
    </row>
    <row r="155" spans="2:26" ht="15.9" customHeight="1" x14ac:dyDescent="0.2">
      <c r="B155" s="274"/>
      <c r="C155" s="547" t="s">
        <v>1267</v>
      </c>
      <c r="D155" s="548"/>
      <c r="E155" s="52">
        <v>3</v>
      </c>
      <c r="F155" s="94">
        <v>8.81</v>
      </c>
      <c r="G155" s="87" t="s">
        <v>350</v>
      </c>
      <c r="H155" s="87" t="s">
        <v>376</v>
      </c>
      <c r="I155" s="87" t="s">
        <v>351</v>
      </c>
      <c r="J155" s="270" t="s">
        <v>559</v>
      </c>
      <c r="K155" s="270"/>
      <c r="L155" s="270"/>
      <c r="M155" s="87" t="s">
        <v>1208</v>
      </c>
      <c r="N155" s="87" t="s">
        <v>1271</v>
      </c>
      <c r="O155" s="87" t="s">
        <v>1124</v>
      </c>
      <c r="P155" s="87" t="s">
        <v>1124</v>
      </c>
      <c r="Q155" s="87"/>
      <c r="R155" s="87" t="s">
        <v>1124</v>
      </c>
      <c r="S155" s="2" t="s">
        <v>378</v>
      </c>
      <c r="T155" s="2" t="s">
        <v>383</v>
      </c>
      <c r="U155" s="2" t="s">
        <v>382</v>
      </c>
      <c r="V155" s="270" t="s">
        <v>1146</v>
      </c>
      <c r="W155" s="538"/>
      <c r="X155" s="538"/>
      <c r="Y155" s="538"/>
      <c r="Z155" s="2" t="s">
        <v>1159</v>
      </c>
    </row>
    <row r="156" spans="2:26" ht="15.9" customHeight="1" x14ac:dyDescent="0.2">
      <c r="B156" s="274"/>
      <c r="C156" s="547" t="s">
        <v>1267</v>
      </c>
      <c r="D156" s="548"/>
      <c r="E156" s="52">
        <v>4</v>
      </c>
      <c r="F156" s="94">
        <v>8.81</v>
      </c>
      <c r="G156" s="87" t="s">
        <v>350</v>
      </c>
      <c r="H156" s="87" t="s">
        <v>375</v>
      </c>
      <c r="I156" s="87" t="s">
        <v>351</v>
      </c>
      <c r="J156" s="270" t="s">
        <v>559</v>
      </c>
      <c r="K156" s="270"/>
      <c r="L156" s="270"/>
      <c r="M156" s="87" t="s">
        <v>1178</v>
      </c>
      <c r="N156" s="87" t="s">
        <v>1144</v>
      </c>
      <c r="O156" s="221" t="s">
        <v>1145</v>
      </c>
      <c r="P156" s="87" t="s">
        <v>687</v>
      </c>
      <c r="Q156" s="87"/>
      <c r="R156" s="87" t="s">
        <v>1124</v>
      </c>
      <c r="S156" s="2" t="s">
        <v>378</v>
      </c>
      <c r="T156" s="2" t="s">
        <v>383</v>
      </c>
      <c r="U156" s="2" t="s">
        <v>382</v>
      </c>
      <c r="V156" s="270" t="s">
        <v>1146</v>
      </c>
      <c r="W156" s="538"/>
      <c r="X156" s="538"/>
      <c r="Y156" s="538"/>
      <c r="Z156" s="2" t="s">
        <v>1160</v>
      </c>
    </row>
    <row r="157" spans="2:26" ht="15.9" customHeight="1" x14ac:dyDescent="0.2">
      <c r="B157" s="274"/>
      <c r="C157" s="547" t="s">
        <v>1267</v>
      </c>
      <c r="D157" s="548"/>
      <c r="E157" s="52">
        <v>5</v>
      </c>
      <c r="F157" s="94">
        <v>8.81</v>
      </c>
      <c r="G157" s="87" t="s">
        <v>350</v>
      </c>
      <c r="H157" s="87" t="s">
        <v>376</v>
      </c>
      <c r="I157" s="87" t="s">
        <v>351</v>
      </c>
      <c r="J157" s="270" t="s">
        <v>559</v>
      </c>
      <c r="K157" s="270"/>
      <c r="L157" s="270"/>
      <c r="M157" s="87" t="s">
        <v>1213</v>
      </c>
      <c r="N157" s="87" t="s">
        <v>1144</v>
      </c>
      <c r="O157" s="221" t="s">
        <v>1145</v>
      </c>
      <c r="P157" s="87" t="s">
        <v>687</v>
      </c>
      <c r="Q157" s="87"/>
      <c r="R157" s="87" t="s">
        <v>1124</v>
      </c>
      <c r="S157" s="2" t="s">
        <v>378</v>
      </c>
      <c r="T157" s="2" t="s">
        <v>383</v>
      </c>
      <c r="U157" s="2" t="s">
        <v>382</v>
      </c>
      <c r="V157" s="270" t="s">
        <v>1146</v>
      </c>
      <c r="W157" s="538"/>
      <c r="X157" s="538"/>
      <c r="Y157" s="538"/>
      <c r="Z157" s="2" t="s">
        <v>1159</v>
      </c>
    </row>
    <row r="158" spans="2:26" s="250" customFormat="1" ht="15.9" customHeight="1" x14ac:dyDescent="0.2">
      <c r="B158" s="274"/>
      <c r="C158" s="547" t="s">
        <v>1272</v>
      </c>
      <c r="D158" s="548"/>
      <c r="E158" s="52">
        <v>1</v>
      </c>
      <c r="F158" s="94">
        <v>8.93</v>
      </c>
      <c r="G158" s="87" t="s">
        <v>561</v>
      </c>
      <c r="H158" s="87" t="s">
        <v>512</v>
      </c>
      <c r="I158" s="87" t="s">
        <v>351</v>
      </c>
      <c r="J158" s="270" t="s">
        <v>355</v>
      </c>
      <c r="K158" s="270"/>
      <c r="L158" s="270"/>
      <c r="M158" s="87" t="s">
        <v>1228</v>
      </c>
      <c r="N158" s="87" t="s">
        <v>1144</v>
      </c>
      <c r="O158" s="221" t="s">
        <v>1145</v>
      </c>
      <c r="P158" s="87" t="s">
        <v>687</v>
      </c>
      <c r="Q158" s="87"/>
      <c r="R158" s="87" t="s">
        <v>686</v>
      </c>
      <c r="S158" s="2" t="s">
        <v>378</v>
      </c>
      <c r="T158" s="2" t="s">
        <v>383</v>
      </c>
      <c r="U158" s="2" t="s">
        <v>382</v>
      </c>
      <c r="V158" s="270" t="s">
        <v>1146</v>
      </c>
      <c r="W158" s="538"/>
      <c r="X158" s="538"/>
      <c r="Y158" s="538"/>
      <c r="Z158" s="87" t="s">
        <v>1273</v>
      </c>
    </row>
    <row r="159" spans="2:26" ht="15.9" customHeight="1" x14ac:dyDescent="0.2">
      <c r="B159" s="274"/>
      <c r="C159" s="547" t="s">
        <v>1272</v>
      </c>
      <c r="D159" s="548"/>
      <c r="E159" s="52">
        <v>2</v>
      </c>
      <c r="F159" s="94">
        <v>8.93</v>
      </c>
      <c r="G159" s="87" t="s">
        <v>561</v>
      </c>
      <c r="H159" s="87" t="s">
        <v>512</v>
      </c>
      <c r="I159" s="87" t="s">
        <v>351</v>
      </c>
      <c r="J159" s="270" t="s">
        <v>357</v>
      </c>
      <c r="K159" s="270"/>
      <c r="L159" s="270"/>
      <c r="M159" s="87" t="s">
        <v>1206</v>
      </c>
      <c r="N159" s="87" t="s">
        <v>1144</v>
      </c>
      <c r="O159" s="221" t="s">
        <v>1145</v>
      </c>
      <c r="P159" s="87" t="s">
        <v>687</v>
      </c>
      <c r="Q159" s="87"/>
      <c r="R159" s="87" t="s">
        <v>686</v>
      </c>
      <c r="S159" s="2" t="s">
        <v>378</v>
      </c>
      <c r="T159" s="2" t="s">
        <v>383</v>
      </c>
      <c r="U159" s="2" t="s">
        <v>382</v>
      </c>
      <c r="V159" s="270" t="s">
        <v>1146</v>
      </c>
      <c r="W159" s="538"/>
      <c r="X159" s="538"/>
      <c r="Y159" s="538"/>
      <c r="Z159" s="87" t="s">
        <v>1219</v>
      </c>
    </row>
    <row r="160" spans="2:26" ht="15.9" customHeight="1" x14ac:dyDescent="0.2">
      <c r="B160" s="274"/>
      <c r="C160" s="547" t="s">
        <v>666</v>
      </c>
      <c r="D160" s="548"/>
      <c r="E160" s="52">
        <v>3</v>
      </c>
      <c r="F160" s="94">
        <v>8.93</v>
      </c>
      <c r="G160" s="87" t="s">
        <v>561</v>
      </c>
      <c r="H160" s="87" t="s">
        <v>515</v>
      </c>
      <c r="I160" s="87" t="s">
        <v>351</v>
      </c>
      <c r="J160" s="270" t="s">
        <v>559</v>
      </c>
      <c r="K160" s="270"/>
      <c r="L160" s="270"/>
      <c r="M160" s="87" t="s">
        <v>842</v>
      </c>
      <c r="N160" s="87" t="s">
        <v>1144</v>
      </c>
      <c r="O160" s="221" t="s">
        <v>362</v>
      </c>
      <c r="P160" s="87" t="s">
        <v>681</v>
      </c>
      <c r="Q160" s="87"/>
      <c r="R160" s="87" t="s">
        <v>681</v>
      </c>
      <c r="S160" s="2" t="s">
        <v>378</v>
      </c>
      <c r="T160" s="2" t="s">
        <v>383</v>
      </c>
      <c r="U160" s="2" t="s">
        <v>382</v>
      </c>
      <c r="V160" s="270" t="s">
        <v>1146</v>
      </c>
      <c r="W160" s="538"/>
      <c r="X160" s="538"/>
      <c r="Y160" s="538"/>
      <c r="Z160" s="2" t="s">
        <v>728</v>
      </c>
    </row>
    <row r="161" spans="2:26" ht="15.9" customHeight="1" x14ac:dyDescent="0.2">
      <c r="B161" s="274"/>
      <c r="C161" s="547" t="s">
        <v>1272</v>
      </c>
      <c r="D161" s="548"/>
      <c r="E161" s="52">
        <v>4</v>
      </c>
      <c r="F161" s="94">
        <v>8.93</v>
      </c>
      <c r="G161" s="87" t="s">
        <v>350</v>
      </c>
      <c r="H161" s="87" t="s">
        <v>376</v>
      </c>
      <c r="I161" s="87" t="s">
        <v>351</v>
      </c>
      <c r="J161" s="270" t="s">
        <v>559</v>
      </c>
      <c r="K161" s="270"/>
      <c r="L161" s="270"/>
      <c r="M161" s="87" t="s">
        <v>1201</v>
      </c>
      <c r="N161" s="87" t="s">
        <v>1144</v>
      </c>
      <c r="O161" s="221" t="s">
        <v>1145</v>
      </c>
      <c r="P161" s="87" t="s">
        <v>687</v>
      </c>
      <c r="Q161" s="87"/>
      <c r="R161" s="87" t="s">
        <v>1124</v>
      </c>
      <c r="S161" s="2" t="s">
        <v>378</v>
      </c>
      <c r="T161" s="2" t="s">
        <v>383</v>
      </c>
      <c r="U161" s="2" t="s">
        <v>382</v>
      </c>
      <c r="V161" s="270" t="s">
        <v>1146</v>
      </c>
      <c r="W161" s="538"/>
      <c r="X161" s="538"/>
      <c r="Y161" s="538"/>
      <c r="Z161" s="2" t="s">
        <v>1159</v>
      </c>
    </row>
    <row r="162" spans="2:26" ht="15.9" customHeight="1" x14ac:dyDescent="0.2">
      <c r="B162" s="274"/>
      <c r="C162" s="547" t="s">
        <v>1272</v>
      </c>
      <c r="D162" s="548"/>
      <c r="E162" s="52">
        <v>5</v>
      </c>
      <c r="F162" s="94">
        <v>8.93</v>
      </c>
      <c r="G162" s="87" t="s">
        <v>350</v>
      </c>
      <c r="H162" s="87" t="s">
        <v>373</v>
      </c>
      <c r="I162" s="87" t="s">
        <v>351</v>
      </c>
      <c r="J162" s="270" t="s">
        <v>559</v>
      </c>
      <c r="K162" s="270"/>
      <c r="L162" s="270"/>
      <c r="M162" s="87" t="s">
        <v>1213</v>
      </c>
      <c r="N162" s="87" t="s">
        <v>1144</v>
      </c>
      <c r="O162" s="221" t="s">
        <v>1150</v>
      </c>
      <c r="P162" s="87" t="s">
        <v>687</v>
      </c>
      <c r="Q162" s="87"/>
      <c r="R162" s="87" t="s">
        <v>1124</v>
      </c>
      <c r="S162" s="2" t="s">
        <v>378</v>
      </c>
      <c r="T162" s="2" t="s">
        <v>383</v>
      </c>
      <c r="U162" s="2" t="s">
        <v>382</v>
      </c>
      <c r="V162" s="270" t="s">
        <v>1146</v>
      </c>
      <c r="W162" s="538"/>
      <c r="X162" s="538"/>
      <c r="Y162" s="538"/>
      <c r="Z162" s="2" t="s">
        <v>1159</v>
      </c>
    </row>
    <row r="163" spans="2:26" ht="15.9" customHeight="1" x14ac:dyDescent="0.2">
      <c r="B163" s="274"/>
      <c r="C163" s="547" t="s">
        <v>1272</v>
      </c>
      <c r="D163" s="548"/>
      <c r="E163" s="52">
        <v>6</v>
      </c>
      <c r="F163" s="94">
        <v>8.93</v>
      </c>
      <c r="G163" s="87" t="s">
        <v>350</v>
      </c>
      <c r="H163" s="87" t="s">
        <v>376</v>
      </c>
      <c r="I163" s="87" t="s">
        <v>351</v>
      </c>
      <c r="J163" s="270" t="s">
        <v>559</v>
      </c>
      <c r="K163" s="270"/>
      <c r="L163" s="270"/>
      <c r="M163" s="87" t="s">
        <v>1208</v>
      </c>
      <c r="N163" s="87" t="s">
        <v>1144</v>
      </c>
      <c r="O163" s="221" t="s">
        <v>1145</v>
      </c>
      <c r="P163" s="87" t="s">
        <v>687</v>
      </c>
      <c r="Q163" s="87"/>
      <c r="R163" s="87" t="s">
        <v>1124</v>
      </c>
      <c r="S163" s="2" t="s">
        <v>378</v>
      </c>
      <c r="T163" s="2" t="s">
        <v>383</v>
      </c>
      <c r="U163" s="2" t="s">
        <v>382</v>
      </c>
      <c r="V163" s="270" t="s">
        <v>1146</v>
      </c>
      <c r="W163" s="538"/>
      <c r="X163" s="538"/>
      <c r="Y163" s="538"/>
      <c r="Z163" s="2" t="s">
        <v>1159</v>
      </c>
    </row>
    <row r="164" spans="2:26" ht="15.9" customHeight="1" x14ac:dyDescent="0.2">
      <c r="B164" s="274"/>
      <c r="C164" s="547" t="s">
        <v>1272</v>
      </c>
      <c r="D164" s="548"/>
      <c r="E164" s="52">
        <v>7</v>
      </c>
      <c r="F164" s="94">
        <v>8.93</v>
      </c>
      <c r="G164" s="87" t="s">
        <v>350</v>
      </c>
      <c r="H164" s="87" t="s">
        <v>373</v>
      </c>
      <c r="I164" s="87" t="s">
        <v>351</v>
      </c>
      <c r="J164" s="270" t="s">
        <v>559</v>
      </c>
      <c r="K164" s="270"/>
      <c r="L164" s="270"/>
      <c r="M164" s="87" t="s">
        <v>1169</v>
      </c>
      <c r="N164" s="87" t="s">
        <v>1144</v>
      </c>
      <c r="O164" s="221" t="s">
        <v>1150</v>
      </c>
      <c r="P164" s="87" t="s">
        <v>687</v>
      </c>
      <c r="Q164" s="87"/>
      <c r="R164" s="87" t="s">
        <v>1124</v>
      </c>
      <c r="S164" s="2" t="s">
        <v>378</v>
      </c>
      <c r="T164" s="2" t="s">
        <v>383</v>
      </c>
      <c r="U164" s="2" t="s">
        <v>382</v>
      </c>
      <c r="V164" s="270" t="s">
        <v>1146</v>
      </c>
      <c r="W164" s="538"/>
      <c r="X164" s="538"/>
      <c r="Y164" s="538"/>
      <c r="Z164" s="2" t="s">
        <v>1159</v>
      </c>
    </row>
    <row r="165" spans="2:26" ht="15.9" customHeight="1" x14ac:dyDescent="0.2">
      <c r="B165" s="274"/>
      <c r="C165" s="547" t="s">
        <v>1272</v>
      </c>
      <c r="D165" s="548"/>
      <c r="E165" s="52">
        <v>8</v>
      </c>
      <c r="F165" s="94">
        <v>8.93</v>
      </c>
      <c r="G165" s="87" t="s">
        <v>350</v>
      </c>
      <c r="H165" s="87" t="s">
        <v>376</v>
      </c>
      <c r="I165" s="87" t="s">
        <v>351</v>
      </c>
      <c r="J165" s="270" t="s">
        <v>559</v>
      </c>
      <c r="K165" s="270"/>
      <c r="L165" s="270"/>
      <c r="M165" s="87" t="s">
        <v>1186</v>
      </c>
      <c r="N165" s="87" t="s">
        <v>1144</v>
      </c>
      <c r="O165" s="221" t="s">
        <v>1145</v>
      </c>
      <c r="P165" s="87" t="s">
        <v>687</v>
      </c>
      <c r="Q165" s="87"/>
      <c r="R165" s="87" t="s">
        <v>1124</v>
      </c>
      <c r="S165" s="2" t="s">
        <v>378</v>
      </c>
      <c r="T165" s="2" t="s">
        <v>383</v>
      </c>
      <c r="U165" s="2" t="s">
        <v>382</v>
      </c>
      <c r="V165" s="270" t="s">
        <v>1146</v>
      </c>
      <c r="W165" s="538"/>
      <c r="X165" s="538"/>
      <c r="Y165" s="538"/>
      <c r="Z165" s="2" t="s">
        <v>1159</v>
      </c>
    </row>
    <row r="166" spans="2:26" ht="15.9" customHeight="1" x14ac:dyDescent="0.2">
      <c r="B166" s="274"/>
      <c r="C166" s="547" t="s">
        <v>1274</v>
      </c>
      <c r="D166" s="548"/>
      <c r="E166" s="52">
        <v>1</v>
      </c>
      <c r="F166" s="94">
        <v>8.82</v>
      </c>
      <c r="G166" s="87" t="s">
        <v>561</v>
      </c>
      <c r="H166" s="87" t="s">
        <v>511</v>
      </c>
      <c r="I166" s="87" t="s">
        <v>351</v>
      </c>
      <c r="J166" s="270" t="s">
        <v>357</v>
      </c>
      <c r="K166" s="270"/>
      <c r="L166" s="270"/>
      <c r="M166" s="87" t="s">
        <v>1275</v>
      </c>
      <c r="N166" s="87" t="s">
        <v>1144</v>
      </c>
      <c r="O166" s="221" t="s">
        <v>1150</v>
      </c>
      <c r="P166" s="87" t="s">
        <v>687</v>
      </c>
      <c r="Q166" s="87"/>
      <c r="R166" s="87" t="s">
        <v>692</v>
      </c>
      <c r="S166" s="2" t="s">
        <v>378</v>
      </c>
      <c r="T166" s="2" t="s">
        <v>383</v>
      </c>
      <c r="U166" s="2" t="s">
        <v>382</v>
      </c>
      <c r="V166" s="270" t="s">
        <v>1146</v>
      </c>
      <c r="W166" s="538"/>
      <c r="X166" s="538"/>
      <c r="Y166" s="538"/>
      <c r="Z166" s="2" t="s">
        <v>1151</v>
      </c>
    </row>
    <row r="167" spans="2:26" ht="15.9" customHeight="1" x14ac:dyDescent="0.2">
      <c r="B167" s="274"/>
      <c r="C167" s="547" t="s">
        <v>1274</v>
      </c>
      <c r="D167" s="548"/>
      <c r="E167" s="52">
        <v>2</v>
      </c>
      <c r="F167" s="94">
        <v>8.82</v>
      </c>
      <c r="G167" s="87" t="s">
        <v>350</v>
      </c>
      <c r="H167" s="87" t="s">
        <v>376</v>
      </c>
      <c r="I167" s="87" t="s">
        <v>351</v>
      </c>
      <c r="J167" s="270" t="s">
        <v>559</v>
      </c>
      <c r="K167" s="270"/>
      <c r="L167" s="270"/>
      <c r="M167" s="87" t="s">
        <v>1183</v>
      </c>
      <c r="N167" s="87" t="s">
        <v>1144</v>
      </c>
      <c r="O167" s="221" t="s">
        <v>1145</v>
      </c>
      <c r="P167" s="87" t="s">
        <v>687</v>
      </c>
      <c r="Q167" s="87"/>
      <c r="R167" s="87" t="s">
        <v>1124</v>
      </c>
      <c r="S167" s="2" t="s">
        <v>378</v>
      </c>
      <c r="T167" s="2" t="s">
        <v>383</v>
      </c>
      <c r="U167" s="2" t="s">
        <v>382</v>
      </c>
      <c r="V167" s="270" t="s">
        <v>1146</v>
      </c>
      <c r="W167" s="538"/>
      <c r="X167" s="538"/>
      <c r="Y167" s="538"/>
      <c r="Z167" s="2" t="s">
        <v>1159</v>
      </c>
    </row>
    <row r="168" spans="2:26" ht="15.9" customHeight="1" x14ac:dyDescent="0.2">
      <c r="B168" s="274"/>
      <c r="C168" s="547" t="s">
        <v>1276</v>
      </c>
      <c r="D168" s="548"/>
      <c r="E168" s="52">
        <v>1</v>
      </c>
      <c r="F168" s="94">
        <v>8.8000000000000007</v>
      </c>
      <c r="G168" s="87" t="s">
        <v>350</v>
      </c>
      <c r="H168" s="87" t="s">
        <v>375</v>
      </c>
      <c r="I168" s="87" t="s">
        <v>351</v>
      </c>
      <c r="J168" s="270" t="s">
        <v>559</v>
      </c>
      <c r="K168" s="270"/>
      <c r="L168" s="270"/>
      <c r="M168" s="87" t="s">
        <v>1213</v>
      </c>
      <c r="N168" s="87" t="s">
        <v>1144</v>
      </c>
      <c r="O168" s="221" t="s">
        <v>1145</v>
      </c>
      <c r="P168" s="87" t="s">
        <v>687</v>
      </c>
      <c r="Q168" s="87"/>
      <c r="R168" s="87" t="s">
        <v>1124</v>
      </c>
      <c r="S168" s="2" t="s">
        <v>378</v>
      </c>
      <c r="T168" s="2" t="s">
        <v>383</v>
      </c>
      <c r="U168" s="2" t="s">
        <v>382</v>
      </c>
      <c r="V168" s="270" t="s">
        <v>1146</v>
      </c>
      <c r="W168" s="538"/>
      <c r="X168" s="538"/>
      <c r="Y168" s="538"/>
      <c r="Z168" s="2" t="s">
        <v>1160</v>
      </c>
    </row>
    <row r="169" spans="2:26" ht="15.9" customHeight="1" x14ac:dyDescent="0.2">
      <c r="B169" s="274"/>
      <c r="C169" s="547" t="s">
        <v>669</v>
      </c>
      <c r="D169" s="548"/>
      <c r="E169" s="52">
        <v>1</v>
      </c>
      <c r="F169" s="94">
        <v>9.1</v>
      </c>
      <c r="G169" s="87" t="s">
        <v>561</v>
      </c>
      <c r="H169" s="87" t="s">
        <v>516</v>
      </c>
      <c r="I169" s="87" t="s">
        <v>351</v>
      </c>
      <c r="J169" s="270" t="s">
        <v>559</v>
      </c>
      <c r="K169" s="270"/>
      <c r="L169" s="270"/>
      <c r="M169" s="87" t="s">
        <v>796</v>
      </c>
      <c r="N169" s="87" t="s">
        <v>1144</v>
      </c>
      <c r="O169" s="221" t="s">
        <v>362</v>
      </c>
      <c r="P169" s="87" t="s">
        <v>681</v>
      </c>
      <c r="Q169" s="87"/>
      <c r="R169" s="87" t="s">
        <v>681</v>
      </c>
      <c r="S169" s="2" t="s">
        <v>378</v>
      </c>
      <c r="T169" s="2" t="s">
        <v>383</v>
      </c>
      <c r="U169" s="2" t="s">
        <v>382</v>
      </c>
      <c r="V169" s="270" t="s">
        <v>1146</v>
      </c>
      <c r="W169" s="538"/>
      <c r="X169" s="538"/>
      <c r="Y169" s="538"/>
      <c r="Z169" s="2" t="s">
        <v>728</v>
      </c>
    </row>
    <row r="170" spans="2:26" ht="15.9" customHeight="1" x14ac:dyDescent="0.2">
      <c r="B170" s="274"/>
      <c r="C170" s="547" t="s">
        <v>669</v>
      </c>
      <c r="D170" s="548"/>
      <c r="E170" s="52">
        <v>2</v>
      </c>
      <c r="F170" s="94">
        <v>9.1</v>
      </c>
      <c r="G170" s="87" t="s">
        <v>561</v>
      </c>
      <c r="H170" s="87" t="s">
        <v>516</v>
      </c>
      <c r="I170" s="87" t="s">
        <v>351</v>
      </c>
      <c r="J170" s="270" t="s">
        <v>559</v>
      </c>
      <c r="K170" s="270"/>
      <c r="L170" s="270"/>
      <c r="M170" s="87" t="s">
        <v>873</v>
      </c>
      <c r="N170" s="87" t="s">
        <v>1144</v>
      </c>
      <c r="O170" s="221" t="s">
        <v>363</v>
      </c>
      <c r="P170" s="87" t="s">
        <v>687</v>
      </c>
      <c r="Q170" s="87"/>
      <c r="R170" s="87" t="s">
        <v>692</v>
      </c>
      <c r="S170" s="2" t="s">
        <v>378</v>
      </c>
      <c r="T170" s="2" t="s">
        <v>383</v>
      </c>
      <c r="U170" s="2" t="s">
        <v>382</v>
      </c>
      <c r="V170" s="270" t="s">
        <v>1146</v>
      </c>
      <c r="W170" s="538"/>
      <c r="X170" s="538"/>
      <c r="Y170" s="538"/>
      <c r="Z170" s="2" t="s">
        <v>690</v>
      </c>
    </row>
    <row r="171" spans="2:26" ht="15.9" customHeight="1" x14ac:dyDescent="0.2">
      <c r="B171" s="274"/>
      <c r="C171" s="547" t="s">
        <v>1115</v>
      </c>
      <c r="D171" s="548"/>
      <c r="E171" s="52">
        <v>3</v>
      </c>
      <c r="F171" s="94">
        <v>9.1</v>
      </c>
      <c r="G171" s="87" t="s">
        <v>561</v>
      </c>
      <c r="H171" s="87" t="s">
        <v>512</v>
      </c>
      <c r="I171" s="87" t="s">
        <v>351</v>
      </c>
      <c r="J171" s="270" t="s">
        <v>357</v>
      </c>
      <c r="K171" s="270"/>
      <c r="L171" s="270"/>
      <c r="M171" s="87" t="s">
        <v>785</v>
      </c>
      <c r="N171" s="87" t="s">
        <v>1144</v>
      </c>
      <c r="O171" s="221" t="s">
        <v>364</v>
      </c>
      <c r="P171" s="87" t="s">
        <v>687</v>
      </c>
      <c r="Q171" s="87"/>
      <c r="R171" s="87" t="s">
        <v>686</v>
      </c>
      <c r="S171" s="2" t="s">
        <v>378</v>
      </c>
      <c r="T171" s="2" t="s">
        <v>383</v>
      </c>
      <c r="U171" s="2" t="s">
        <v>382</v>
      </c>
      <c r="V171" s="270" t="s">
        <v>1146</v>
      </c>
      <c r="W171" s="538"/>
      <c r="X171" s="538"/>
      <c r="Y171" s="538"/>
      <c r="Z171" s="87" t="s">
        <v>1091</v>
      </c>
    </row>
    <row r="172" spans="2:26" ht="15.9" customHeight="1" x14ac:dyDescent="0.2">
      <c r="B172" s="274"/>
      <c r="C172" s="547" t="s">
        <v>1115</v>
      </c>
      <c r="D172" s="548"/>
      <c r="E172" s="52">
        <v>4</v>
      </c>
      <c r="F172" s="94">
        <v>9.1</v>
      </c>
      <c r="G172" s="87" t="s">
        <v>350</v>
      </c>
      <c r="H172" s="87" t="s">
        <v>376</v>
      </c>
      <c r="I172" s="87" t="s">
        <v>351</v>
      </c>
      <c r="J172" s="270" t="s">
        <v>559</v>
      </c>
      <c r="K172" s="270"/>
      <c r="L172" s="270"/>
      <c r="M172" s="87" t="s">
        <v>735</v>
      </c>
      <c r="N172" s="87" t="s">
        <v>1144</v>
      </c>
      <c r="O172" s="221" t="s">
        <v>364</v>
      </c>
      <c r="P172" s="87" t="s">
        <v>687</v>
      </c>
      <c r="Q172" s="87"/>
      <c r="R172" s="87" t="s">
        <v>1124</v>
      </c>
      <c r="S172" s="2" t="s">
        <v>378</v>
      </c>
      <c r="T172" s="2" t="s">
        <v>383</v>
      </c>
      <c r="U172" s="2" t="s">
        <v>382</v>
      </c>
      <c r="V172" s="270" t="s">
        <v>1146</v>
      </c>
      <c r="W172" s="538"/>
      <c r="X172" s="538"/>
      <c r="Y172" s="538"/>
      <c r="Z172" s="2" t="s">
        <v>1073</v>
      </c>
    </row>
    <row r="173" spans="2:26" ht="15.9" customHeight="1" x14ac:dyDescent="0.2">
      <c r="B173" s="274"/>
      <c r="C173" s="547" t="s">
        <v>1115</v>
      </c>
      <c r="D173" s="548"/>
      <c r="E173" s="52">
        <v>5</v>
      </c>
      <c r="F173" s="94">
        <v>9.1</v>
      </c>
      <c r="G173" s="87" t="s">
        <v>350</v>
      </c>
      <c r="H173" s="87" t="s">
        <v>376</v>
      </c>
      <c r="I173" s="87" t="s">
        <v>351</v>
      </c>
      <c r="J173" s="270" t="s">
        <v>559</v>
      </c>
      <c r="K173" s="270"/>
      <c r="L173" s="270"/>
      <c r="M173" s="87" t="s">
        <v>840</v>
      </c>
      <c r="N173" s="87" t="s">
        <v>1144</v>
      </c>
      <c r="O173" s="221" t="s">
        <v>364</v>
      </c>
      <c r="P173" s="87" t="s">
        <v>687</v>
      </c>
      <c r="Q173" s="87"/>
      <c r="R173" s="87" t="s">
        <v>1124</v>
      </c>
      <c r="S173" s="2" t="s">
        <v>378</v>
      </c>
      <c r="T173" s="2" t="s">
        <v>383</v>
      </c>
      <c r="U173" s="2" t="s">
        <v>382</v>
      </c>
      <c r="V173" s="270" t="s">
        <v>1146</v>
      </c>
      <c r="W173" s="538"/>
      <c r="X173" s="538"/>
      <c r="Y173" s="538"/>
      <c r="Z173" s="2" t="s">
        <v>1073</v>
      </c>
    </row>
    <row r="174" spans="2:26" ht="15.9" customHeight="1" x14ac:dyDescent="0.2">
      <c r="B174" s="274"/>
      <c r="C174" s="547" t="s">
        <v>1115</v>
      </c>
      <c r="D174" s="548"/>
      <c r="E174" s="52">
        <v>6</v>
      </c>
      <c r="F174" s="94">
        <v>9.1</v>
      </c>
      <c r="G174" s="87" t="s">
        <v>350</v>
      </c>
      <c r="H174" s="87" t="s">
        <v>376</v>
      </c>
      <c r="I174" s="87" t="s">
        <v>351</v>
      </c>
      <c r="J174" s="270" t="s">
        <v>559</v>
      </c>
      <c r="K174" s="270"/>
      <c r="L174" s="270"/>
      <c r="M174" s="87" t="s">
        <v>758</v>
      </c>
      <c r="N174" s="87" t="s">
        <v>1144</v>
      </c>
      <c r="O174" s="221" t="s">
        <v>364</v>
      </c>
      <c r="P174" s="87" t="s">
        <v>687</v>
      </c>
      <c r="Q174" s="87"/>
      <c r="R174" s="87" t="s">
        <v>1124</v>
      </c>
      <c r="S174" s="2" t="s">
        <v>378</v>
      </c>
      <c r="T174" s="2" t="s">
        <v>383</v>
      </c>
      <c r="U174" s="2" t="s">
        <v>382</v>
      </c>
      <c r="V174" s="270" t="s">
        <v>1146</v>
      </c>
      <c r="W174" s="538"/>
      <c r="X174" s="538"/>
      <c r="Y174" s="538"/>
      <c r="Z174" s="2" t="s">
        <v>1073</v>
      </c>
    </row>
    <row r="175" spans="2:26" ht="15.9" customHeight="1" x14ac:dyDescent="0.2">
      <c r="B175" s="274"/>
      <c r="C175" s="547" t="s">
        <v>1277</v>
      </c>
      <c r="D175" s="548"/>
      <c r="E175" s="52">
        <v>1</v>
      </c>
      <c r="F175" s="94">
        <v>8.98</v>
      </c>
      <c r="G175" s="87" t="s">
        <v>561</v>
      </c>
      <c r="H175" s="87" t="s">
        <v>512</v>
      </c>
      <c r="I175" s="87" t="s">
        <v>351</v>
      </c>
      <c r="J175" s="270" t="s">
        <v>357</v>
      </c>
      <c r="K175" s="270"/>
      <c r="L175" s="270"/>
      <c r="M175" s="87" t="s">
        <v>899</v>
      </c>
      <c r="N175" s="87" t="s">
        <v>1144</v>
      </c>
      <c r="O175" s="221" t="s">
        <v>364</v>
      </c>
      <c r="P175" s="87" t="s">
        <v>687</v>
      </c>
      <c r="Q175" s="87"/>
      <c r="R175" s="87" t="s">
        <v>686</v>
      </c>
      <c r="S175" s="2" t="s">
        <v>378</v>
      </c>
      <c r="T175" s="2" t="s">
        <v>383</v>
      </c>
      <c r="U175" s="2" t="s">
        <v>382</v>
      </c>
      <c r="V175" s="270" t="s">
        <v>1146</v>
      </c>
      <c r="W175" s="538"/>
      <c r="X175" s="538"/>
      <c r="Y175" s="538"/>
      <c r="Z175" s="87" t="s">
        <v>1091</v>
      </c>
    </row>
    <row r="176" spans="2:26" ht="15.9" customHeight="1" x14ac:dyDescent="0.2">
      <c r="B176" s="274"/>
      <c r="C176" s="547" t="s">
        <v>670</v>
      </c>
      <c r="D176" s="548"/>
      <c r="E176" s="52">
        <v>2</v>
      </c>
      <c r="F176" s="94">
        <v>8.98</v>
      </c>
      <c r="G176" s="87" t="s">
        <v>561</v>
      </c>
      <c r="H176" s="87" t="s">
        <v>516</v>
      </c>
      <c r="I176" s="87" t="s">
        <v>351</v>
      </c>
      <c r="J176" s="270" t="s">
        <v>559</v>
      </c>
      <c r="K176" s="270"/>
      <c r="L176" s="270"/>
      <c r="M176" s="87" t="s">
        <v>960</v>
      </c>
      <c r="N176" s="87" t="s">
        <v>1144</v>
      </c>
      <c r="O176" s="221" t="s">
        <v>362</v>
      </c>
      <c r="P176" s="87" t="s">
        <v>681</v>
      </c>
      <c r="Q176" s="87"/>
      <c r="R176" s="87" t="s">
        <v>681</v>
      </c>
      <c r="S176" s="2" t="s">
        <v>378</v>
      </c>
      <c r="T176" s="2" t="s">
        <v>383</v>
      </c>
      <c r="U176" s="2" t="s">
        <v>382</v>
      </c>
      <c r="V176" s="270" t="s">
        <v>1146</v>
      </c>
      <c r="W176" s="538"/>
      <c r="X176" s="538"/>
      <c r="Y176" s="538"/>
      <c r="Z176" s="2" t="s">
        <v>728</v>
      </c>
    </row>
    <row r="177" spans="2:26" ht="15.9" customHeight="1" x14ac:dyDescent="0.2">
      <c r="B177" s="274"/>
      <c r="C177" s="547" t="s">
        <v>1277</v>
      </c>
      <c r="D177" s="548"/>
      <c r="E177" s="52">
        <v>3</v>
      </c>
      <c r="F177" s="94">
        <v>8.98</v>
      </c>
      <c r="G177" s="87" t="s">
        <v>561</v>
      </c>
      <c r="H177" s="87" t="s">
        <v>516</v>
      </c>
      <c r="I177" s="87" t="s">
        <v>351</v>
      </c>
      <c r="J177" s="270" t="s">
        <v>559</v>
      </c>
      <c r="K177" s="270"/>
      <c r="L177" s="270"/>
      <c r="M177" s="87" t="s">
        <v>930</v>
      </c>
      <c r="N177" s="87" t="s">
        <v>1144</v>
      </c>
      <c r="O177" s="87" t="s">
        <v>365</v>
      </c>
      <c r="P177" s="87" t="s">
        <v>62</v>
      </c>
      <c r="Q177" s="87"/>
      <c r="R177" s="87" t="s">
        <v>62</v>
      </c>
      <c r="S177" s="2" t="s">
        <v>378</v>
      </c>
      <c r="T177" s="2" t="s">
        <v>384</v>
      </c>
      <c r="U177" s="2" t="s">
        <v>382</v>
      </c>
      <c r="V177" s="270" t="s">
        <v>1278</v>
      </c>
      <c r="W177" s="538"/>
      <c r="X177" s="538"/>
      <c r="Y177" s="538"/>
      <c r="Z177" s="2" t="s">
        <v>690</v>
      </c>
    </row>
    <row r="178" spans="2:26" ht="15.9" customHeight="1" x14ac:dyDescent="0.2">
      <c r="B178" s="274"/>
      <c r="C178" s="547" t="s">
        <v>1277</v>
      </c>
      <c r="D178" s="548"/>
      <c r="E178" s="52">
        <v>4</v>
      </c>
      <c r="F178" s="94">
        <v>8.98</v>
      </c>
      <c r="G178" s="87" t="s">
        <v>561</v>
      </c>
      <c r="H178" s="87" t="s">
        <v>516</v>
      </c>
      <c r="I178" s="87" t="s">
        <v>352</v>
      </c>
      <c r="J178" s="270" t="s">
        <v>352</v>
      </c>
      <c r="K178" s="270"/>
      <c r="L178" s="270"/>
      <c r="M178" s="87" t="s">
        <v>963</v>
      </c>
      <c r="N178" s="87" t="s">
        <v>1144</v>
      </c>
      <c r="O178" s="221" t="s">
        <v>364</v>
      </c>
      <c r="P178" s="87" t="s">
        <v>687</v>
      </c>
      <c r="Q178" s="87"/>
      <c r="R178" s="87" t="s">
        <v>686</v>
      </c>
      <c r="S178" s="2" t="s">
        <v>378</v>
      </c>
      <c r="T178" s="2" t="s">
        <v>383</v>
      </c>
      <c r="U178" s="2" t="s">
        <v>382</v>
      </c>
      <c r="V178" s="270" t="s">
        <v>1146</v>
      </c>
      <c r="W178" s="538"/>
      <c r="X178" s="538"/>
      <c r="Y178" s="538"/>
      <c r="Z178" s="2" t="s">
        <v>1077</v>
      </c>
    </row>
    <row r="179" spans="2:26" ht="15.9" customHeight="1" x14ac:dyDescent="0.2">
      <c r="B179" s="274"/>
      <c r="C179" s="547" t="s">
        <v>670</v>
      </c>
      <c r="D179" s="548"/>
      <c r="E179" s="52">
        <v>5</v>
      </c>
      <c r="F179" s="94">
        <v>8.98</v>
      </c>
      <c r="G179" s="87" t="s">
        <v>561</v>
      </c>
      <c r="H179" s="87" t="s">
        <v>511</v>
      </c>
      <c r="I179" s="87" t="s">
        <v>351</v>
      </c>
      <c r="J179" s="270" t="s">
        <v>559</v>
      </c>
      <c r="K179" s="270"/>
      <c r="L179" s="270"/>
      <c r="M179" s="87" t="s">
        <v>968</v>
      </c>
      <c r="N179" s="87" t="s">
        <v>1144</v>
      </c>
      <c r="O179" s="221" t="s">
        <v>362</v>
      </c>
      <c r="P179" s="87" t="s">
        <v>681</v>
      </c>
      <c r="Q179" s="87"/>
      <c r="R179" s="87" t="s">
        <v>681</v>
      </c>
      <c r="S179" s="2" t="s">
        <v>378</v>
      </c>
      <c r="T179" s="2" t="s">
        <v>383</v>
      </c>
      <c r="U179" s="2" t="s">
        <v>382</v>
      </c>
      <c r="V179" s="270" t="s">
        <v>1146</v>
      </c>
      <c r="W179" s="538"/>
      <c r="X179" s="538"/>
      <c r="Y179" s="538"/>
      <c r="Z179" s="2" t="s">
        <v>728</v>
      </c>
    </row>
    <row r="180" spans="2:26" ht="15.9" customHeight="1" x14ac:dyDescent="0.2">
      <c r="B180" s="274"/>
      <c r="C180" s="547" t="s">
        <v>1277</v>
      </c>
      <c r="D180" s="548"/>
      <c r="E180" s="52">
        <v>6</v>
      </c>
      <c r="F180" s="94">
        <v>8.98</v>
      </c>
      <c r="G180" s="87" t="s">
        <v>561</v>
      </c>
      <c r="H180" s="87" t="s">
        <v>511</v>
      </c>
      <c r="I180" s="87" t="s">
        <v>351</v>
      </c>
      <c r="J180" s="270" t="s">
        <v>559</v>
      </c>
      <c r="K180" s="270"/>
      <c r="L180" s="270"/>
      <c r="M180" s="87" t="s">
        <v>970</v>
      </c>
      <c r="N180" s="87" t="s">
        <v>1144</v>
      </c>
      <c r="O180" s="87" t="s">
        <v>365</v>
      </c>
      <c r="P180" s="87" t="s">
        <v>62</v>
      </c>
      <c r="Q180" s="87"/>
      <c r="R180" s="87" t="s">
        <v>62</v>
      </c>
      <c r="S180" s="2" t="s">
        <v>378</v>
      </c>
      <c r="T180" s="2" t="s">
        <v>384</v>
      </c>
      <c r="U180" s="2" t="s">
        <v>382</v>
      </c>
      <c r="V180" s="270" t="s">
        <v>1278</v>
      </c>
      <c r="W180" s="538"/>
      <c r="X180" s="538"/>
      <c r="Y180" s="538"/>
      <c r="Z180" s="2" t="s">
        <v>690</v>
      </c>
    </row>
    <row r="181" spans="2:26" ht="15.9" customHeight="1" x14ac:dyDescent="0.2">
      <c r="B181" s="274"/>
      <c r="C181" s="547" t="s">
        <v>670</v>
      </c>
      <c r="D181" s="548"/>
      <c r="E181" s="52">
        <v>7</v>
      </c>
      <c r="F181" s="94">
        <v>8.98</v>
      </c>
      <c r="G181" s="87" t="s">
        <v>561</v>
      </c>
      <c r="H181" s="87" t="s">
        <v>511</v>
      </c>
      <c r="I181" s="87" t="s">
        <v>352</v>
      </c>
      <c r="J181" s="270" t="s">
        <v>352</v>
      </c>
      <c r="K181" s="270"/>
      <c r="L181" s="270"/>
      <c r="M181" s="87" t="s">
        <v>720</v>
      </c>
      <c r="N181" s="87" t="s">
        <v>720</v>
      </c>
      <c r="O181" s="221" t="s">
        <v>364</v>
      </c>
      <c r="P181" s="87" t="s">
        <v>687</v>
      </c>
      <c r="Q181" s="87"/>
      <c r="R181" s="87" t="s">
        <v>681</v>
      </c>
      <c r="S181" s="2" t="s">
        <v>379</v>
      </c>
      <c r="T181" s="2" t="s">
        <v>379</v>
      </c>
      <c r="U181" s="2" t="s">
        <v>380</v>
      </c>
      <c r="V181" s="270" t="s">
        <v>720</v>
      </c>
      <c r="W181" s="538"/>
      <c r="X181" s="538"/>
      <c r="Y181" s="538"/>
      <c r="Z181" s="2" t="s">
        <v>685</v>
      </c>
    </row>
    <row r="182" spans="2:26" ht="15.9" customHeight="1" x14ac:dyDescent="0.2">
      <c r="B182" s="274"/>
      <c r="C182" s="547" t="s">
        <v>1277</v>
      </c>
      <c r="D182" s="548"/>
      <c r="E182" s="52">
        <v>8</v>
      </c>
      <c r="F182" s="94">
        <v>8.98</v>
      </c>
      <c r="G182" s="87" t="s">
        <v>350</v>
      </c>
      <c r="H182" s="87" t="s">
        <v>376</v>
      </c>
      <c r="I182" s="87" t="s">
        <v>351</v>
      </c>
      <c r="J182" s="270" t="s">
        <v>559</v>
      </c>
      <c r="K182" s="270"/>
      <c r="L182" s="270"/>
      <c r="M182" s="87" t="s">
        <v>808</v>
      </c>
      <c r="N182" s="87" t="s">
        <v>1144</v>
      </c>
      <c r="O182" s="221" t="s">
        <v>364</v>
      </c>
      <c r="P182" s="87" t="s">
        <v>687</v>
      </c>
      <c r="Q182" s="87"/>
      <c r="R182" s="87" t="s">
        <v>1124</v>
      </c>
      <c r="S182" s="2" t="s">
        <v>378</v>
      </c>
      <c r="T182" s="2" t="s">
        <v>383</v>
      </c>
      <c r="U182" s="2" t="s">
        <v>382</v>
      </c>
      <c r="V182" s="270" t="s">
        <v>1146</v>
      </c>
      <c r="W182" s="538"/>
      <c r="X182" s="538"/>
      <c r="Y182" s="538"/>
      <c r="Z182" s="2" t="s">
        <v>1073</v>
      </c>
    </row>
    <row r="183" spans="2:26" ht="15.9" customHeight="1" x14ac:dyDescent="0.2">
      <c r="B183" s="274"/>
      <c r="C183" s="547" t="s">
        <v>1277</v>
      </c>
      <c r="D183" s="548"/>
      <c r="E183" s="52">
        <v>9</v>
      </c>
      <c r="F183" s="94">
        <v>8.98</v>
      </c>
      <c r="G183" s="87" t="s">
        <v>350</v>
      </c>
      <c r="H183" s="87" t="s">
        <v>373</v>
      </c>
      <c r="I183" s="87" t="s">
        <v>351</v>
      </c>
      <c r="J183" s="270" t="s">
        <v>559</v>
      </c>
      <c r="K183" s="270"/>
      <c r="L183" s="270"/>
      <c r="M183" s="87" t="s">
        <v>729</v>
      </c>
      <c r="N183" s="87" t="s">
        <v>1144</v>
      </c>
      <c r="O183" s="221" t="s">
        <v>363</v>
      </c>
      <c r="P183" s="87" t="s">
        <v>687</v>
      </c>
      <c r="Q183" s="87"/>
      <c r="R183" s="87" t="s">
        <v>1124</v>
      </c>
      <c r="S183" s="2" t="s">
        <v>378</v>
      </c>
      <c r="T183" s="2" t="s">
        <v>383</v>
      </c>
      <c r="U183" s="2" t="s">
        <v>382</v>
      </c>
      <c r="V183" s="270" t="s">
        <v>1146</v>
      </c>
      <c r="W183" s="538"/>
      <c r="X183" s="538"/>
      <c r="Y183" s="538"/>
      <c r="Z183" s="2" t="s">
        <v>690</v>
      </c>
    </row>
    <row r="184" spans="2:26" ht="15.9" customHeight="1" x14ac:dyDescent="0.2">
      <c r="B184" s="274"/>
      <c r="C184" s="547" t="s">
        <v>1279</v>
      </c>
      <c r="D184" s="548"/>
      <c r="E184" s="52">
        <v>1</v>
      </c>
      <c r="F184" s="94">
        <v>8.81</v>
      </c>
      <c r="G184" s="87" t="s">
        <v>561</v>
      </c>
      <c r="H184" s="87" t="s">
        <v>516</v>
      </c>
      <c r="I184" s="87" t="s">
        <v>351</v>
      </c>
      <c r="J184" s="270" t="s">
        <v>559</v>
      </c>
      <c r="K184" s="270"/>
      <c r="L184" s="270"/>
      <c r="M184" s="87" t="s">
        <v>704</v>
      </c>
      <c r="N184" s="87" t="s">
        <v>1144</v>
      </c>
      <c r="O184" s="87" t="s">
        <v>365</v>
      </c>
      <c r="P184" s="87" t="s">
        <v>62</v>
      </c>
      <c r="Q184" s="87"/>
      <c r="R184" s="87" t="s">
        <v>62</v>
      </c>
      <c r="S184" s="2" t="s">
        <v>378</v>
      </c>
      <c r="T184" s="2" t="s">
        <v>384</v>
      </c>
      <c r="U184" s="2" t="s">
        <v>382</v>
      </c>
      <c r="V184" s="270" t="s">
        <v>1278</v>
      </c>
      <c r="W184" s="538"/>
      <c r="X184" s="538"/>
      <c r="Y184" s="538"/>
      <c r="Z184" s="2" t="s">
        <v>690</v>
      </c>
    </row>
    <row r="185" spans="2:26" ht="15.9" customHeight="1" x14ac:dyDescent="0.2">
      <c r="B185" s="274"/>
      <c r="C185" s="547" t="s">
        <v>1279</v>
      </c>
      <c r="D185" s="548"/>
      <c r="E185" s="52">
        <v>2</v>
      </c>
      <c r="F185" s="94">
        <v>8.81</v>
      </c>
      <c r="G185" s="87" t="s">
        <v>561</v>
      </c>
      <c r="H185" s="87" t="s">
        <v>512</v>
      </c>
      <c r="I185" s="87" t="s">
        <v>352</v>
      </c>
      <c r="J185" s="270" t="s">
        <v>352</v>
      </c>
      <c r="K185" s="270"/>
      <c r="L185" s="270"/>
      <c r="M185" s="87" t="s">
        <v>862</v>
      </c>
      <c r="N185" s="87" t="s">
        <v>1144</v>
      </c>
      <c r="O185" s="221" t="s">
        <v>364</v>
      </c>
      <c r="P185" s="87" t="s">
        <v>687</v>
      </c>
      <c r="Q185" s="87"/>
      <c r="R185" s="87" t="s">
        <v>686</v>
      </c>
      <c r="S185" s="2" t="s">
        <v>378</v>
      </c>
      <c r="T185" s="2" t="s">
        <v>383</v>
      </c>
      <c r="U185" s="2" t="s">
        <v>382</v>
      </c>
      <c r="V185" s="270" t="s">
        <v>1146</v>
      </c>
      <c r="W185" s="538"/>
      <c r="X185" s="538"/>
      <c r="Y185" s="538"/>
      <c r="Z185" s="2" t="s">
        <v>1077</v>
      </c>
    </row>
    <row r="186" spans="2:26" ht="15.9" customHeight="1" x14ac:dyDescent="0.2">
      <c r="B186" s="274"/>
      <c r="C186" s="547" t="s">
        <v>1279</v>
      </c>
      <c r="D186" s="548"/>
      <c r="E186" s="52">
        <v>3</v>
      </c>
      <c r="F186" s="94">
        <v>8.81</v>
      </c>
      <c r="G186" s="87" t="s">
        <v>561</v>
      </c>
      <c r="H186" s="87" t="s">
        <v>512</v>
      </c>
      <c r="I186" s="87" t="s">
        <v>351</v>
      </c>
      <c r="J186" s="270" t="s">
        <v>368</v>
      </c>
      <c r="K186" s="270"/>
      <c r="L186" s="270"/>
      <c r="M186" s="87" t="s">
        <v>980</v>
      </c>
      <c r="N186" s="87" t="s">
        <v>1144</v>
      </c>
      <c r="O186" s="221" t="s">
        <v>364</v>
      </c>
      <c r="P186" s="87" t="s">
        <v>687</v>
      </c>
      <c r="Q186" s="87"/>
      <c r="R186" s="87" t="s">
        <v>686</v>
      </c>
      <c r="S186" s="2" t="s">
        <v>378</v>
      </c>
      <c r="T186" s="2" t="s">
        <v>383</v>
      </c>
      <c r="U186" s="2" t="s">
        <v>382</v>
      </c>
      <c r="V186" s="270" t="s">
        <v>1146</v>
      </c>
      <c r="W186" s="538"/>
      <c r="X186" s="538"/>
      <c r="Y186" s="538"/>
      <c r="Z186" s="2" t="s">
        <v>935</v>
      </c>
    </row>
    <row r="187" spans="2:26" ht="15.9" customHeight="1" x14ac:dyDescent="0.2">
      <c r="B187" s="274"/>
      <c r="C187" s="547" t="s">
        <v>1279</v>
      </c>
      <c r="D187" s="548"/>
      <c r="E187" s="52">
        <v>4</v>
      </c>
      <c r="F187" s="94">
        <v>8.81</v>
      </c>
      <c r="G187" s="87" t="s">
        <v>561</v>
      </c>
      <c r="H187" s="87" t="s">
        <v>516</v>
      </c>
      <c r="I187" s="87" t="s">
        <v>351</v>
      </c>
      <c r="J187" s="270" t="s">
        <v>559</v>
      </c>
      <c r="K187" s="270"/>
      <c r="L187" s="270"/>
      <c r="M187" s="87" t="s">
        <v>846</v>
      </c>
      <c r="N187" s="87" t="s">
        <v>1144</v>
      </c>
      <c r="O187" s="221" t="s">
        <v>363</v>
      </c>
      <c r="P187" s="87" t="s">
        <v>687</v>
      </c>
      <c r="Q187" s="87"/>
      <c r="R187" s="87" t="s">
        <v>692</v>
      </c>
      <c r="S187" s="2" t="s">
        <v>378</v>
      </c>
      <c r="T187" s="2" t="s">
        <v>383</v>
      </c>
      <c r="U187" s="2" t="s">
        <v>382</v>
      </c>
      <c r="V187" s="270" t="s">
        <v>1146</v>
      </c>
      <c r="W187" s="538"/>
      <c r="X187" s="538"/>
      <c r="Y187" s="538"/>
      <c r="Z187" s="2" t="s">
        <v>690</v>
      </c>
    </row>
    <row r="188" spans="2:26" ht="15.9" customHeight="1" x14ac:dyDescent="0.2">
      <c r="B188" s="274"/>
      <c r="C188" s="547" t="s">
        <v>1279</v>
      </c>
      <c r="D188" s="548"/>
      <c r="E188" s="52">
        <v>5</v>
      </c>
      <c r="F188" s="94">
        <v>8.81</v>
      </c>
      <c r="G188" s="87" t="s">
        <v>561</v>
      </c>
      <c r="H188" s="87" t="s">
        <v>515</v>
      </c>
      <c r="I188" s="87" t="s">
        <v>351</v>
      </c>
      <c r="J188" s="270" t="s">
        <v>559</v>
      </c>
      <c r="K188" s="270"/>
      <c r="L188" s="270"/>
      <c r="M188" s="87" t="s">
        <v>903</v>
      </c>
      <c r="N188" s="87" t="s">
        <v>1144</v>
      </c>
      <c r="O188" s="221" t="s">
        <v>363</v>
      </c>
      <c r="P188" s="87" t="s">
        <v>687</v>
      </c>
      <c r="Q188" s="87"/>
      <c r="R188" s="87" t="s">
        <v>692</v>
      </c>
      <c r="S188" s="2" t="s">
        <v>378</v>
      </c>
      <c r="T188" s="2" t="s">
        <v>383</v>
      </c>
      <c r="U188" s="2" t="s">
        <v>382</v>
      </c>
      <c r="V188" s="270" t="s">
        <v>1146</v>
      </c>
      <c r="W188" s="538"/>
      <c r="X188" s="538"/>
      <c r="Y188" s="538"/>
      <c r="Z188" s="2" t="s">
        <v>690</v>
      </c>
    </row>
    <row r="189" spans="2:26" ht="15.9" customHeight="1" x14ac:dyDescent="0.2">
      <c r="B189" s="274"/>
      <c r="C189" s="547" t="s">
        <v>1279</v>
      </c>
      <c r="D189" s="548"/>
      <c r="E189" s="52">
        <v>6</v>
      </c>
      <c r="F189" s="94">
        <v>8.81</v>
      </c>
      <c r="G189" s="87" t="s">
        <v>561</v>
      </c>
      <c r="H189" s="87" t="s">
        <v>513</v>
      </c>
      <c r="I189" s="87" t="s">
        <v>351</v>
      </c>
      <c r="J189" s="270" t="s">
        <v>357</v>
      </c>
      <c r="K189" s="270"/>
      <c r="L189" s="270"/>
      <c r="M189" s="87" t="s">
        <v>985</v>
      </c>
      <c r="N189" s="87" t="s">
        <v>1144</v>
      </c>
      <c r="O189" s="221" t="s">
        <v>363</v>
      </c>
      <c r="P189" s="87" t="s">
        <v>687</v>
      </c>
      <c r="Q189" s="87"/>
      <c r="R189" s="87" t="s">
        <v>692</v>
      </c>
      <c r="S189" s="2" t="s">
        <v>378</v>
      </c>
      <c r="T189" s="2" t="s">
        <v>383</v>
      </c>
      <c r="U189" s="2" t="s">
        <v>382</v>
      </c>
      <c r="V189" s="270" t="s">
        <v>1146</v>
      </c>
      <c r="W189" s="538"/>
      <c r="X189" s="538"/>
      <c r="Y189" s="538"/>
      <c r="Z189" s="2" t="s">
        <v>695</v>
      </c>
    </row>
    <row r="190" spans="2:26" ht="15.9" customHeight="1" x14ac:dyDescent="0.2">
      <c r="B190" s="274"/>
      <c r="C190" s="547" t="s">
        <v>1279</v>
      </c>
      <c r="D190" s="548"/>
      <c r="E190" s="52">
        <v>7</v>
      </c>
      <c r="F190" s="94">
        <v>8.81</v>
      </c>
      <c r="G190" s="87" t="s">
        <v>350</v>
      </c>
      <c r="H190" s="87" t="s">
        <v>376</v>
      </c>
      <c r="I190" s="87" t="s">
        <v>351</v>
      </c>
      <c r="J190" s="270" t="s">
        <v>559</v>
      </c>
      <c r="K190" s="270"/>
      <c r="L190" s="270"/>
      <c r="M190" s="87" t="s">
        <v>853</v>
      </c>
      <c r="N190" s="87" t="s">
        <v>1144</v>
      </c>
      <c r="O190" s="221" t="s">
        <v>364</v>
      </c>
      <c r="P190" s="87" t="s">
        <v>687</v>
      </c>
      <c r="Q190" s="87"/>
      <c r="R190" s="87" t="s">
        <v>1124</v>
      </c>
      <c r="S190" s="2" t="s">
        <v>378</v>
      </c>
      <c r="T190" s="2" t="s">
        <v>383</v>
      </c>
      <c r="U190" s="2" t="s">
        <v>382</v>
      </c>
      <c r="V190" s="270" t="s">
        <v>1146</v>
      </c>
      <c r="W190" s="538"/>
      <c r="X190" s="538"/>
      <c r="Y190" s="538"/>
      <c r="Z190" s="2" t="s">
        <v>1073</v>
      </c>
    </row>
    <row r="191" spans="2:26" ht="15.9" customHeight="1" x14ac:dyDescent="0.2">
      <c r="B191" s="274"/>
      <c r="C191" s="547" t="s">
        <v>1279</v>
      </c>
      <c r="D191" s="548"/>
      <c r="E191" s="52">
        <v>8</v>
      </c>
      <c r="F191" s="94">
        <v>8.81</v>
      </c>
      <c r="G191" s="87" t="s">
        <v>350</v>
      </c>
      <c r="H191" s="87" t="s">
        <v>373</v>
      </c>
      <c r="I191" s="87" t="s">
        <v>351</v>
      </c>
      <c r="J191" s="270" t="s">
        <v>559</v>
      </c>
      <c r="K191" s="270"/>
      <c r="L191" s="270"/>
      <c r="M191" s="87" t="s">
        <v>832</v>
      </c>
      <c r="N191" s="87" t="s">
        <v>1144</v>
      </c>
      <c r="O191" s="221" t="s">
        <v>363</v>
      </c>
      <c r="P191" s="87" t="s">
        <v>687</v>
      </c>
      <c r="Q191" s="87"/>
      <c r="R191" s="87" t="s">
        <v>1124</v>
      </c>
      <c r="S191" s="2" t="s">
        <v>378</v>
      </c>
      <c r="T191" s="2" t="s">
        <v>383</v>
      </c>
      <c r="U191" s="2" t="s">
        <v>382</v>
      </c>
      <c r="V191" s="270" t="s">
        <v>1146</v>
      </c>
      <c r="W191" s="538"/>
      <c r="X191" s="538"/>
      <c r="Y191" s="538"/>
      <c r="Z191" s="2" t="s">
        <v>1073</v>
      </c>
    </row>
    <row r="192" spans="2:26" ht="15.9" customHeight="1" x14ac:dyDescent="0.2">
      <c r="B192" s="274"/>
      <c r="C192" s="547" t="s">
        <v>1279</v>
      </c>
      <c r="D192" s="548"/>
      <c r="E192" s="52">
        <v>9</v>
      </c>
      <c r="F192" s="94">
        <v>8.81</v>
      </c>
      <c r="G192" s="87" t="s">
        <v>350</v>
      </c>
      <c r="H192" s="87" t="s">
        <v>373</v>
      </c>
      <c r="I192" s="87" t="s">
        <v>351</v>
      </c>
      <c r="J192" s="270" t="s">
        <v>559</v>
      </c>
      <c r="K192" s="270"/>
      <c r="L192" s="270"/>
      <c r="M192" s="87" t="s">
        <v>991</v>
      </c>
      <c r="N192" s="87" t="s">
        <v>1144</v>
      </c>
      <c r="O192" s="221" t="s">
        <v>363</v>
      </c>
      <c r="P192" s="87" t="s">
        <v>687</v>
      </c>
      <c r="Q192" s="87"/>
      <c r="R192" s="87" t="s">
        <v>1124</v>
      </c>
      <c r="S192" s="2" t="s">
        <v>378</v>
      </c>
      <c r="T192" s="2" t="s">
        <v>383</v>
      </c>
      <c r="U192" s="2" t="s">
        <v>382</v>
      </c>
      <c r="V192" s="270" t="s">
        <v>1146</v>
      </c>
      <c r="W192" s="538"/>
      <c r="X192" s="538"/>
      <c r="Y192" s="538"/>
      <c r="Z192" s="2" t="s">
        <v>690</v>
      </c>
    </row>
    <row r="193" spans="2:26" ht="15.9" customHeight="1" x14ac:dyDescent="0.2">
      <c r="B193" s="274"/>
      <c r="C193" s="547" t="s">
        <v>1279</v>
      </c>
      <c r="D193" s="548"/>
      <c r="E193" s="52">
        <v>10</v>
      </c>
      <c r="F193" s="94">
        <v>8.81</v>
      </c>
      <c r="G193" s="87" t="s">
        <v>350</v>
      </c>
      <c r="H193" s="87" t="s">
        <v>376</v>
      </c>
      <c r="I193" s="87" t="s">
        <v>351</v>
      </c>
      <c r="J193" s="270" t="s">
        <v>559</v>
      </c>
      <c r="K193" s="270"/>
      <c r="L193" s="270"/>
      <c r="M193" s="87" t="s">
        <v>840</v>
      </c>
      <c r="N193" s="87" t="s">
        <v>1144</v>
      </c>
      <c r="O193" s="221" t="s">
        <v>364</v>
      </c>
      <c r="P193" s="87" t="s">
        <v>687</v>
      </c>
      <c r="Q193" s="87"/>
      <c r="R193" s="87" t="s">
        <v>1124</v>
      </c>
      <c r="S193" s="2" t="s">
        <v>378</v>
      </c>
      <c r="T193" s="2" t="s">
        <v>383</v>
      </c>
      <c r="U193" s="2" t="s">
        <v>382</v>
      </c>
      <c r="V193" s="270" t="s">
        <v>1146</v>
      </c>
      <c r="W193" s="538"/>
      <c r="X193" s="538"/>
      <c r="Y193" s="538"/>
      <c r="Z193" s="2" t="s">
        <v>1073</v>
      </c>
    </row>
    <row r="194" spans="2:26" ht="15.9" customHeight="1" x14ac:dyDescent="0.2">
      <c r="B194" s="274"/>
      <c r="C194" s="547" t="s">
        <v>1280</v>
      </c>
      <c r="D194" s="548"/>
      <c r="E194" s="52">
        <v>1</v>
      </c>
      <c r="F194" s="94">
        <v>9.11</v>
      </c>
      <c r="G194" s="87" t="s">
        <v>350</v>
      </c>
      <c r="H194" s="87" t="s">
        <v>376</v>
      </c>
      <c r="I194" s="87" t="s">
        <v>351</v>
      </c>
      <c r="J194" s="270" t="s">
        <v>559</v>
      </c>
      <c r="K194" s="270"/>
      <c r="L194" s="270"/>
      <c r="M194" s="87" t="s">
        <v>892</v>
      </c>
      <c r="N194" s="87" t="s">
        <v>1184</v>
      </c>
      <c r="O194" s="221" t="s">
        <v>364</v>
      </c>
      <c r="P194" s="87" t="s">
        <v>687</v>
      </c>
      <c r="Q194" s="87"/>
      <c r="R194" s="87" t="s">
        <v>1124</v>
      </c>
      <c r="S194" s="2" t="s">
        <v>378</v>
      </c>
      <c r="T194" s="2" t="s">
        <v>383</v>
      </c>
      <c r="U194" s="2" t="s">
        <v>382</v>
      </c>
      <c r="V194" s="270" t="s">
        <v>1146</v>
      </c>
      <c r="W194" s="538"/>
      <c r="X194" s="538"/>
      <c r="Y194" s="538"/>
      <c r="Z194" s="2" t="s">
        <v>1073</v>
      </c>
    </row>
    <row r="195" spans="2:26" ht="15.9" customHeight="1" x14ac:dyDescent="0.2">
      <c r="B195" s="274"/>
      <c r="C195" s="547" t="s">
        <v>1280</v>
      </c>
      <c r="D195" s="548"/>
      <c r="E195" s="52">
        <v>2</v>
      </c>
      <c r="F195" s="94">
        <v>9.11</v>
      </c>
      <c r="G195" s="87" t="s">
        <v>350</v>
      </c>
      <c r="H195" s="87" t="s">
        <v>376</v>
      </c>
      <c r="I195" s="87" t="s">
        <v>351</v>
      </c>
      <c r="J195" s="270" t="s">
        <v>559</v>
      </c>
      <c r="K195" s="270"/>
      <c r="L195" s="270"/>
      <c r="M195" s="87" t="s">
        <v>995</v>
      </c>
      <c r="N195" s="87" t="s">
        <v>1184</v>
      </c>
      <c r="O195" s="221" t="s">
        <v>364</v>
      </c>
      <c r="P195" s="87" t="s">
        <v>687</v>
      </c>
      <c r="Q195" s="87"/>
      <c r="R195" s="87" t="s">
        <v>1124</v>
      </c>
      <c r="S195" s="2" t="s">
        <v>378</v>
      </c>
      <c r="T195" s="2" t="s">
        <v>383</v>
      </c>
      <c r="U195" s="2" t="s">
        <v>382</v>
      </c>
      <c r="V195" s="270" t="s">
        <v>1146</v>
      </c>
      <c r="W195" s="538"/>
      <c r="X195" s="538"/>
      <c r="Y195" s="538"/>
      <c r="Z195" s="2" t="s">
        <v>1073</v>
      </c>
    </row>
    <row r="196" spans="2:26" ht="15.9" customHeight="1" x14ac:dyDescent="0.2">
      <c r="B196" s="274"/>
      <c r="C196" s="547" t="s">
        <v>673</v>
      </c>
      <c r="D196" s="548"/>
      <c r="E196" s="52">
        <v>1</v>
      </c>
      <c r="F196" s="94">
        <v>8.7899999999999991</v>
      </c>
      <c r="G196" s="87" t="s">
        <v>561</v>
      </c>
      <c r="H196" s="87" t="s">
        <v>515</v>
      </c>
      <c r="I196" s="87" t="s">
        <v>352</v>
      </c>
      <c r="J196" s="270" t="s">
        <v>352</v>
      </c>
      <c r="K196" s="270"/>
      <c r="L196" s="270"/>
      <c r="M196" s="87" t="s">
        <v>720</v>
      </c>
      <c r="N196" s="87" t="s">
        <v>720</v>
      </c>
      <c r="O196" s="221" t="s">
        <v>364</v>
      </c>
      <c r="P196" s="87" t="s">
        <v>687</v>
      </c>
      <c r="Q196" s="87"/>
      <c r="R196" s="87" t="s">
        <v>681</v>
      </c>
      <c r="S196" s="2" t="s">
        <v>379</v>
      </c>
      <c r="T196" s="2" t="s">
        <v>379</v>
      </c>
      <c r="U196" s="2" t="s">
        <v>380</v>
      </c>
      <c r="V196" s="270" t="s">
        <v>720</v>
      </c>
      <c r="W196" s="538"/>
      <c r="X196" s="538"/>
      <c r="Y196" s="538"/>
      <c r="Z196" s="2" t="s">
        <v>685</v>
      </c>
    </row>
    <row r="197" spans="2:26" ht="15.9" customHeight="1" x14ac:dyDescent="0.2">
      <c r="B197" s="274"/>
      <c r="C197" s="547" t="s">
        <v>1281</v>
      </c>
      <c r="D197" s="548"/>
      <c r="E197" s="52">
        <v>2</v>
      </c>
      <c r="F197" s="94">
        <v>8.7899999999999991</v>
      </c>
      <c r="G197" s="87" t="s">
        <v>350</v>
      </c>
      <c r="H197" s="87" t="s">
        <v>376</v>
      </c>
      <c r="I197" s="87" t="s">
        <v>351</v>
      </c>
      <c r="J197" s="270" t="s">
        <v>559</v>
      </c>
      <c r="K197" s="270"/>
      <c r="L197" s="270"/>
      <c r="M197" s="87" t="s">
        <v>832</v>
      </c>
      <c r="N197" s="87" t="s">
        <v>1144</v>
      </c>
      <c r="O197" s="221" t="s">
        <v>364</v>
      </c>
      <c r="P197" s="87" t="s">
        <v>687</v>
      </c>
      <c r="Q197" s="87"/>
      <c r="R197" s="87" t="s">
        <v>1124</v>
      </c>
      <c r="S197" s="2" t="s">
        <v>378</v>
      </c>
      <c r="T197" s="2" t="s">
        <v>383</v>
      </c>
      <c r="U197" s="2" t="s">
        <v>382</v>
      </c>
      <c r="V197" s="270" t="s">
        <v>1146</v>
      </c>
      <c r="W197" s="538"/>
      <c r="X197" s="538"/>
      <c r="Y197" s="538"/>
      <c r="Z197" s="2" t="s">
        <v>1073</v>
      </c>
    </row>
    <row r="198" spans="2:26" ht="15.9" customHeight="1" x14ac:dyDescent="0.2">
      <c r="B198" s="274"/>
      <c r="C198" s="547" t="s">
        <v>674</v>
      </c>
      <c r="D198" s="548"/>
      <c r="E198" s="52">
        <v>1</v>
      </c>
      <c r="F198" s="94">
        <v>9.0500000000000007</v>
      </c>
      <c r="G198" s="87" t="s">
        <v>561</v>
      </c>
      <c r="H198" s="87" t="s">
        <v>516</v>
      </c>
      <c r="I198" s="87" t="s">
        <v>351</v>
      </c>
      <c r="J198" s="270" t="s">
        <v>559</v>
      </c>
      <c r="K198" s="270"/>
      <c r="L198" s="270"/>
      <c r="M198" s="87" t="s">
        <v>846</v>
      </c>
      <c r="N198" s="87" t="s">
        <v>1144</v>
      </c>
      <c r="O198" s="221" t="s">
        <v>362</v>
      </c>
      <c r="P198" s="87" t="s">
        <v>681</v>
      </c>
      <c r="Q198" s="87"/>
      <c r="R198" s="87" t="s">
        <v>681</v>
      </c>
      <c r="S198" s="2" t="s">
        <v>378</v>
      </c>
      <c r="T198" s="2" t="s">
        <v>383</v>
      </c>
      <c r="U198" s="2" t="s">
        <v>382</v>
      </c>
      <c r="V198" s="270" t="s">
        <v>1146</v>
      </c>
      <c r="W198" s="538"/>
      <c r="X198" s="538"/>
      <c r="Y198" s="538"/>
      <c r="Z198" s="2" t="s">
        <v>728</v>
      </c>
    </row>
    <row r="199" spans="2:26" s="250" customFormat="1" ht="15.9" customHeight="1" x14ac:dyDescent="0.2">
      <c r="B199" s="274"/>
      <c r="C199" s="547" t="s">
        <v>1282</v>
      </c>
      <c r="D199" s="548"/>
      <c r="E199" s="52">
        <v>2</v>
      </c>
      <c r="F199" s="94">
        <v>9.0500000000000007</v>
      </c>
      <c r="G199" s="87" t="s">
        <v>561</v>
      </c>
      <c r="H199" s="87" t="s">
        <v>513</v>
      </c>
      <c r="I199" s="87" t="s">
        <v>351</v>
      </c>
      <c r="J199" s="270" t="s">
        <v>355</v>
      </c>
      <c r="K199" s="270"/>
      <c r="L199" s="270"/>
      <c r="M199" s="87" t="s">
        <v>1000</v>
      </c>
      <c r="N199" s="87" t="s">
        <v>1144</v>
      </c>
      <c r="O199" s="221" t="s">
        <v>364</v>
      </c>
      <c r="P199" s="87" t="s">
        <v>687</v>
      </c>
      <c r="Q199" s="87"/>
      <c r="R199" s="87" t="s">
        <v>686</v>
      </c>
      <c r="S199" s="2" t="s">
        <v>378</v>
      </c>
      <c r="T199" s="2" t="s">
        <v>383</v>
      </c>
      <c r="U199" s="2" t="s">
        <v>382</v>
      </c>
      <c r="V199" s="270" t="s">
        <v>1146</v>
      </c>
      <c r="W199" s="538"/>
      <c r="X199" s="538"/>
      <c r="Y199" s="538"/>
      <c r="Z199" s="87" t="s">
        <v>1121</v>
      </c>
    </row>
    <row r="200" spans="2:26" ht="15.9" customHeight="1" x14ac:dyDescent="0.2">
      <c r="B200" s="274"/>
      <c r="C200" s="547" t="s">
        <v>1282</v>
      </c>
      <c r="D200" s="548"/>
      <c r="E200" s="52">
        <v>3</v>
      </c>
      <c r="F200" s="94">
        <v>9.0500000000000007</v>
      </c>
      <c r="G200" s="87" t="s">
        <v>350</v>
      </c>
      <c r="H200" s="87" t="s">
        <v>376</v>
      </c>
      <c r="I200" s="87" t="s">
        <v>351</v>
      </c>
      <c r="J200" s="270" t="s">
        <v>559</v>
      </c>
      <c r="K200" s="270"/>
      <c r="L200" s="270"/>
      <c r="M200" s="87" t="s">
        <v>764</v>
      </c>
      <c r="N200" s="87" t="s">
        <v>1144</v>
      </c>
      <c r="O200" s="221" t="s">
        <v>364</v>
      </c>
      <c r="P200" s="87" t="s">
        <v>687</v>
      </c>
      <c r="Q200" s="87"/>
      <c r="R200" s="87" t="s">
        <v>1124</v>
      </c>
      <c r="S200" s="2" t="s">
        <v>378</v>
      </c>
      <c r="T200" s="2" t="s">
        <v>383</v>
      </c>
      <c r="U200" s="2" t="s">
        <v>382</v>
      </c>
      <c r="V200" s="270" t="s">
        <v>1146</v>
      </c>
      <c r="W200" s="538"/>
      <c r="X200" s="538"/>
      <c r="Y200" s="538"/>
      <c r="Z200" s="2" t="s">
        <v>1073</v>
      </c>
    </row>
    <row r="201" spans="2:26" ht="15.9" customHeight="1" x14ac:dyDescent="0.2">
      <c r="B201" s="274"/>
      <c r="C201" s="547" t="s">
        <v>1282</v>
      </c>
      <c r="D201" s="548"/>
      <c r="E201" s="52">
        <v>4</v>
      </c>
      <c r="F201" s="94">
        <v>9.0500000000000007</v>
      </c>
      <c r="G201" s="87" t="s">
        <v>350</v>
      </c>
      <c r="H201" s="87" t="s">
        <v>376</v>
      </c>
      <c r="I201" s="87" t="s">
        <v>351</v>
      </c>
      <c r="J201" s="270" t="s">
        <v>559</v>
      </c>
      <c r="K201" s="270"/>
      <c r="L201" s="270"/>
      <c r="M201" s="87" t="s">
        <v>799</v>
      </c>
      <c r="N201" s="87" t="s">
        <v>1144</v>
      </c>
      <c r="O201" s="221" t="s">
        <v>364</v>
      </c>
      <c r="P201" s="87" t="s">
        <v>687</v>
      </c>
      <c r="Q201" s="87"/>
      <c r="R201" s="87" t="s">
        <v>1124</v>
      </c>
      <c r="S201" s="2" t="s">
        <v>378</v>
      </c>
      <c r="T201" s="2" t="s">
        <v>383</v>
      </c>
      <c r="U201" s="2" t="s">
        <v>382</v>
      </c>
      <c r="V201" s="270" t="s">
        <v>1146</v>
      </c>
      <c r="W201" s="538"/>
      <c r="X201" s="538"/>
      <c r="Y201" s="538"/>
      <c r="Z201" s="2" t="s">
        <v>1073</v>
      </c>
    </row>
    <row r="202" spans="2:26" ht="15.9" customHeight="1" x14ac:dyDescent="0.2">
      <c r="B202" s="274"/>
      <c r="C202" s="547" t="s">
        <v>675</v>
      </c>
      <c r="D202" s="548"/>
      <c r="E202" s="52">
        <v>1</v>
      </c>
      <c r="F202" s="94">
        <v>8.9600000000000009</v>
      </c>
      <c r="G202" s="87" t="s">
        <v>561</v>
      </c>
      <c r="H202" s="87" t="s">
        <v>517</v>
      </c>
      <c r="I202" s="87" t="s">
        <v>351</v>
      </c>
      <c r="J202" s="270" t="s">
        <v>559</v>
      </c>
      <c r="K202" s="270"/>
      <c r="L202" s="270"/>
      <c r="M202" s="87" t="s">
        <v>1005</v>
      </c>
      <c r="N202" s="87" t="s">
        <v>1144</v>
      </c>
      <c r="O202" s="221" t="s">
        <v>362</v>
      </c>
      <c r="P202" s="87" t="s">
        <v>681</v>
      </c>
      <c r="Q202" s="87"/>
      <c r="R202" s="87" t="s">
        <v>681</v>
      </c>
      <c r="S202" s="2" t="s">
        <v>378</v>
      </c>
      <c r="T202" s="2" t="s">
        <v>383</v>
      </c>
      <c r="U202" s="2" t="s">
        <v>382</v>
      </c>
      <c r="V202" s="270" t="s">
        <v>1146</v>
      </c>
      <c r="W202" s="538"/>
      <c r="X202" s="538"/>
      <c r="Y202" s="538"/>
      <c r="Z202" s="2" t="s">
        <v>728</v>
      </c>
    </row>
    <row r="203" spans="2:26" ht="15.9" customHeight="1" x14ac:dyDescent="0.2">
      <c r="B203" s="274"/>
      <c r="C203" s="547" t="s">
        <v>1283</v>
      </c>
      <c r="D203" s="548"/>
      <c r="E203" s="52">
        <v>2</v>
      </c>
      <c r="F203" s="94">
        <v>8.9600000000000009</v>
      </c>
      <c r="G203" s="87" t="s">
        <v>561</v>
      </c>
      <c r="H203" s="87" t="s">
        <v>511</v>
      </c>
      <c r="I203" s="87" t="s">
        <v>352</v>
      </c>
      <c r="J203" s="270" t="s">
        <v>352</v>
      </c>
      <c r="K203" s="270"/>
      <c r="L203" s="270"/>
      <c r="M203" s="87" t="s">
        <v>1007</v>
      </c>
      <c r="N203" s="87" t="s">
        <v>1144</v>
      </c>
      <c r="O203" s="221" t="s">
        <v>364</v>
      </c>
      <c r="P203" s="87" t="s">
        <v>687</v>
      </c>
      <c r="Q203" s="87"/>
      <c r="R203" s="87" t="s">
        <v>686</v>
      </c>
      <c r="S203" s="2" t="s">
        <v>378</v>
      </c>
      <c r="T203" s="2" t="s">
        <v>383</v>
      </c>
      <c r="U203" s="2" t="s">
        <v>382</v>
      </c>
      <c r="V203" s="270" t="s">
        <v>1146</v>
      </c>
      <c r="W203" s="538"/>
      <c r="X203" s="538"/>
      <c r="Y203" s="538"/>
      <c r="Z203" s="2" t="s">
        <v>1077</v>
      </c>
    </row>
    <row r="204" spans="2:26" ht="15.9" customHeight="1" x14ac:dyDescent="0.2">
      <c r="B204" s="274"/>
      <c r="C204" s="547" t="s">
        <v>1283</v>
      </c>
      <c r="D204" s="548"/>
      <c r="E204" s="52">
        <v>3</v>
      </c>
      <c r="F204" s="94">
        <v>8.9600000000000009</v>
      </c>
      <c r="G204" s="87" t="s">
        <v>350</v>
      </c>
      <c r="H204" s="87" t="s">
        <v>376</v>
      </c>
      <c r="I204" s="87" t="s">
        <v>351</v>
      </c>
      <c r="J204" s="270" t="s">
        <v>559</v>
      </c>
      <c r="K204" s="270"/>
      <c r="L204" s="270"/>
      <c r="M204" s="87" t="s">
        <v>704</v>
      </c>
      <c r="N204" s="87" t="s">
        <v>1144</v>
      </c>
      <c r="O204" s="221" t="s">
        <v>364</v>
      </c>
      <c r="P204" s="87" t="s">
        <v>687</v>
      </c>
      <c r="Q204" s="87"/>
      <c r="R204" s="87" t="s">
        <v>1124</v>
      </c>
      <c r="S204" s="2" t="s">
        <v>378</v>
      </c>
      <c r="T204" s="2" t="s">
        <v>383</v>
      </c>
      <c r="U204" s="2" t="s">
        <v>382</v>
      </c>
      <c r="V204" s="270" t="s">
        <v>1146</v>
      </c>
      <c r="W204" s="538"/>
      <c r="X204" s="538"/>
      <c r="Y204" s="538"/>
      <c r="Z204" s="2" t="s">
        <v>1073</v>
      </c>
    </row>
    <row r="205" spans="2:26" ht="15.9" customHeight="1" x14ac:dyDescent="0.2">
      <c r="B205" s="274"/>
      <c r="C205" s="547" t="s">
        <v>1283</v>
      </c>
      <c r="D205" s="548"/>
      <c r="E205" s="52">
        <v>4</v>
      </c>
      <c r="F205" s="94">
        <v>8.9600000000000009</v>
      </c>
      <c r="G205" s="87" t="s">
        <v>350</v>
      </c>
      <c r="H205" s="87" t="s">
        <v>376</v>
      </c>
      <c r="I205" s="87" t="s">
        <v>351</v>
      </c>
      <c r="J205" s="270" t="s">
        <v>559</v>
      </c>
      <c r="K205" s="270"/>
      <c r="L205" s="270"/>
      <c r="M205" s="87" t="s">
        <v>824</v>
      </c>
      <c r="N205" s="87" t="s">
        <v>1144</v>
      </c>
      <c r="O205" s="221" t="s">
        <v>364</v>
      </c>
      <c r="P205" s="87" t="s">
        <v>687</v>
      </c>
      <c r="Q205" s="87"/>
      <c r="R205" s="87" t="s">
        <v>1124</v>
      </c>
      <c r="S205" s="2" t="s">
        <v>378</v>
      </c>
      <c r="T205" s="2" t="s">
        <v>383</v>
      </c>
      <c r="U205" s="2" t="s">
        <v>382</v>
      </c>
      <c r="V205" s="270" t="s">
        <v>1146</v>
      </c>
      <c r="W205" s="538"/>
      <c r="X205" s="538"/>
      <c r="Y205" s="538"/>
      <c r="Z205" s="2" t="s">
        <v>1073</v>
      </c>
    </row>
    <row r="206" spans="2:26" ht="15.9" customHeight="1" x14ac:dyDescent="0.2">
      <c r="B206" s="274"/>
      <c r="C206" s="547" t="s">
        <v>1283</v>
      </c>
      <c r="D206" s="548"/>
      <c r="E206" s="52">
        <v>5</v>
      </c>
      <c r="F206" s="94">
        <v>8.9600000000000009</v>
      </c>
      <c r="G206" s="87" t="s">
        <v>350</v>
      </c>
      <c r="H206" s="87" t="s">
        <v>376</v>
      </c>
      <c r="I206" s="87" t="s">
        <v>351</v>
      </c>
      <c r="J206" s="270" t="s">
        <v>559</v>
      </c>
      <c r="K206" s="270"/>
      <c r="L206" s="270"/>
      <c r="M206" s="87" t="s">
        <v>824</v>
      </c>
      <c r="N206" s="87" t="s">
        <v>1144</v>
      </c>
      <c r="O206" s="221" t="s">
        <v>364</v>
      </c>
      <c r="P206" s="87" t="s">
        <v>687</v>
      </c>
      <c r="Q206" s="87"/>
      <c r="R206" s="87" t="s">
        <v>1124</v>
      </c>
      <c r="S206" s="2" t="s">
        <v>378</v>
      </c>
      <c r="T206" s="2" t="s">
        <v>383</v>
      </c>
      <c r="U206" s="2" t="s">
        <v>382</v>
      </c>
      <c r="V206" s="270" t="s">
        <v>1146</v>
      </c>
      <c r="W206" s="538"/>
      <c r="X206" s="538"/>
      <c r="Y206" s="538"/>
      <c r="Z206" s="2" t="s">
        <v>1073</v>
      </c>
    </row>
    <row r="207" spans="2:26" ht="15.9" customHeight="1" x14ac:dyDescent="0.2">
      <c r="B207" s="274"/>
      <c r="C207" s="547" t="s">
        <v>1283</v>
      </c>
      <c r="D207" s="548"/>
      <c r="E207" s="52">
        <v>6</v>
      </c>
      <c r="F207" s="94">
        <v>8.9600000000000009</v>
      </c>
      <c r="G207" s="87" t="s">
        <v>350</v>
      </c>
      <c r="H207" s="87" t="s">
        <v>376</v>
      </c>
      <c r="I207" s="87" t="s">
        <v>351</v>
      </c>
      <c r="J207" s="270" t="s">
        <v>559</v>
      </c>
      <c r="K207" s="270"/>
      <c r="L207" s="270"/>
      <c r="M207" s="87" t="s">
        <v>760</v>
      </c>
      <c r="N207" s="87" t="s">
        <v>1144</v>
      </c>
      <c r="O207" s="221" t="s">
        <v>364</v>
      </c>
      <c r="P207" s="87" t="s">
        <v>687</v>
      </c>
      <c r="Q207" s="87"/>
      <c r="R207" s="87" t="s">
        <v>1124</v>
      </c>
      <c r="S207" s="2" t="s">
        <v>378</v>
      </c>
      <c r="T207" s="2" t="s">
        <v>383</v>
      </c>
      <c r="U207" s="2" t="s">
        <v>382</v>
      </c>
      <c r="V207" s="270" t="s">
        <v>1146</v>
      </c>
      <c r="W207" s="538"/>
      <c r="X207" s="538"/>
      <c r="Y207" s="538"/>
      <c r="Z207" s="2" t="s">
        <v>1073</v>
      </c>
    </row>
    <row r="208" spans="2:26" ht="15.9" customHeight="1" x14ac:dyDescent="0.2">
      <c r="B208" s="274"/>
      <c r="C208" s="547" t="s">
        <v>1285</v>
      </c>
      <c r="D208" s="548"/>
      <c r="E208" s="52">
        <v>1</v>
      </c>
      <c r="F208" s="94">
        <v>8.98</v>
      </c>
      <c r="G208" s="87" t="s">
        <v>561</v>
      </c>
      <c r="H208" s="87" t="s">
        <v>516</v>
      </c>
      <c r="I208" s="87" t="s">
        <v>352</v>
      </c>
      <c r="J208" s="270" t="s">
        <v>352</v>
      </c>
      <c r="K208" s="270"/>
      <c r="L208" s="270"/>
      <c r="M208" s="87" t="s">
        <v>1010</v>
      </c>
      <c r="N208" s="87" t="s">
        <v>1144</v>
      </c>
      <c r="O208" s="221" t="s">
        <v>364</v>
      </c>
      <c r="P208" s="87" t="s">
        <v>687</v>
      </c>
      <c r="Q208" s="87"/>
      <c r="R208" s="87" t="s">
        <v>686</v>
      </c>
      <c r="S208" s="2" t="s">
        <v>378</v>
      </c>
      <c r="T208" s="2" t="s">
        <v>383</v>
      </c>
      <c r="U208" s="2" t="s">
        <v>382</v>
      </c>
      <c r="V208" s="270" t="s">
        <v>1146</v>
      </c>
      <c r="W208" s="538"/>
      <c r="X208" s="538"/>
      <c r="Y208" s="538"/>
      <c r="Z208" s="2" t="s">
        <v>1077</v>
      </c>
    </row>
    <row r="209" spans="2:26" ht="15.9" customHeight="1" x14ac:dyDescent="0.2">
      <c r="B209" s="274"/>
      <c r="C209" s="547" t="s">
        <v>1285</v>
      </c>
      <c r="D209" s="548"/>
      <c r="E209" s="52">
        <v>2</v>
      </c>
      <c r="F209" s="94">
        <v>8.98</v>
      </c>
      <c r="G209" s="87" t="s">
        <v>561</v>
      </c>
      <c r="H209" s="87" t="s">
        <v>516</v>
      </c>
      <c r="I209" s="87" t="s">
        <v>351</v>
      </c>
      <c r="J209" s="270" t="s">
        <v>559</v>
      </c>
      <c r="K209" s="270"/>
      <c r="L209" s="270"/>
      <c r="M209" s="87" t="s">
        <v>914</v>
      </c>
      <c r="N209" s="87" t="s">
        <v>1286</v>
      </c>
      <c r="O209" s="87" t="s">
        <v>1291</v>
      </c>
      <c r="P209" s="87" t="s">
        <v>1124</v>
      </c>
      <c r="Q209" s="87"/>
      <c r="R209" s="87" t="s">
        <v>692</v>
      </c>
      <c r="S209" s="2" t="s">
        <v>378</v>
      </c>
      <c r="T209" s="2" t="s">
        <v>383</v>
      </c>
      <c r="U209" s="2" t="s">
        <v>382</v>
      </c>
      <c r="V209" s="270" t="s">
        <v>1146</v>
      </c>
      <c r="W209" s="538"/>
      <c r="X209" s="538"/>
      <c r="Y209" s="538"/>
      <c r="Z209" s="2" t="s">
        <v>690</v>
      </c>
    </row>
    <row r="210" spans="2:26" ht="15.9" customHeight="1" x14ac:dyDescent="0.2">
      <c r="B210" s="274"/>
      <c r="C210" s="547" t="s">
        <v>1285</v>
      </c>
      <c r="D210" s="548"/>
      <c r="E210" s="52">
        <v>3</v>
      </c>
      <c r="F210" s="94">
        <v>8.98</v>
      </c>
      <c r="G210" s="87" t="s">
        <v>561</v>
      </c>
      <c r="H210" s="87" t="s">
        <v>512</v>
      </c>
      <c r="I210" s="87" t="s">
        <v>351</v>
      </c>
      <c r="J210" s="270" t="s">
        <v>357</v>
      </c>
      <c r="K210" s="270"/>
      <c r="L210" s="270"/>
      <c r="M210" s="87" t="s">
        <v>905</v>
      </c>
      <c r="N210" s="87" t="s">
        <v>1144</v>
      </c>
      <c r="O210" s="221" t="s">
        <v>364</v>
      </c>
      <c r="P210" s="87" t="s">
        <v>687</v>
      </c>
      <c r="Q210" s="87"/>
      <c r="R210" s="87" t="s">
        <v>686</v>
      </c>
      <c r="S210" s="2" t="s">
        <v>378</v>
      </c>
      <c r="T210" s="2" t="s">
        <v>383</v>
      </c>
      <c r="U210" s="2" t="s">
        <v>382</v>
      </c>
      <c r="V210" s="270" t="s">
        <v>1146</v>
      </c>
      <c r="W210" s="538"/>
      <c r="X210" s="538"/>
      <c r="Y210" s="538"/>
      <c r="Z210" s="87" t="s">
        <v>1091</v>
      </c>
    </row>
    <row r="211" spans="2:26" ht="15.9" customHeight="1" x14ac:dyDescent="0.2">
      <c r="B211" s="274"/>
      <c r="C211" s="547" t="s">
        <v>676</v>
      </c>
      <c r="D211" s="548"/>
      <c r="E211" s="52">
        <v>4</v>
      </c>
      <c r="F211" s="94">
        <v>8.98</v>
      </c>
      <c r="G211" s="87" t="s">
        <v>561</v>
      </c>
      <c r="H211" s="87" t="s">
        <v>516</v>
      </c>
      <c r="I211" s="87" t="s">
        <v>351</v>
      </c>
      <c r="J211" s="270" t="s">
        <v>559</v>
      </c>
      <c r="K211" s="270"/>
      <c r="L211" s="270"/>
      <c r="M211" s="87" t="s">
        <v>930</v>
      </c>
      <c r="N211" s="87" t="s">
        <v>1144</v>
      </c>
      <c r="O211" s="221" t="s">
        <v>362</v>
      </c>
      <c r="P211" s="87" t="s">
        <v>681</v>
      </c>
      <c r="Q211" s="87"/>
      <c r="R211" s="87" t="s">
        <v>681</v>
      </c>
      <c r="S211" s="2" t="s">
        <v>378</v>
      </c>
      <c r="T211" s="2" t="s">
        <v>383</v>
      </c>
      <c r="U211" s="2" t="s">
        <v>382</v>
      </c>
      <c r="V211" s="270" t="s">
        <v>1146</v>
      </c>
      <c r="W211" s="538"/>
      <c r="X211" s="538"/>
      <c r="Y211" s="538"/>
      <c r="Z211" s="2" t="s">
        <v>728</v>
      </c>
    </row>
    <row r="212" spans="2:26" ht="15.9" customHeight="1" x14ac:dyDescent="0.2">
      <c r="B212" s="274"/>
      <c r="C212" s="547" t="s">
        <v>676</v>
      </c>
      <c r="D212" s="548"/>
      <c r="E212" s="52">
        <v>5</v>
      </c>
      <c r="F212" s="94">
        <v>8.98</v>
      </c>
      <c r="G212" s="87" t="s">
        <v>561</v>
      </c>
      <c r="H212" s="87" t="s">
        <v>511</v>
      </c>
      <c r="I212" s="87" t="s">
        <v>351</v>
      </c>
      <c r="J212" s="270" t="s">
        <v>559</v>
      </c>
      <c r="K212" s="270"/>
      <c r="L212" s="270"/>
      <c r="M212" s="87" t="s">
        <v>735</v>
      </c>
      <c r="N212" s="87" t="s">
        <v>1144</v>
      </c>
      <c r="O212" s="221" t="s">
        <v>362</v>
      </c>
      <c r="P212" s="87" t="s">
        <v>681</v>
      </c>
      <c r="Q212" s="87"/>
      <c r="R212" s="87" t="s">
        <v>681</v>
      </c>
      <c r="S212" s="2" t="s">
        <v>378</v>
      </c>
      <c r="T212" s="2" t="s">
        <v>383</v>
      </c>
      <c r="U212" s="2" t="s">
        <v>382</v>
      </c>
      <c r="V212" s="270" t="s">
        <v>1146</v>
      </c>
      <c r="W212" s="538"/>
      <c r="X212" s="538"/>
      <c r="Y212" s="538"/>
      <c r="Z212" s="2" t="s">
        <v>728</v>
      </c>
    </row>
    <row r="213" spans="2:26" ht="15.9" customHeight="1" x14ac:dyDescent="0.2">
      <c r="B213" s="274"/>
      <c r="C213" s="547" t="s">
        <v>1285</v>
      </c>
      <c r="D213" s="548"/>
      <c r="E213" s="52">
        <v>6</v>
      </c>
      <c r="F213" s="94">
        <v>8.98</v>
      </c>
      <c r="G213" s="87" t="s">
        <v>350</v>
      </c>
      <c r="H213" s="87" t="s">
        <v>376</v>
      </c>
      <c r="I213" s="87" t="s">
        <v>351</v>
      </c>
      <c r="J213" s="270" t="s">
        <v>559</v>
      </c>
      <c r="K213" s="270"/>
      <c r="L213" s="270"/>
      <c r="M213" s="87" t="s">
        <v>781</v>
      </c>
      <c r="N213" s="87" t="s">
        <v>1144</v>
      </c>
      <c r="O213" s="221" t="s">
        <v>364</v>
      </c>
      <c r="P213" s="87" t="s">
        <v>687</v>
      </c>
      <c r="Q213" s="87"/>
      <c r="R213" s="87" t="s">
        <v>1124</v>
      </c>
      <c r="S213" s="2" t="s">
        <v>378</v>
      </c>
      <c r="T213" s="2" t="s">
        <v>383</v>
      </c>
      <c r="U213" s="2" t="s">
        <v>382</v>
      </c>
      <c r="V213" s="270" t="s">
        <v>1146</v>
      </c>
      <c r="W213" s="538"/>
      <c r="X213" s="538"/>
      <c r="Y213" s="538"/>
      <c r="Z213" s="2" t="s">
        <v>1073</v>
      </c>
    </row>
    <row r="214" spans="2:26" ht="15.9" customHeight="1" x14ac:dyDescent="0.2">
      <c r="B214" s="274"/>
      <c r="C214" s="547" t="s">
        <v>1285</v>
      </c>
      <c r="D214" s="548"/>
      <c r="E214" s="52">
        <v>7</v>
      </c>
      <c r="F214" s="94">
        <v>8.98</v>
      </c>
      <c r="G214" s="87" t="s">
        <v>350</v>
      </c>
      <c r="H214" s="87" t="s">
        <v>373</v>
      </c>
      <c r="I214" s="87" t="s">
        <v>361</v>
      </c>
      <c r="J214" s="270" t="s">
        <v>355</v>
      </c>
      <c r="K214" s="270"/>
      <c r="L214" s="270"/>
      <c r="M214" s="87" t="s">
        <v>1287</v>
      </c>
      <c r="N214" s="87" t="s">
        <v>1144</v>
      </c>
      <c r="O214" s="221" t="s">
        <v>363</v>
      </c>
      <c r="P214" s="87" t="s">
        <v>687</v>
      </c>
      <c r="Q214" s="87"/>
      <c r="R214" s="87" t="s">
        <v>1124</v>
      </c>
      <c r="S214" s="2" t="s">
        <v>378</v>
      </c>
      <c r="T214" s="2" t="s">
        <v>383</v>
      </c>
      <c r="U214" s="2" t="s">
        <v>382</v>
      </c>
      <c r="V214" s="270" t="s">
        <v>1146</v>
      </c>
      <c r="W214" s="538"/>
      <c r="X214" s="538"/>
      <c r="Y214" s="538"/>
      <c r="Z214" s="2"/>
    </row>
    <row r="215" spans="2:26" ht="15.9" customHeight="1" x14ac:dyDescent="0.2">
      <c r="B215" s="274"/>
      <c r="C215" s="547" t="s">
        <v>1285</v>
      </c>
      <c r="D215" s="548"/>
      <c r="E215" s="52">
        <v>8</v>
      </c>
      <c r="F215" s="94">
        <v>8.98</v>
      </c>
      <c r="G215" s="87" t="s">
        <v>350</v>
      </c>
      <c r="H215" s="87" t="s">
        <v>373</v>
      </c>
      <c r="I215" s="87" t="s">
        <v>361</v>
      </c>
      <c r="J215" s="270" t="s">
        <v>355</v>
      </c>
      <c r="K215" s="270"/>
      <c r="L215" s="270"/>
      <c r="M215" s="87" t="s">
        <v>1287</v>
      </c>
      <c r="N215" s="87" t="s">
        <v>1144</v>
      </c>
      <c r="O215" s="221" t="s">
        <v>363</v>
      </c>
      <c r="P215" s="87" t="s">
        <v>687</v>
      </c>
      <c r="Q215" s="87"/>
      <c r="R215" s="87" t="s">
        <v>1124</v>
      </c>
      <c r="S215" s="2" t="s">
        <v>378</v>
      </c>
      <c r="T215" s="2" t="s">
        <v>383</v>
      </c>
      <c r="U215" s="2" t="s">
        <v>382</v>
      </c>
      <c r="V215" s="270" t="s">
        <v>1146</v>
      </c>
      <c r="W215" s="538"/>
      <c r="X215" s="538"/>
      <c r="Y215" s="538"/>
      <c r="Z215" s="2" t="s">
        <v>1288</v>
      </c>
    </row>
    <row r="216" spans="2:26" ht="15.9" customHeight="1" x14ac:dyDescent="0.2">
      <c r="B216" s="274"/>
      <c r="C216" s="547" t="s">
        <v>1285</v>
      </c>
      <c r="D216" s="548"/>
      <c r="E216" s="52">
        <v>9</v>
      </c>
      <c r="F216" s="94">
        <v>8.98</v>
      </c>
      <c r="G216" s="87" t="s">
        <v>350</v>
      </c>
      <c r="H216" s="87" t="s">
        <v>376</v>
      </c>
      <c r="I216" s="87" t="s">
        <v>351</v>
      </c>
      <c r="J216" s="270" t="s">
        <v>559</v>
      </c>
      <c r="K216" s="270"/>
      <c r="L216" s="270"/>
      <c r="M216" s="87" t="s">
        <v>1021</v>
      </c>
      <c r="N216" s="87" t="s">
        <v>1144</v>
      </c>
      <c r="O216" s="221" t="s">
        <v>364</v>
      </c>
      <c r="P216" s="87" t="s">
        <v>687</v>
      </c>
      <c r="Q216" s="87"/>
      <c r="R216" s="87" t="s">
        <v>1124</v>
      </c>
      <c r="S216" s="2" t="s">
        <v>378</v>
      </c>
      <c r="T216" s="2" t="s">
        <v>383</v>
      </c>
      <c r="U216" s="2" t="s">
        <v>382</v>
      </c>
      <c r="V216" s="270" t="s">
        <v>1146</v>
      </c>
      <c r="W216" s="538"/>
      <c r="X216" s="538"/>
      <c r="Y216" s="538"/>
      <c r="Z216" s="2" t="s">
        <v>1073</v>
      </c>
    </row>
    <row r="217" spans="2:26" ht="15.9" customHeight="1" x14ac:dyDescent="0.2">
      <c r="B217" s="274"/>
      <c r="C217" s="547" t="s">
        <v>1285</v>
      </c>
      <c r="D217" s="548"/>
      <c r="E217" s="52">
        <v>10</v>
      </c>
      <c r="F217" s="94">
        <v>8.98</v>
      </c>
      <c r="G217" s="87" t="s">
        <v>350</v>
      </c>
      <c r="H217" s="87" t="s">
        <v>376</v>
      </c>
      <c r="I217" s="87" t="s">
        <v>351</v>
      </c>
      <c r="J217" s="270" t="s">
        <v>559</v>
      </c>
      <c r="K217" s="270"/>
      <c r="L217" s="270"/>
      <c r="M217" s="87" t="s">
        <v>693</v>
      </c>
      <c r="N217" s="87" t="s">
        <v>1144</v>
      </c>
      <c r="O217" s="221" t="s">
        <v>364</v>
      </c>
      <c r="P217" s="87" t="s">
        <v>687</v>
      </c>
      <c r="Q217" s="87"/>
      <c r="R217" s="87" t="s">
        <v>1124</v>
      </c>
      <c r="S217" s="2" t="s">
        <v>378</v>
      </c>
      <c r="T217" s="2" t="s">
        <v>383</v>
      </c>
      <c r="U217" s="2" t="s">
        <v>382</v>
      </c>
      <c r="V217" s="270" t="s">
        <v>1146</v>
      </c>
      <c r="W217" s="538"/>
      <c r="X217" s="538"/>
      <c r="Y217" s="538"/>
      <c r="Z217" s="2" t="s">
        <v>1073</v>
      </c>
    </row>
    <row r="218" spans="2:26" ht="15.9" customHeight="1" x14ac:dyDescent="0.2">
      <c r="B218" s="274"/>
      <c r="C218" s="547" t="s">
        <v>677</v>
      </c>
      <c r="D218" s="548"/>
      <c r="E218" s="52">
        <v>1</v>
      </c>
      <c r="F218" s="94">
        <v>8.99</v>
      </c>
      <c r="G218" s="87" t="s">
        <v>561</v>
      </c>
      <c r="H218" s="87" t="s">
        <v>516</v>
      </c>
      <c r="I218" s="87" t="s">
        <v>351</v>
      </c>
      <c r="J218" s="270" t="s">
        <v>559</v>
      </c>
      <c r="K218" s="270"/>
      <c r="L218" s="270"/>
      <c r="M218" s="87" t="s">
        <v>781</v>
      </c>
      <c r="N218" s="87" t="s">
        <v>1144</v>
      </c>
      <c r="O218" s="221" t="s">
        <v>362</v>
      </c>
      <c r="P218" s="87" t="s">
        <v>681</v>
      </c>
      <c r="Q218" s="87"/>
      <c r="R218" s="87" t="s">
        <v>681</v>
      </c>
      <c r="S218" s="2" t="s">
        <v>378</v>
      </c>
      <c r="T218" s="2" t="s">
        <v>383</v>
      </c>
      <c r="U218" s="2" t="s">
        <v>382</v>
      </c>
      <c r="V218" s="270" t="s">
        <v>1146</v>
      </c>
      <c r="W218" s="538"/>
      <c r="X218" s="538"/>
      <c r="Y218" s="538"/>
      <c r="Z218" s="2" t="s">
        <v>728</v>
      </c>
    </row>
    <row r="219" spans="2:26" ht="15.9" customHeight="1" x14ac:dyDescent="0.2">
      <c r="B219" s="274"/>
      <c r="C219" s="547" t="s">
        <v>677</v>
      </c>
      <c r="D219" s="548"/>
      <c r="E219" s="52">
        <v>2</v>
      </c>
      <c r="F219" s="94">
        <v>8.99</v>
      </c>
      <c r="G219" s="87" t="s">
        <v>561</v>
      </c>
      <c r="H219" s="87" t="s">
        <v>515</v>
      </c>
      <c r="I219" s="87" t="s">
        <v>351</v>
      </c>
      <c r="J219" s="270" t="s">
        <v>559</v>
      </c>
      <c r="K219" s="270"/>
      <c r="L219" s="270"/>
      <c r="M219" s="87" t="s">
        <v>1025</v>
      </c>
      <c r="N219" s="87" t="s">
        <v>1144</v>
      </c>
      <c r="O219" s="221" t="s">
        <v>362</v>
      </c>
      <c r="P219" s="87" t="s">
        <v>681</v>
      </c>
      <c r="Q219" s="87"/>
      <c r="R219" s="87" t="s">
        <v>681</v>
      </c>
      <c r="S219" s="2" t="s">
        <v>378</v>
      </c>
      <c r="T219" s="2" t="s">
        <v>383</v>
      </c>
      <c r="U219" s="2" t="s">
        <v>382</v>
      </c>
      <c r="V219" s="270" t="s">
        <v>1146</v>
      </c>
      <c r="W219" s="538"/>
      <c r="X219" s="538"/>
      <c r="Y219" s="538"/>
      <c r="Z219" s="2" t="s">
        <v>728</v>
      </c>
    </row>
    <row r="220" spans="2:26" ht="15.9" customHeight="1" x14ac:dyDescent="0.2">
      <c r="B220" s="274"/>
      <c r="C220" s="547" t="s">
        <v>1289</v>
      </c>
      <c r="D220" s="548"/>
      <c r="E220" s="52">
        <v>3</v>
      </c>
      <c r="F220" s="94">
        <v>8.99</v>
      </c>
      <c r="G220" s="87" t="s">
        <v>561</v>
      </c>
      <c r="H220" s="87" t="s">
        <v>357</v>
      </c>
      <c r="I220" s="87" t="s">
        <v>351</v>
      </c>
      <c r="J220" s="270" t="s">
        <v>540</v>
      </c>
      <c r="K220" s="270"/>
      <c r="L220" s="270"/>
      <c r="M220" s="87" t="s">
        <v>1290</v>
      </c>
      <c r="N220" s="87" t="s">
        <v>1286</v>
      </c>
      <c r="O220" s="87" t="s">
        <v>1291</v>
      </c>
      <c r="P220" s="87" t="s">
        <v>1124</v>
      </c>
      <c r="Q220" s="87"/>
      <c r="R220" s="87" t="s">
        <v>686</v>
      </c>
      <c r="S220" s="2" t="s">
        <v>378</v>
      </c>
      <c r="T220" s="2" t="s">
        <v>383</v>
      </c>
      <c r="U220" s="2" t="s">
        <v>382</v>
      </c>
      <c r="V220" s="270" t="s">
        <v>1146</v>
      </c>
      <c r="W220" s="538"/>
      <c r="X220" s="538"/>
      <c r="Y220" s="538"/>
      <c r="Z220" s="2"/>
    </row>
    <row r="221" spans="2:26" ht="15.9" customHeight="1" x14ac:dyDescent="0.2">
      <c r="B221" s="274"/>
      <c r="C221" s="547" t="s">
        <v>1289</v>
      </c>
      <c r="D221" s="548"/>
      <c r="E221" s="52">
        <v>4</v>
      </c>
      <c r="F221" s="94">
        <v>8.99</v>
      </c>
      <c r="G221" s="87" t="s">
        <v>350</v>
      </c>
      <c r="H221" s="87" t="s">
        <v>376</v>
      </c>
      <c r="I221" s="87" t="s">
        <v>351</v>
      </c>
      <c r="J221" s="270" t="s">
        <v>559</v>
      </c>
      <c r="K221" s="270"/>
      <c r="L221" s="270"/>
      <c r="M221" s="87" t="s">
        <v>737</v>
      </c>
      <c r="N221" s="87" t="s">
        <v>1144</v>
      </c>
      <c r="O221" s="221" t="s">
        <v>364</v>
      </c>
      <c r="P221" s="87" t="s">
        <v>687</v>
      </c>
      <c r="Q221" s="87"/>
      <c r="R221" s="87" t="s">
        <v>1124</v>
      </c>
      <c r="S221" s="2" t="s">
        <v>378</v>
      </c>
      <c r="T221" s="2" t="s">
        <v>383</v>
      </c>
      <c r="U221" s="2" t="s">
        <v>382</v>
      </c>
      <c r="V221" s="270" t="s">
        <v>1146</v>
      </c>
      <c r="W221" s="538"/>
      <c r="X221" s="538"/>
      <c r="Y221" s="538"/>
      <c r="Z221" s="2" t="s">
        <v>1073</v>
      </c>
    </row>
    <row r="222" spans="2:26" ht="15.9" customHeight="1" x14ac:dyDescent="0.2">
      <c r="B222" s="274"/>
      <c r="C222" s="547" t="s">
        <v>1289</v>
      </c>
      <c r="D222" s="548"/>
      <c r="E222" s="52">
        <v>5</v>
      </c>
      <c r="F222" s="94">
        <v>8.99</v>
      </c>
      <c r="G222" s="87" t="s">
        <v>350</v>
      </c>
      <c r="H222" s="87" t="s">
        <v>376</v>
      </c>
      <c r="I222" s="87" t="s">
        <v>351</v>
      </c>
      <c r="J222" s="270" t="s">
        <v>559</v>
      </c>
      <c r="K222" s="270"/>
      <c r="L222" s="270"/>
      <c r="M222" s="87" t="s">
        <v>1029</v>
      </c>
      <c r="N222" s="87" t="s">
        <v>1144</v>
      </c>
      <c r="O222" s="221" t="s">
        <v>364</v>
      </c>
      <c r="P222" s="87" t="s">
        <v>687</v>
      </c>
      <c r="Q222" s="87"/>
      <c r="R222" s="87" t="s">
        <v>1124</v>
      </c>
      <c r="S222" s="2" t="s">
        <v>378</v>
      </c>
      <c r="T222" s="2" t="s">
        <v>383</v>
      </c>
      <c r="U222" s="2" t="s">
        <v>382</v>
      </c>
      <c r="V222" s="270" t="s">
        <v>1146</v>
      </c>
      <c r="W222" s="538"/>
      <c r="X222" s="538"/>
      <c r="Y222" s="538"/>
      <c r="Z222" s="2" t="s">
        <v>1073</v>
      </c>
    </row>
    <row r="223" spans="2:26" ht="15.9" customHeight="1" x14ac:dyDescent="0.2">
      <c r="B223" s="274"/>
      <c r="C223" s="547" t="s">
        <v>1289</v>
      </c>
      <c r="D223" s="548"/>
      <c r="E223" s="52">
        <v>6</v>
      </c>
      <c r="F223" s="94">
        <v>8.99</v>
      </c>
      <c r="G223" s="87" t="s">
        <v>350</v>
      </c>
      <c r="H223" s="87" t="s">
        <v>375</v>
      </c>
      <c r="I223" s="87" t="s">
        <v>351</v>
      </c>
      <c r="J223" s="270" t="s">
        <v>559</v>
      </c>
      <c r="K223" s="270"/>
      <c r="L223" s="270"/>
      <c r="M223" s="87" t="s">
        <v>1031</v>
      </c>
      <c r="N223" s="87" t="s">
        <v>1144</v>
      </c>
      <c r="O223" s="221" t="s">
        <v>364</v>
      </c>
      <c r="P223" s="87" t="s">
        <v>687</v>
      </c>
      <c r="Q223" s="87"/>
      <c r="R223" s="87" t="s">
        <v>1124</v>
      </c>
      <c r="S223" s="2" t="s">
        <v>378</v>
      </c>
      <c r="T223" s="2" t="s">
        <v>383</v>
      </c>
      <c r="U223" s="2" t="s">
        <v>382</v>
      </c>
      <c r="V223" s="270" t="s">
        <v>1146</v>
      </c>
      <c r="W223" s="538"/>
      <c r="X223" s="538"/>
      <c r="Y223" s="538"/>
      <c r="Z223" s="2" t="s">
        <v>716</v>
      </c>
    </row>
    <row r="224" spans="2:26" ht="15.9" customHeight="1" x14ac:dyDescent="0.2">
      <c r="B224" s="274"/>
      <c r="C224" s="547" t="s">
        <v>678</v>
      </c>
      <c r="D224" s="548"/>
      <c r="E224" s="52">
        <v>1</v>
      </c>
      <c r="F224" s="94">
        <v>8.94</v>
      </c>
      <c r="G224" s="87" t="s">
        <v>561</v>
      </c>
      <c r="H224" s="87" t="s">
        <v>512</v>
      </c>
      <c r="I224" s="87" t="s">
        <v>352</v>
      </c>
      <c r="J224" s="270" t="s">
        <v>352</v>
      </c>
      <c r="K224" s="270"/>
      <c r="L224" s="270"/>
      <c r="M224" s="87" t="s">
        <v>720</v>
      </c>
      <c r="N224" s="87" t="s">
        <v>720</v>
      </c>
      <c r="O224" s="221" t="s">
        <v>364</v>
      </c>
      <c r="P224" s="87" t="s">
        <v>687</v>
      </c>
      <c r="Q224" s="87"/>
      <c r="R224" s="87" t="s">
        <v>681</v>
      </c>
      <c r="S224" s="2" t="s">
        <v>379</v>
      </c>
      <c r="T224" s="2" t="s">
        <v>379</v>
      </c>
      <c r="U224" s="2" t="s">
        <v>380</v>
      </c>
      <c r="V224" s="270" t="s">
        <v>720</v>
      </c>
      <c r="W224" s="538"/>
      <c r="X224" s="538"/>
      <c r="Y224" s="538"/>
      <c r="Z224" s="2" t="s">
        <v>685</v>
      </c>
    </row>
    <row r="225" spans="2:26" ht="15.9" customHeight="1" x14ac:dyDescent="0.2">
      <c r="B225" s="274"/>
      <c r="C225" s="547" t="s">
        <v>678</v>
      </c>
      <c r="D225" s="548"/>
      <c r="E225" s="52">
        <v>2</v>
      </c>
      <c r="F225" s="94">
        <v>8.94</v>
      </c>
      <c r="G225" s="87" t="s">
        <v>561</v>
      </c>
      <c r="H225" s="87" t="s">
        <v>511</v>
      </c>
      <c r="I225" s="87" t="s">
        <v>352</v>
      </c>
      <c r="J225" s="270" t="s">
        <v>352</v>
      </c>
      <c r="K225" s="270"/>
      <c r="L225" s="270"/>
      <c r="M225" s="87" t="s">
        <v>720</v>
      </c>
      <c r="N225" s="87" t="s">
        <v>720</v>
      </c>
      <c r="O225" s="221" t="s">
        <v>364</v>
      </c>
      <c r="P225" s="87" t="s">
        <v>687</v>
      </c>
      <c r="Q225" s="87"/>
      <c r="R225" s="87" t="s">
        <v>681</v>
      </c>
      <c r="S225" s="2" t="s">
        <v>379</v>
      </c>
      <c r="T225" s="2" t="s">
        <v>379</v>
      </c>
      <c r="U225" s="2" t="s">
        <v>380</v>
      </c>
      <c r="V225" s="270" t="s">
        <v>720</v>
      </c>
      <c r="W225" s="538"/>
      <c r="X225" s="538"/>
      <c r="Y225" s="538"/>
      <c r="Z225" s="2" t="s">
        <v>685</v>
      </c>
    </row>
    <row r="226" spans="2:26" ht="15.9" customHeight="1" x14ac:dyDescent="0.2">
      <c r="B226" s="274"/>
      <c r="C226" s="547" t="s">
        <v>678</v>
      </c>
      <c r="D226" s="548"/>
      <c r="E226" s="52">
        <v>3</v>
      </c>
      <c r="F226" s="94">
        <v>8.94</v>
      </c>
      <c r="G226" s="87" t="s">
        <v>561</v>
      </c>
      <c r="H226" s="87" t="s">
        <v>511</v>
      </c>
      <c r="I226" s="87" t="s">
        <v>352</v>
      </c>
      <c r="J226" s="270" t="s">
        <v>352</v>
      </c>
      <c r="K226" s="270"/>
      <c r="L226" s="270"/>
      <c r="M226" s="87" t="s">
        <v>720</v>
      </c>
      <c r="N226" s="87" t="s">
        <v>720</v>
      </c>
      <c r="O226" s="221" t="s">
        <v>364</v>
      </c>
      <c r="P226" s="87" t="s">
        <v>687</v>
      </c>
      <c r="Q226" s="87"/>
      <c r="R226" s="87" t="s">
        <v>681</v>
      </c>
      <c r="S226" s="2" t="s">
        <v>379</v>
      </c>
      <c r="T226" s="2" t="s">
        <v>379</v>
      </c>
      <c r="U226" s="2" t="s">
        <v>380</v>
      </c>
      <c r="V226" s="270" t="s">
        <v>720</v>
      </c>
      <c r="W226" s="538"/>
      <c r="X226" s="538"/>
      <c r="Y226" s="538"/>
      <c r="Z226" s="2" t="s">
        <v>685</v>
      </c>
    </row>
    <row r="227" spans="2:26" ht="15.9" customHeight="1" x14ac:dyDescent="0.2">
      <c r="B227" s="274"/>
      <c r="C227" s="547" t="s">
        <v>678</v>
      </c>
      <c r="D227" s="548"/>
      <c r="E227" s="52">
        <v>4</v>
      </c>
      <c r="F227" s="94">
        <v>8.94</v>
      </c>
      <c r="G227" s="87" t="s">
        <v>561</v>
      </c>
      <c r="H227" s="87" t="s">
        <v>511</v>
      </c>
      <c r="I227" s="87" t="s">
        <v>351</v>
      </c>
      <c r="J227" s="270" t="s">
        <v>559</v>
      </c>
      <c r="K227" s="270"/>
      <c r="L227" s="270"/>
      <c r="M227" s="87" t="s">
        <v>916</v>
      </c>
      <c r="N227" s="87" t="s">
        <v>1144</v>
      </c>
      <c r="O227" s="221" t="s">
        <v>362</v>
      </c>
      <c r="P227" s="87" t="s">
        <v>681</v>
      </c>
      <c r="Q227" s="87"/>
      <c r="R227" s="87" t="s">
        <v>681</v>
      </c>
      <c r="S227" s="2" t="s">
        <v>378</v>
      </c>
      <c r="T227" s="2" t="s">
        <v>383</v>
      </c>
      <c r="U227" s="2" t="s">
        <v>382</v>
      </c>
      <c r="V227" s="270" t="s">
        <v>1146</v>
      </c>
      <c r="W227" s="538"/>
      <c r="X227" s="538"/>
      <c r="Y227" s="538"/>
      <c r="Z227" s="2" t="s">
        <v>728</v>
      </c>
    </row>
    <row r="228" spans="2:26" ht="15.9" customHeight="1" x14ac:dyDescent="0.2">
      <c r="B228" s="274"/>
      <c r="C228" s="547" t="s">
        <v>1292</v>
      </c>
      <c r="D228" s="548"/>
      <c r="E228" s="52">
        <v>5</v>
      </c>
      <c r="F228" s="94">
        <v>8.94</v>
      </c>
      <c r="G228" s="87" t="s">
        <v>561</v>
      </c>
      <c r="H228" s="87" t="s">
        <v>511</v>
      </c>
      <c r="I228" s="87" t="s">
        <v>361</v>
      </c>
      <c r="J228" s="270" t="s">
        <v>355</v>
      </c>
      <c r="K228" s="270"/>
      <c r="L228" s="270"/>
      <c r="M228" s="87" t="s">
        <v>1293</v>
      </c>
      <c r="N228" s="87" t="s">
        <v>1144</v>
      </c>
      <c r="O228" s="221" t="s">
        <v>364</v>
      </c>
      <c r="P228" s="87" t="s">
        <v>687</v>
      </c>
      <c r="Q228" s="87"/>
      <c r="R228" s="87" t="s">
        <v>686</v>
      </c>
      <c r="S228" s="2" t="s">
        <v>378</v>
      </c>
      <c r="T228" s="2" t="s">
        <v>383</v>
      </c>
      <c r="U228" s="2" t="s">
        <v>382</v>
      </c>
      <c r="V228" s="270" t="s">
        <v>1146</v>
      </c>
      <c r="W228" s="538"/>
      <c r="X228" s="538"/>
      <c r="Y228" s="538"/>
      <c r="Z228" s="2" t="s">
        <v>1288</v>
      </c>
    </row>
    <row r="229" spans="2:26" ht="15.9" customHeight="1" x14ac:dyDescent="0.2">
      <c r="B229" s="274"/>
      <c r="C229" s="547" t="s">
        <v>1292</v>
      </c>
      <c r="D229" s="548"/>
      <c r="E229" s="52">
        <v>6</v>
      </c>
      <c r="F229" s="94">
        <v>8.94</v>
      </c>
      <c r="G229" s="87" t="s">
        <v>561</v>
      </c>
      <c r="H229" s="87" t="s">
        <v>511</v>
      </c>
      <c r="I229" s="87" t="s">
        <v>352</v>
      </c>
      <c r="J229" s="270" t="s">
        <v>352</v>
      </c>
      <c r="K229" s="270"/>
      <c r="L229" s="270"/>
      <c r="M229" s="87" t="s">
        <v>1038</v>
      </c>
      <c r="N229" s="87" t="s">
        <v>1144</v>
      </c>
      <c r="O229" s="221" t="s">
        <v>364</v>
      </c>
      <c r="P229" s="87" t="s">
        <v>687</v>
      </c>
      <c r="Q229" s="87"/>
      <c r="R229" s="87" t="s">
        <v>686</v>
      </c>
      <c r="S229" s="2" t="s">
        <v>378</v>
      </c>
      <c r="T229" s="2" t="s">
        <v>383</v>
      </c>
      <c r="U229" s="2" t="s">
        <v>382</v>
      </c>
      <c r="V229" s="270" t="s">
        <v>1146</v>
      </c>
      <c r="W229" s="538"/>
      <c r="X229" s="538"/>
      <c r="Y229" s="538"/>
      <c r="Z229" s="2" t="s">
        <v>1077</v>
      </c>
    </row>
    <row r="230" spans="2:26" ht="15.9" customHeight="1" x14ac:dyDescent="0.2">
      <c r="B230" s="274"/>
      <c r="C230" s="547" t="s">
        <v>1292</v>
      </c>
      <c r="D230" s="548"/>
      <c r="E230" s="52">
        <v>7</v>
      </c>
      <c r="F230" s="94">
        <v>8.94</v>
      </c>
      <c r="G230" s="87" t="s">
        <v>350</v>
      </c>
      <c r="H230" s="87" t="s">
        <v>376</v>
      </c>
      <c r="I230" s="87" t="s">
        <v>351</v>
      </c>
      <c r="J230" s="270" t="s">
        <v>559</v>
      </c>
      <c r="K230" s="270"/>
      <c r="L230" s="270"/>
      <c r="M230" s="87" t="s">
        <v>735</v>
      </c>
      <c r="N230" s="87" t="s">
        <v>1144</v>
      </c>
      <c r="O230" s="221" t="s">
        <v>364</v>
      </c>
      <c r="P230" s="87" t="s">
        <v>687</v>
      </c>
      <c r="Q230" s="87"/>
      <c r="R230" s="87" t="s">
        <v>1124</v>
      </c>
      <c r="S230" s="2" t="s">
        <v>378</v>
      </c>
      <c r="T230" s="2" t="s">
        <v>383</v>
      </c>
      <c r="U230" s="2" t="s">
        <v>382</v>
      </c>
      <c r="V230" s="270" t="s">
        <v>1146</v>
      </c>
      <c r="W230" s="538"/>
      <c r="X230" s="538"/>
      <c r="Y230" s="538"/>
      <c r="Z230" s="2" t="s">
        <v>1073</v>
      </c>
    </row>
    <row r="231" spans="2:26" ht="15.9" customHeight="1" x14ac:dyDescent="0.2">
      <c r="B231" s="274"/>
      <c r="C231" s="547" t="s">
        <v>1292</v>
      </c>
      <c r="D231" s="548"/>
      <c r="E231" s="52">
        <v>8</v>
      </c>
      <c r="F231" s="94">
        <v>8.94</v>
      </c>
      <c r="G231" s="87" t="s">
        <v>350</v>
      </c>
      <c r="H231" s="87" t="s">
        <v>376</v>
      </c>
      <c r="I231" s="87" t="s">
        <v>351</v>
      </c>
      <c r="J231" s="270" t="s">
        <v>559</v>
      </c>
      <c r="K231" s="270"/>
      <c r="L231" s="270"/>
      <c r="M231" s="87" t="s">
        <v>737</v>
      </c>
      <c r="N231" s="87" t="s">
        <v>1144</v>
      </c>
      <c r="O231" s="221" t="s">
        <v>364</v>
      </c>
      <c r="P231" s="87" t="s">
        <v>687</v>
      </c>
      <c r="Q231" s="87"/>
      <c r="R231" s="87" t="s">
        <v>1124</v>
      </c>
      <c r="S231" s="2" t="s">
        <v>378</v>
      </c>
      <c r="T231" s="2" t="s">
        <v>383</v>
      </c>
      <c r="U231" s="2" t="s">
        <v>382</v>
      </c>
      <c r="V231" s="270" t="s">
        <v>1146</v>
      </c>
      <c r="W231" s="538"/>
      <c r="X231" s="538"/>
      <c r="Y231" s="538"/>
      <c r="Z231" s="2" t="s">
        <v>1073</v>
      </c>
    </row>
    <row r="232" spans="2:26" ht="15.9" customHeight="1" x14ac:dyDescent="0.2">
      <c r="B232" s="274"/>
      <c r="C232" s="547" t="s">
        <v>679</v>
      </c>
      <c r="D232" s="548"/>
      <c r="E232" s="52">
        <v>1</v>
      </c>
      <c r="F232" s="94">
        <v>5.93</v>
      </c>
      <c r="G232" s="87" t="s">
        <v>561</v>
      </c>
      <c r="H232" s="87" t="s">
        <v>516</v>
      </c>
      <c r="I232" s="87" t="s">
        <v>352</v>
      </c>
      <c r="J232" s="270" t="s">
        <v>352</v>
      </c>
      <c r="K232" s="270"/>
      <c r="L232" s="270"/>
      <c r="M232" s="87" t="s">
        <v>720</v>
      </c>
      <c r="N232" s="87" t="s">
        <v>720</v>
      </c>
      <c r="O232" s="221" t="s">
        <v>364</v>
      </c>
      <c r="P232" s="87" t="s">
        <v>687</v>
      </c>
      <c r="Q232" s="87"/>
      <c r="R232" s="87" t="s">
        <v>681</v>
      </c>
      <c r="S232" s="2" t="s">
        <v>379</v>
      </c>
      <c r="T232" s="2" t="s">
        <v>379</v>
      </c>
      <c r="U232" s="2" t="s">
        <v>380</v>
      </c>
      <c r="V232" s="270" t="s">
        <v>720</v>
      </c>
      <c r="W232" s="538"/>
      <c r="X232" s="538"/>
      <c r="Y232" s="538"/>
      <c r="Z232" s="2" t="s">
        <v>685</v>
      </c>
    </row>
    <row r="233" spans="2:26" ht="15.9" customHeight="1" x14ac:dyDescent="0.2">
      <c r="B233" s="274"/>
      <c r="C233" s="547" t="s">
        <v>1294</v>
      </c>
      <c r="D233" s="548"/>
      <c r="E233" s="52">
        <v>2</v>
      </c>
      <c r="F233" s="94">
        <v>5.93</v>
      </c>
      <c r="G233" s="87" t="s">
        <v>561</v>
      </c>
      <c r="H233" s="87" t="s">
        <v>516</v>
      </c>
      <c r="I233" s="87" t="s">
        <v>351</v>
      </c>
      <c r="J233" s="270" t="s">
        <v>559</v>
      </c>
      <c r="K233" s="270"/>
      <c r="L233" s="270"/>
      <c r="M233" s="87" t="s">
        <v>1040</v>
      </c>
      <c r="N233" s="87" t="s">
        <v>1144</v>
      </c>
      <c r="O233" s="87" t="s">
        <v>365</v>
      </c>
      <c r="P233" s="87" t="s">
        <v>62</v>
      </c>
      <c r="Q233" s="87"/>
      <c r="R233" s="87" t="s">
        <v>62</v>
      </c>
      <c r="S233" s="2" t="s">
        <v>378</v>
      </c>
      <c r="T233" s="2" t="s">
        <v>384</v>
      </c>
      <c r="U233" s="2" t="s">
        <v>382</v>
      </c>
      <c r="V233" s="270" t="s">
        <v>1278</v>
      </c>
      <c r="W233" s="538"/>
      <c r="X233" s="538"/>
      <c r="Y233" s="538"/>
      <c r="Z233" s="2" t="s">
        <v>690</v>
      </c>
    </row>
    <row r="234" spans="2:26" ht="15.9" customHeight="1" x14ac:dyDescent="0.2">
      <c r="B234" s="274"/>
      <c r="C234" s="547" t="s">
        <v>1294</v>
      </c>
      <c r="D234" s="548"/>
      <c r="E234" s="52">
        <v>3</v>
      </c>
      <c r="F234" s="94">
        <v>5.93</v>
      </c>
      <c r="G234" s="87" t="s">
        <v>561</v>
      </c>
      <c r="H234" s="87" t="s">
        <v>516</v>
      </c>
      <c r="I234" s="87" t="s">
        <v>351</v>
      </c>
      <c r="J234" s="270" t="s">
        <v>559</v>
      </c>
      <c r="K234" s="270"/>
      <c r="L234" s="270"/>
      <c r="M234" s="87" t="s">
        <v>1042</v>
      </c>
      <c r="N234" s="87" t="s">
        <v>1144</v>
      </c>
      <c r="O234" s="87" t="s">
        <v>365</v>
      </c>
      <c r="P234" s="87" t="s">
        <v>62</v>
      </c>
      <c r="Q234" s="87"/>
      <c r="R234" s="87" t="s">
        <v>62</v>
      </c>
      <c r="S234" s="2" t="s">
        <v>378</v>
      </c>
      <c r="T234" s="2" t="s">
        <v>384</v>
      </c>
      <c r="U234" s="2" t="s">
        <v>382</v>
      </c>
      <c r="V234" s="270" t="s">
        <v>1278</v>
      </c>
      <c r="W234" s="538"/>
      <c r="X234" s="538"/>
      <c r="Y234" s="538"/>
      <c r="Z234" s="2" t="s">
        <v>690</v>
      </c>
    </row>
    <row r="235" spans="2:26" ht="15.9" customHeight="1" x14ac:dyDescent="0.2">
      <c r="B235" s="274"/>
      <c r="C235" s="547" t="s">
        <v>1294</v>
      </c>
      <c r="D235" s="548"/>
      <c r="E235" s="52">
        <v>4</v>
      </c>
      <c r="F235" s="94">
        <v>5.93</v>
      </c>
      <c r="G235" s="87" t="s">
        <v>561</v>
      </c>
      <c r="H235" s="87" t="s">
        <v>511</v>
      </c>
      <c r="I235" s="87" t="s">
        <v>351</v>
      </c>
      <c r="J235" s="270" t="s">
        <v>368</v>
      </c>
      <c r="K235" s="270"/>
      <c r="L235" s="270"/>
      <c r="M235" s="87" t="s">
        <v>905</v>
      </c>
      <c r="N235" s="87" t="s">
        <v>1144</v>
      </c>
      <c r="O235" s="221" t="s">
        <v>364</v>
      </c>
      <c r="P235" s="87" t="s">
        <v>687</v>
      </c>
      <c r="Q235" s="87"/>
      <c r="R235" s="87" t="s">
        <v>686</v>
      </c>
      <c r="S235" s="2" t="s">
        <v>378</v>
      </c>
      <c r="T235" s="2" t="s">
        <v>383</v>
      </c>
      <c r="U235" s="2" t="s">
        <v>382</v>
      </c>
      <c r="V235" s="270" t="s">
        <v>1146</v>
      </c>
      <c r="W235" s="538"/>
      <c r="X235" s="538"/>
      <c r="Y235" s="538"/>
      <c r="Z235" s="2" t="s">
        <v>935</v>
      </c>
    </row>
    <row r="236" spans="2:26" ht="15.9" customHeight="1" x14ac:dyDescent="0.2">
      <c r="B236" s="274"/>
      <c r="C236" s="547" t="s">
        <v>1294</v>
      </c>
      <c r="D236" s="548"/>
      <c r="E236" s="52">
        <v>5</v>
      </c>
      <c r="F236" s="94">
        <v>5.93</v>
      </c>
      <c r="G236" s="87" t="s">
        <v>561</v>
      </c>
      <c r="H236" s="87" t="s">
        <v>511</v>
      </c>
      <c r="I236" s="87" t="s">
        <v>351</v>
      </c>
      <c r="J236" s="270" t="s">
        <v>368</v>
      </c>
      <c r="K236" s="270"/>
      <c r="L236" s="270"/>
      <c r="M236" s="87" t="s">
        <v>704</v>
      </c>
      <c r="N236" s="87" t="s">
        <v>1144</v>
      </c>
      <c r="O236" s="221" t="s">
        <v>364</v>
      </c>
      <c r="P236" s="87" t="s">
        <v>687</v>
      </c>
      <c r="Q236" s="87"/>
      <c r="R236" s="87" t="s">
        <v>686</v>
      </c>
      <c r="S236" s="2" t="s">
        <v>378</v>
      </c>
      <c r="T236" s="2" t="s">
        <v>383</v>
      </c>
      <c r="U236" s="2" t="s">
        <v>382</v>
      </c>
      <c r="V236" s="270" t="s">
        <v>1146</v>
      </c>
      <c r="W236" s="538"/>
      <c r="X236" s="538"/>
      <c r="Y236" s="538"/>
      <c r="Z236" s="2" t="s">
        <v>935</v>
      </c>
    </row>
    <row r="237" spans="2:26" ht="15.9" customHeight="1" x14ac:dyDescent="0.2">
      <c r="B237" s="274"/>
      <c r="C237" s="547" t="s">
        <v>1294</v>
      </c>
      <c r="D237" s="548"/>
      <c r="E237" s="52">
        <v>6</v>
      </c>
      <c r="F237" s="94">
        <v>5.93</v>
      </c>
      <c r="G237" s="87" t="s">
        <v>561</v>
      </c>
      <c r="H237" s="87" t="s">
        <v>511</v>
      </c>
      <c r="I237" s="87" t="s">
        <v>351</v>
      </c>
      <c r="J237" s="270" t="s">
        <v>368</v>
      </c>
      <c r="K237" s="270"/>
      <c r="L237" s="270"/>
      <c r="M237" s="87" t="s">
        <v>1045</v>
      </c>
      <c r="N237" s="87" t="s">
        <v>1144</v>
      </c>
      <c r="O237" s="221" t="s">
        <v>364</v>
      </c>
      <c r="P237" s="87" t="s">
        <v>687</v>
      </c>
      <c r="Q237" s="87"/>
      <c r="R237" s="87" t="s">
        <v>686</v>
      </c>
      <c r="S237" s="2" t="s">
        <v>378</v>
      </c>
      <c r="T237" s="2" t="s">
        <v>383</v>
      </c>
      <c r="U237" s="2" t="s">
        <v>382</v>
      </c>
      <c r="V237" s="270" t="s">
        <v>1146</v>
      </c>
      <c r="W237" s="538"/>
      <c r="X237" s="538"/>
      <c r="Y237" s="538"/>
      <c r="Z237" s="2" t="s">
        <v>935</v>
      </c>
    </row>
    <row r="238" spans="2:26" ht="15.9" customHeight="1" x14ac:dyDescent="0.2">
      <c r="B238" s="274"/>
      <c r="C238" s="547" t="s">
        <v>1294</v>
      </c>
      <c r="D238" s="548"/>
      <c r="E238" s="52">
        <v>7</v>
      </c>
      <c r="F238" s="94">
        <v>5.93</v>
      </c>
      <c r="G238" s="87" t="s">
        <v>350</v>
      </c>
      <c r="H238" s="87" t="s">
        <v>376</v>
      </c>
      <c r="I238" s="87" t="s">
        <v>351</v>
      </c>
      <c r="J238" s="270" t="s">
        <v>559</v>
      </c>
      <c r="K238" s="270"/>
      <c r="L238" s="270"/>
      <c r="M238" s="87" t="s">
        <v>737</v>
      </c>
      <c r="N238" s="87" t="s">
        <v>1144</v>
      </c>
      <c r="O238" s="221" t="s">
        <v>364</v>
      </c>
      <c r="P238" s="87" t="s">
        <v>687</v>
      </c>
      <c r="Q238" s="87"/>
      <c r="R238" s="87" t="s">
        <v>1124</v>
      </c>
      <c r="S238" s="2" t="s">
        <v>378</v>
      </c>
      <c r="T238" s="2" t="s">
        <v>383</v>
      </c>
      <c r="U238" s="2" t="s">
        <v>382</v>
      </c>
      <c r="V238" s="270" t="s">
        <v>1146</v>
      </c>
      <c r="W238" s="538"/>
      <c r="X238" s="538"/>
      <c r="Y238" s="538"/>
      <c r="Z238" s="2" t="s">
        <v>690</v>
      </c>
    </row>
    <row r="239" spans="2:26" ht="15.9" customHeight="1" x14ac:dyDescent="0.2">
      <c r="B239" s="274"/>
      <c r="C239" s="547" t="s">
        <v>1294</v>
      </c>
      <c r="D239" s="548"/>
      <c r="E239" s="52">
        <v>8</v>
      </c>
      <c r="F239" s="94">
        <v>5.93</v>
      </c>
      <c r="G239" s="87" t="s">
        <v>350</v>
      </c>
      <c r="H239" s="87" t="s">
        <v>376</v>
      </c>
      <c r="I239" s="87" t="s">
        <v>351</v>
      </c>
      <c r="J239" s="270" t="s">
        <v>559</v>
      </c>
      <c r="K239" s="270"/>
      <c r="L239" s="270"/>
      <c r="M239" s="87" t="s">
        <v>773</v>
      </c>
      <c r="N239" s="87" t="s">
        <v>1144</v>
      </c>
      <c r="O239" s="221" t="s">
        <v>364</v>
      </c>
      <c r="P239" s="87" t="s">
        <v>687</v>
      </c>
      <c r="Q239" s="87"/>
      <c r="R239" s="87" t="s">
        <v>1124</v>
      </c>
      <c r="S239" s="2" t="s">
        <v>378</v>
      </c>
      <c r="T239" s="2" t="s">
        <v>383</v>
      </c>
      <c r="U239" s="2" t="s">
        <v>382</v>
      </c>
      <c r="V239" s="270" t="s">
        <v>1146</v>
      </c>
      <c r="W239" s="538"/>
      <c r="X239" s="538"/>
      <c r="Y239" s="538"/>
      <c r="Z239" s="2" t="s">
        <v>1073</v>
      </c>
    </row>
    <row r="240" spans="2:26" ht="15.9" customHeight="1" x14ac:dyDescent="0.2">
      <c r="B240" s="274"/>
      <c r="C240" s="547" t="s">
        <v>1295</v>
      </c>
      <c r="D240" s="548"/>
      <c r="E240" s="52">
        <v>1</v>
      </c>
      <c r="F240" s="94">
        <v>5.23</v>
      </c>
      <c r="G240" s="87" t="s">
        <v>561</v>
      </c>
      <c r="H240" s="87" t="s">
        <v>513</v>
      </c>
      <c r="I240" s="87" t="s">
        <v>351</v>
      </c>
      <c r="J240" s="270" t="s">
        <v>368</v>
      </c>
      <c r="K240" s="270"/>
      <c r="L240" s="270"/>
      <c r="M240" s="87" t="s">
        <v>775</v>
      </c>
      <c r="N240" s="87" t="s">
        <v>1144</v>
      </c>
      <c r="O240" s="221" t="s">
        <v>364</v>
      </c>
      <c r="P240" s="87" t="s">
        <v>687</v>
      </c>
      <c r="Q240" s="87"/>
      <c r="R240" s="87" t="s">
        <v>686</v>
      </c>
      <c r="S240" s="2" t="s">
        <v>378</v>
      </c>
      <c r="T240" s="2" t="s">
        <v>383</v>
      </c>
      <c r="U240" s="2" t="s">
        <v>382</v>
      </c>
      <c r="V240" s="270" t="s">
        <v>1146</v>
      </c>
      <c r="W240" s="538"/>
      <c r="X240" s="538"/>
      <c r="Y240" s="538"/>
      <c r="Z240" s="2" t="s">
        <v>935</v>
      </c>
    </row>
    <row r="241" spans="2:26" ht="15.9" customHeight="1" x14ac:dyDescent="0.2">
      <c r="B241" s="274"/>
      <c r="C241" s="547" t="s">
        <v>1295</v>
      </c>
      <c r="D241" s="548"/>
      <c r="E241" s="52">
        <v>2</v>
      </c>
      <c r="F241" s="94">
        <v>5.23</v>
      </c>
      <c r="G241" s="87" t="s">
        <v>561</v>
      </c>
      <c r="H241" s="87" t="s">
        <v>511</v>
      </c>
      <c r="I241" s="87" t="s">
        <v>351</v>
      </c>
      <c r="J241" s="270" t="s">
        <v>559</v>
      </c>
      <c r="K241" s="270"/>
      <c r="L241" s="270"/>
      <c r="M241" s="87" t="s">
        <v>1052</v>
      </c>
      <c r="N241" s="87" t="s">
        <v>1144</v>
      </c>
      <c r="O241" s="221" t="s">
        <v>364</v>
      </c>
      <c r="P241" s="87" t="s">
        <v>687</v>
      </c>
      <c r="Q241" s="87"/>
      <c r="R241" s="87" t="s">
        <v>686</v>
      </c>
      <c r="S241" s="2" t="s">
        <v>378</v>
      </c>
      <c r="T241" s="2" t="s">
        <v>383</v>
      </c>
      <c r="U241" s="2" t="s">
        <v>382</v>
      </c>
      <c r="V241" s="270" t="s">
        <v>1146</v>
      </c>
      <c r="W241" s="538"/>
      <c r="X241" s="538"/>
      <c r="Y241" s="538"/>
      <c r="Z241" s="87" t="s">
        <v>1110</v>
      </c>
    </row>
    <row r="242" spans="2:26" ht="15.9" customHeight="1" x14ac:dyDescent="0.2">
      <c r="B242" s="274"/>
      <c r="C242" s="547" t="s">
        <v>1295</v>
      </c>
      <c r="D242" s="548"/>
      <c r="E242" s="52">
        <v>3</v>
      </c>
      <c r="F242" s="94">
        <v>5.23</v>
      </c>
      <c r="G242" s="87" t="s">
        <v>561</v>
      </c>
      <c r="H242" s="87" t="s">
        <v>511</v>
      </c>
      <c r="I242" s="87" t="s">
        <v>351</v>
      </c>
      <c r="J242" s="270" t="s">
        <v>559</v>
      </c>
      <c r="K242" s="270"/>
      <c r="L242" s="270"/>
      <c r="M242" s="87" t="s">
        <v>762</v>
      </c>
      <c r="N242" s="87" t="s">
        <v>1144</v>
      </c>
      <c r="O242" s="221" t="s">
        <v>364</v>
      </c>
      <c r="P242" s="87" t="s">
        <v>687</v>
      </c>
      <c r="Q242" s="87"/>
      <c r="R242" s="87" t="s">
        <v>686</v>
      </c>
      <c r="S242" s="2" t="s">
        <v>378</v>
      </c>
      <c r="T242" s="2" t="s">
        <v>383</v>
      </c>
      <c r="U242" s="2" t="s">
        <v>382</v>
      </c>
      <c r="V242" s="270" t="s">
        <v>1146</v>
      </c>
      <c r="W242" s="538"/>
      <c r="X242" s="538"/>
      <c r="Y242" s="538"/>
      <c r="Z242" s="87" t="s">
        <v>1110</v>
      </c>
    </row>
    <row r="243" spans="2:26" ht="15.9" customHeight="1" x14ac:dyDescent="0.2">
      <c r="B243" s="274"/>
      <c r="C243" s="547" t="s">
        <v>1295</v>
      </c>
      <c r="D243" s="548"/>
      <c r="E243" s="52">
        <v>4</v>
      </c>
      <c r="F243" s="94">
        <v>5.23</v>
      </c>
      <c r="G243" s="87" t="s">
        <v>561</v>
      </c>
      <c r="H243" s="87" t="s">
        <v>511</v>
      </c>
      <c r="I243" s="87" t="s">
        <v>351</v>
      </c>
      <c r="J243" s="270" t="s">
        <v>559</v>
      </c>
      <c r="K243" s="270"/>
      <c r="L243" s="270"/>
      <c r="M243" s="87" t="s">
        <v>1056</v>
      </c>
      <c r="N243" s="87" t="s">
        <v>1144</v>
      </c>
      <c r="O243" s="221" t="s">
        <v>364</v>
      </c>
      <c r="P243" s="87" t="s">
        <v>687</v>
      </c>
      <c r="Q243" s="87"/>
      <c r="R243" s="87" t="s">
        <v>686</v>
      </c>
      <c r="S243" s="2" t="s">
        <v>378</v>
      </c>
      <c r="T243" s="2" t="s">
        <v>383</v>
      </c>
      <c r="U243" s="2" t="s">
        <v>382</v>
      </c>
      <c r="V243" s="270" t="s">
        <v>1146</v>
      </c>
      <c r="W243" s="538"/>
      <c r="X243" s="538"/>
      <c r="Y243" s="538"/>
      <c r="Z243" s="87" t="s">
        <v>1110</v>
      </c>
    </row>
    <row r="244" spans="2:26" ht="15.9" customHeight="1" x14ac:dyDescent="0.2">
      <c r="B244" s="274"/>
      <c r="C244" s="547" t="s">
        <v>1295</v>
      </c>
      <c r="D244" s="548"/>
      <c r="E244" s="52">
        <v>5</v>
      </c>
      <c r="F244" s="94">
        <v>5.23</v>
      </c>
      <c r="G244" s="87" t="s">
        <v>350</v>
      </c>
      <c r="H244" s="87" t="s">
        <v>376</v>
      </c>
      <c r="I244" s="87" t="s">
        <v>351</v>
      </c>
      <c r="J244" s="270" t="s">
        <v>559</v>
      </c>
      <c r="K244" s="270"/>
      <c r="L244" s="270"/>
      <c r="M244" s="87" t="s">
        <v>785</v>
      </c>
      <c r="N244" s="87" t="s">
        <v>1144</v>
      </c>
      <c r="O244" s="221" t="s">
        <v>364</v>
      </c>
      <c r="P244" s="87" t="s">
        <v>687</v>
      </c>
      <c r="Q244" s="87"/>
      <c r="R244" s="87" t="s">
        <v>1124</v>
      </c>
      <c r="S244" s="2" t="s">
        <v>378</v>
      </c>
      <c r="T244" s="2" t="s">
        <v>383</v>
      </c>
      <c r="U244" s="2" t="s">
        <v>382</v>
      </c>
      <c r="V244" s="270" t="s">
        <v>1146</v>
      </c>
      <c r="W244" s="538"/>
      <c r="X244" s="538"/>
      <c r="Y244" s="538"/>
      <c r="Z244" s="2" t="s">
        <v>1073</v>
      </c>
    </row>
    <row r="245" spans="2:26" ht="15.9" customHeight="1" x14ac:dyDescent="0.2">
      <c r="B245" s="274"/>
      <c r="C245" s="547" t="s">
        <v>1295</v>
      </c>
      <c r="D245" s="548"/>
      <c r="E245" s="52">
        <v>6</v>
      </c>
      <c r="F245" s="94">
        <v>5.23</v>
      </c>
      <c r="G245" s="87" t="s">
        <v>350</v>
      </c>
      <c r="H245" s="87" t="s">
        <v>373</v>
      </c>
      <c r="I245" s="87" t="s">
        <v>351</v>
      </c>
      <c r="J245" s="270" t="s">
        <v>559</v>
      </c>
      <c r="K245" s="270"/>
      <c r="L245" s="270"/>
      <c r="M245" s="87" t="s">
        <v>1059</v>
      </c>
      <c r="N245" s="87" t="s">
        <v>1271</v>
      </c>
      <c r="O245" s="221" t="s">
        <v>542</v>
      </c>
      <c r="P245" s="87" t="s">
        <v>1124</v>
      </c>
      <c r="Q245" s="87"/>
      <c r="R245" s="87" t="s">
        <v>1124</v>
      </c>
      <c r="S245" s="2" t="s">
        <v>378</v>
      </c>
      <c r="T245" s="2" t="s">
        <v>383</v>
      </c>
      <c r="U245" s="2" t="s">
        <v>382</v>
      </c>
      <c r="V245" s="270" t="s">
        <v>1146</v>
      </c>
      <c r="W245" s="538"/>
      <c r="X245" s="538"/>
      <c r="Y245" s="538"/>
      <c r="Z245" s="2" t="s">
        <v>1073</v>
      </c>
    </row>
    <row r="246" spans="2:26" ht="15.9" customHeight="1" x14ac:dyDescent="0.2">
      <c r="B246" s="274"/>
      <c r="C246" s="547" t="s">
        <v>1295</v>
      </c>
      <c r="D246" s="548"/>
      <c r="E246" s="52">
        <v>7</v>
      </c>
      <c r="F246" s="94">
        <v>5.23</v>
      </c>
      <c r="G246" s="87" t="s">
        <v>561</v>
      </c>
      <c r="H246" s="87" t="s">
        <v>521</v>
      </c>
      <c r="I246" s="87" t="s">
        <v>351</v>
      </c>
      <c r="J246" s="270" t="s">
        <v>559</v>
      </c>
      <c r="K246" s="270"/>
      <c r="L246" s="270"/>
      <c r="M246" s="87" t="s">
        <v>1060</v>
      </c>
      <c r="N246" s="87" t="s">
        <v>1271</v>
      </c>
      <c r="O246" s="221" t="s">
        <v>542</v>
      </c>
      <c r="P246" s="87" t="s">
        <v>1124</v>
      </c>
      <c r="Q246" s="87"/>
      <c r="R246" s="87" t="s">
        <v>686</v>
      </c>
      <c r="S246" s="2" t="s">
        <v>378</v>
      </c>
      <c r="T246" s="2" t="s">
        <v>383</v>
      </c>
      <c r="U246" s="2" t="s">
        <v>382</v>
      </c>
      <c r="V246" s="270" t="s">
        <v>1146</v>
      </c>
      <c r="W246" s="538"/>
      <c r="X246" s="538"/>
      <c r="Y246" s="538"/>
      <c r="Z246" s="87" t="s">
        <v>1110</v>
      </c>
    </row>
    <row r="247" spans="2:26" ht="15.9" customHeight="1" x14ac:dyDescent="0.2">
      <c r="B247" s="275"/>
      <c r="C247" s="547" t="s">
        <v>1295</v>
      </c>
      <c r="D247" s="548"/>
      <c r="E247" s="52">
        <v>8</v>
      </c>
      <c r="F247" s="94">
        <v>5.23</v>
      </c>
      <c r="G247" s="87" t="s">
        <v>561</v>
      </c>
      <c r="H247" s="87" t="s">
        <v>521</v>
      </c>
      <c r="I247" s="87" t="s">
        <v>351</v>
      </c>
      <c r="J247" s="270" t="s">
        <v>559</v>
      </c>
      <c r="K247" s="270"/>
      <c r="L247" s="270"/>
      <c r="M247" s="87" t="s">
        <v>696</v>
      </c>
      <c r="N247" s="87" t="s">
        <v>1271</v>
      </c>
      <c r="O247" s="221" t="s">
        <v>542</v>
      </c>
      <c r="P247" s="87" t="s">
        <v>1124</v>
      </c>
      <c r="Q247" s="87"/>
      <c r="R247" s="87" t="s">
        <v>686</v>
      </c>
      <c r="S247" s="2" t="s">
        <v>378</v>
      </c>
      <c r="T247" s="2" t="s">
        <v>383</v>
      </c>
      <c r="U247" s="2" t="s">
        <v>382</v>
      </c>
      <c r="V247" s="270" t="s">
        <v>1146</v>
      </c>
      <c r="W247" s="538"/>
      <c r="X247" s="538"/>
      <c r="Y247" s="538"/>
      <c r="Z247" s="87" t="s">
        <v>1110</v>
      </c>
    </row>
    <row r="248" spans="2:26" ht="15.9" customHeight="1" x14ac:dyDescent="0.2">
      <c r="B248" s="92"/>
      <c r="C248" s="1" t="s">
        <v>289</v>
      </c>
      <c r="D248" s="36"/>
      <c r="F248" s="36"/>
      <c r="G248" s="89"/>
      <c r="H248" s="89"/>
      <c r="I248" s="89"/>
      <c r="J248" s="89"/>
      <c r="K248" s="89"/>
      <c r="L248" s="89"/>
      <c r="M248" s="89"/>
      <c r="N248" s="89"/>
      <c r="O248" s="89"/>
      <c r="P248" s="89"/>
      <c r="Q248" s="91"/>
      <c r="R248" s="107"/>
      <c r="S248" s="36"/>
      <c r="T248" s="36"/>
      <c r="U248" s="89"/>
      <c r="V248" s="108"/>
      <c r="W248" s="108"/>
      <c r="X248" s="108"/>
      <c r="Y248" s="108"/>
      <c r="Z248" s="36"/>
    </row>
    <row r="249" spans="2:26" ht="15.9" customHeight="1" x14ac:dyDescent="0.2">
      <c r="B249" s="92"/>
      <c r="C249" s="100" t="s">
        <v>290</v>
      </c>
      <c r="D249" s="36"/>
      <c r="F249" s="36"/>
      <c r="G249" s="89"/>
      <c r="H249" s="89"/>
      <c r="I249" s="89"/>
      <c r="J249" s="89"/>
      <c r="K249" s="89"/>
      <c r="L249" s="89"/>
      <c r="M249" s="89"/>
      <c r="N249" s="89"/>
      <c r="O249" s="89"/>
      <c r="P249" s="89"/>
      <c r="Q249" s="91"/>
      <c r="R249" s="107"/>
      <c r="S249" s="36"/>
      <c r="T249" s="36"/>
      <c r="U249" s="89"/>
      <c r="V249" s="108"/>
      <c r="W249" s="108"/>
      <c r="X249" s="108"/>
      <c r="Y249" s="108"/>
      <c r="Z249" s="36"/>
    </row>
    <row r="250" spans="2:26" ht="15.9" customHeight="1" x14ac:dyDescent="0.2">
      <c r="B250" s="93"/>
      <c r="C250" s="4" t="s">
        <v>259</v>
      </c>
      <c r="D250" s="4"/>
      <c r="E250" s="4"/>
      <c r="F250" s="4"/>
      <c r="G250" s="4"/>
      <c r="H250" s="4"/>
      <c r="I250" s="4"/>
      <c r="J250" s="4"/>
      <c r="K250" s="4"/>
      <c r="L250" s="4"/>
      <c r="M250" s="4"/>
      <c r="N250" s="4"/>
      <c r="O250" s="4"/>
      <c r="P250" s="4"/>
      <c r="Q250" s="4"/>
      <c r="R250" s="4"/>
      <c r="S250" s="4"/>
      <c r="T250" s="4"/>
      <c r="U250" s="4"/>
      <c r="V250" s="4"/>
      <c r="W250" s="4"/>
      <c r="X250" s="4"/>
      <c r="Y250" s="4"/>
    </row>
    <row r="251" spans="2:26" ht="15.9" customHeight="1" x14ac:dyDescent="0.2">
      <c r="B251" s="4"/>
      <c r="C251" s="4" t="s">
        <v>260</v>
      </c>
      <c r="D251" s="4"/>
      <c r="E251" s="4"/>
      <c r="F251" s="4"/>
      <c r="G251" s="4"/>
      <c r="H251" s="4"/>
      <c r="I251" s="4"/>
      <c r="J251" s="4"/>
      <c r="K251" s="4"/>
      <c r="L251" s="4"/>
      <c r="M251" s="4"/>
      <c r="N251" s="4"/>
      <c r="O251" s="4"/>
      <c r="P251" s="4"/>
      <c r="Q251" s="4"/>
      <c r="R251" s="4"/>
      <c r="S251" s="4"/>
      <c r="T251" s="4"/>
      <c r="U251" s="4"/>
      <c r="V251" s="4"/>
      <c r="W251" s="4"/>
      <c r="X251" s="4"/>
      <c r="Y251" s="4"/>
    </row>
    <row r="252" spans="2:26" ht="15.9" customHeight="1" x14ac:dyDescent="0.2">
      <c r="B252" s="4"/>
      <c r="C252" s="233" t="s">
        <v>469</v>
      </c>
      <c r="D252" s="233"/>
      <c r="E252" s="233"/>
      <c r="F252" s="233"/>
      <c r="G252" s="233"/>
      <c r="H252" s="233"/>
      <c r="I252" s="233"/>
      <c r="J252" s="233"/>
      <c r="K252" s="233"/>
      <c r="L252" s="233"/>
      <c r="M252" s="233"/>
      <c r="N252" s="233"/>
      <c r="O252" s="4"/>
      <c r="P252" s="4"/>
      <c r="Q252" s="4"/>
      <c r="R252" s="4"/>
      <c r="S252" s="4"/>
      <c r="T252" s="4"/>
      <c r="U252" s="4"/>
      <c r="V252" s="4"/>
      <c r="W252" s="4"/>
      <c r="X252" s="4"/>
      <c r="Y252" s="4"/>
    </row>
    <row r="253" spans="2:26" ht="15.9" customHeight="1" x14ac:dyDescent="0.2">
      <c r="C253" s="234" t="s">
        <v>570</v>
      </c>
      <c r="D253" s="235"/>
      <c r="E253" s="235"/>
      <c r="F253" s="235"/>
      <c r="G253" s="235"/>
      <c r="H253" s="235"/>
      <c r="I253" s="235"/>
      <c r="J253" s="235"/>
      <c r="K253" s="235"/>
      <c r="L253" s="235"/>
      <c r="M253" s="235"/>
      <c r="N253" s="235"/>
    </row>
  </sheetData>
  <autoFilter ref="A1:Z253" xr:uid="{00000000-0001-0000-0600-000000000000}"/>
  <dataConsolidate/>
  <mergeCells count="756">
    <mergeCell ref="C172:D172"/>
    <mergeCell ref="J172:L172"/>
    <mergeCell ref="V172:Y172"/>
    <mergeCell ref="C173:D173"/>
    <mergeCell ref="J173:L173"/>
    <mergeCell ref="V173:Y173"/>
    <mergeCell ref="C168:D168"/>
    <mergeCell ref="J168:L168"/>
    <mergeCell ref="V168:Y168"/>
    <mergeCell ref="C170:D170"/>
    <mergeCell ref="J170:L170"/>
    <mergeCell ref="V170:Y170"/>
    <mergeCell ref="C171:D171"/>
    <mergeCell ref="J171:L171"/>
    <mergeCell ref="V171:Y171"/>
    <mergeCell ref="C165:D165"/>
    <mergeCell ref="J165:L165"/>
    <mergeCell ref="V165:Y165"/>
    <mergeCell ref="C166:D166"/>
    <mergeCell ref="J166:L166"/>
    <mergeCell ref="V166:Y166"/>
    <mergeCell ref="C167:D167"/>
    <mergeCell ref="J167:L167"/>
    <mergeCell ref="V167:Y167"/>
    <mergeCell ref="C162:D162"/>
    <mergeCell ref="J162:L162"/>
    <mergeCell ref="V162:Y162"/>
    <mergeCell ref="C163:D163"/>
    <mergeCell ref="J163:L163"/>
    <mergeCell ref="V163:Y163"/>
    <mergeCell ref="C164:D164"/>
    <mergeCell ref="J164:L164"/>
    <mergeCell ref="V164:Y164"/>
    <mergeCell ref="C141:D141"/>
    <mergeCell ref="J141:L141"/>
    <mergeCell ref="V141:Y141"/>
    <mergeCell ref="C142:D142"/>
    <mergeCell ref="J142:L142"/>
    <mergeCell ref="V142:Y142"/>
    <mergeCell ref="C154:D154"/>
    <mergeCell ref="J154:L154"/>
    <mergeCell ref="V154:Y154"/>
    <mergeCell ref="C153:D153"/>
    <mergeCell ref="J153:L153"/>
    <mergeCell ref="V153:Y153"/>
    <mergeCell ref="C149:D149"/>
    <mergeCell ref="J149:L149"/>
    <mergeCell ref="V149:Y149"/>
    <mergeCell ref="C150:D150"/>
    <mergeCell ref="J150:L150"/>
    <mergeCell ref="V150:Y150"/>
    <mergeCell ref="C152:D152"/>
    <mergeCell ref="J152:L152"/>
    <mergeCell ref="V152:Y152"/>
    <mergeCell ref="J148:L148"/>
    <mergeCell ref="V148:Y148"/>
    <mergeCell ref="C151:D151"/>
    <mergeCell ref="C138:D138"/>
    <mergeCell ref="J138:L138"/>
    <mergeCell ref="V138:Y138"/>
    <mergeCell ref="C139:D139"/>
    <mergeCell ref="J139:L139"/>
    <mergeCell ref="V139:Y139"/>
    <mergeCell ref="C140:D140"/>
    <mergeCell ref="J140:L140"/>
    <mergeCell ref="V140:Y140"/>
    <mergeCell ref="C133:D133"/>
    <mergeCell ref="J133:L133"/>
    <mergeCell ref="V133:Y133"/>
    <mergeCell ref="C137:D137"/>
    <mergeCell ref="J137:L137"/>
    <mergeCell ref="V137:Y137"/>
    <mergeCell ref="C132:D132"/>
    <mergeCell ref="J132:L132"/>
    <mergeCell ref="C134:D134"/>
    <mergeCell ref="J134:L134"/>
    <mergeCell ref="V134:Y134"/>
    <mergeCell ref="C135:D135"/>
    <mergeCell ref="J135:L135"/>
    <mergeCell ref="V135:Y135"/>
    <mergeCell ref="C136:D136"/>
    <mergeCell ref="J136:L136"/>
    <mergeCell ref="V136:Y136"/>
    <mergeCell ref="C129:D129"/>
    <mergeCell ref="J129:L129"/>
    <mergeCell ref="V129:Y129"/>
    <mergeCell ref="C130:D130"/>
    <mergeCell ref="J130:L130"/>
    <mergeCell ref="V130:Y130"/>
    <mergeCell ref="C131:D131"/>
    <mergeCell ref="J131:L131"/>
    <mergeCell ref="V131:Y131"/>
    <mergeCell ref="C118:D118"/>
    <mergeCell ref="J118:L118"/>
    <mergeCell ref="V118:Y118"/>
    <mergeCell ref="C120:D120"/>
    <mergeCell ref="J120:L120"/>
    <mergeCell ref="V120:Y120"/>
    <mergeCell ref="C121:D121"/>
    <mergeCell ref="J121:L121"/>
    <mergeCell ref="V121:Y121"/>
    <mergeCell ref="C119:D119"/>
    <mergeCell ref="J119:L119"/>
    <mergeCell ref="C177:D177"/>
    <mergeCell ref="J177:L177"/>
    <mergeCell ref="V177:Y177"/>
    <mergeCell ref="C178:D178"/>
    <mergeCell ref="J178:L178"/>
    <mergeCell ref="V178:Y178"/>
    <mergeCell ref="C104:D104"/>
    <mergeCell ref="J104:L104"/>
    <mergeCell ref="V104:Y104"/>
    <mergeCell ref="C105:D105"/>
    <mergeCell ref="J105:L105"/>
    <mergeCell ref="V105:Y105"/>
    <mergeCell ref="C106:D106"/>
    <mergeCell ref="J106:L106"/>
    <mergeCell ref="V106:Y106"/>
    <mergeCell ref="C109:D109"/>
    <mergeCell ref="J109:L109"/>
    <mergeCell ref="V109:Y109"/>
    <mergeCell ref="C110:D110"/>
    <mergeCell ref="J110:L110"/>
    <mergeCell ref="V110:Y110"/>
    <mergeCell ref="C112:D112"/>
    <mergeCell ref="J112:L112"/>
    <mergeCell ref="V112:Y112"/>
    <mergeCell ref="C158:D158"/>
    <mergeCell ref="J158:L158"/>
    <mergeCell ref="V158:Y158"/>
    <mergeCell ref="C159:D159"/>
    <mergeCell ref="J159:L159"/>
    <mergeCell ref="V159:Y159"/>
    <mergeCell ref="C161:D161"/>
    <mergeCell ref="J161:L161"/>
    <mergeCell ref="V161:Y161"/>
    <mergeCell ref="C92:D92"/>
    <mergeCell ref="J92:L92"/>
    <mergeCell ref="V92:Y92"/>
    <mergeCell ref="C95:D95"/>
    <mergeCell ref="J95:L95"/>
    <mergeCell ref="V95:Y95"/>
    <mergeCell ref="C143:D143"/>
    <mergeCell ref="J143:L143"/>
    <mergeCell ref="V143:Y143"/>
    <mergeCell ref="C113:D113"/>
    <mergeCell ref="J113:L113"/>
    <mergeCell ref="V113:Y113"/>
    <mergeCell ref="C114:D114"/>
    <mergeCell ref="J114:L114"/>
    <mergeCell ref="V114:Y114"/>
    <mergeCell ref="C115:D115"/>
    <mergeCell ref="J115:L115"/>
    <mergeCell ref="V115:Y115"/>
    <mergeCell ref="C116:D116"/>
    <mergeCell ref="J116:L116"/>
    <mergeCell ref="V116:Y116"/>
    <mergeCell ref="C117:D117"/>
    <mergeCell ref="J117:L117"/>
    <mergeCell ref="V117:Y117"/>
    <mergeCell ref="C88:D88"/>
    <mergeCell ref="J88:L88"/>
    <mergeCell ref="V88:Y88"/>
    <mergeCell ref="C90:D90"/>
    <mergeCell ref="J90:L90"/>
    <mergeCell ref="V90:Y90"/>
    <mergeCell ref="C91:D91"/>
    <mergeCell ref="J91:L91"/>
    <mergeCell ref="V91:Y91"/>
    <mergeCell ref="C79:D79"/>
    <mergeCell ref="J79:L79"/>
    <mergeCell ref="V79:Y79"/>
    <mergeCell ref="C80:D80"/>
    <mergeCell ref="J80:L80"/>
    <mergeCell ref="V80:Y80"/>
    <mergeCell ref="C82:D82"/>
    <mergeCell ref="J82:L82"/>
    <mergeCell ref="V82:Y82"/>
    <mergeCell ref="C76:D76"/>
    <mergeCell ref="J76:L76"/>
    <mergeCell ref="V76:Y76"/>
    <mergeCell ref="C77:D77"/>
    <mergeCell ref="J77:L77"/>
    <mergeCell ref="V77:Y77"/>
    <mergeCell ref="C78:D78"/>
    <mergeCell ref="J78:L78"/>
    <mergeCell ref="V78:Y78"/>
    <mergeCell ref="C74:D74"/>
    <mergeCell ref="J74:L74"/>
    <mergeCell ref="V74:Y74"/>
    <mergeCell ref="C71:D71"/>
    <mergeCell ref="J71:L71"/>
    <mergeCell ref="C73:D73"/>
    <mergeCell ref="J73:L73"/>
    <mergeCell ref="C75:D75"/>
    <mergeCell ref="J75:L75"/>
    <mergeCell ref="V75:Y75"/>
    <mergeCell ref="C68:D68"/>
    <mergeCell ref="J68:L68"/>
    <mergeCell ref="V68:Y68"/>
    <mergeCell ref="C69:D69"/>
    <mergeCell ref="J69:L69"/>
    <mergeCell ref="V69:Y69"/>
    <mergeCell ref="C70:D70"/>
    <mergeCell ref="J70:L70"/>
    <mergeCell ref="V70:Y70"/>
    <mergeCell ref="C63:D63"/>
    <mergeCell ref="J63:L63"/>
    <mergeCell ref="V63:Y63"/>
    <mergeCell ref="C64:D64"/>
    <mergeCell ref="J64:L64"/>
    <mergeCell ref="V64:Y64"/>
    <mergeCell ref="C65:D65"/>
    <mergeCell ref="J65:L65"/>
    <mergeCell ref="V65:Y65"/>
    <mergeCell ref="C60:D60"/>
    <mergeCell ref="J60:L60"/>
    <mergeCell ref="V60:Y60"/>
    <mergeCell ref="C61:D61"/>
    <mergeCell ref="J61:L61"/>
    <mergeCell ref="V61:Y61"/>
    <mergeCell ref="C62:D62"/>
    <mergeCell ref="J62:L62"/>
    <mergeCell ref="V62:Y62"/>
    <mergeCell ref="C47:D47"/>
    <mergeCell ref="J47:L47"/>
    <mergeCell ref="V47:Y47"/>
    <mergeCell ref="C48:D48"/>
    <mergeCell ref="J48:L48"/>
    <mergeCell ref="V48:Y48"/>
    <mergeCell ref="C72:D72"/>
    <mergeCell ref="J72:L72"/>
    <mergeCell ref="V72:Y72"/>
    <mergeCell ref="C49:D49"/>
    <mergeCell ref="J49:L49"/>
    <mergeCell ref="V49:Y49"/>
    <mergeCell ref="C50:D50"/>
    <mergeCell ref="J50:L50"/>
    <mergeCell ref="V50:Y50"/>
    <mergeCell ref="C51:D51"/>
    <mergeCell ref="J51:L51"/>
    <mergeCell ref="V51:Y51"/>
    <mergeCell ref="C52:D52"/>
    <mergeCell ref="J52:L52"/>
    <mergeCell ref="V52:Y52"/>
    <mergeCell ref="C54:D54"/>
    <mergeCell ref="J54:L54"/>
    <mergeCell ref="V54:Y54"/>
    <mergeCell ref="C44:D44"/>
    <mergeCell ref="J44:L44"/>
    <mergeCell ref="V44:Y44"/>
    <mergeCell ref="C45:D45"/>
    <mergeCell ref="J45:L45"/>
    <mergeCell ref="V45:Y45"/>
    <mergeCell ref="C46:D46"/>
    <mergeCell ref="J46:L46"/>
    <mergeCell ref="V46:Y46"/>
    <mergeCell ref="C41:D41"/>
    <mergeCell ref="J41:L41"/>
    <mergeCell ref="V41:Y41"/>
    <mergeCell ref="C42:D42"/>
    <mergeCell ref="J42:L42"/>
    <mergeCell ref="V42:Y42"/>
    <mergeCell ref="C43:D43"/>
    <mergeCell ref="J43:L43"/>
    <mergeCell ref="V43:Y43"/>
    <mergeCell ref="C38:D38"/>
    <mergeCell ref="J38:L38"/>
    <mergeCell ref="V38:Y38"/>
    <mergeCell ref="C39:D39"/>
    <mergeCell ref="J39:L39"/>
    <mergeCell ref="V39:Y39"/>
    <mergeCell ref="C40:D40"/>
    <mergeCell ref="J40:L40"/>
    <mergeCell ref="V40:Y40"/>
    <mergeCell ref="C103:D103"/>
    <mergeCell ref="J103:L103"/>
    <mergeCell ref="V103:Y103"/>
    <mergeCell ref="C180:D180"/>
    <mergeCell ref="J180:L180"/>
    <mergeCell ref="V180:Y180"/>
    <mergeCell ref="C182:D182"/>
    <mergeCell ref="J182:L182"/>
    <mergeCell ref="V182:Y182"/>
    <mergeCell ref="C144:D144"/>
    <mergeCell ref="J144:L144"/>
    <mergeCell ref="V144:Y144"/>
    <mergeCell ref="C145:D145"/>
    <mergeCell ref="J145:L145"/>
    <mergeCell ref="V145:Y145"/>
    <mergeCell ref="C146:D146"/>
    <mergeCell ref="J146:L146"/>
    <mergeCell ref="V146:Y146"/>
    <mergeCell ref="C147:D147"/>
    <mergeCell ref="J147:L147"/>
    <mergeCell ref="V147:Y147"/>
    <mergeCell ref="C148:D148"/>
    <mergeCell ref="C174:D174"/>
    <mergeCell ref="J174:L174"/>
    <mergeCell ref="V247:Y247"/>
    <mergeCell ref="V32:Y32"/>
    <mergeCell ref="V33:Y33"/>
    <mergeCell ref="V34:Y34"/>
    <mergeCell ref="V35:Y35"/>
    <mergeCell ref="V237:Y237"/>
    <mergeCell ref="V238:Y238"/>
    <mergeCell ref="V239:Y239"/>
    <mergeCell ref="V240:Y240"/>
    <mergeCell ref="V241:Y241"/>
    <mergeCell ref="V242:Y242"/>
    <mergeCell ref="V36:Y36"/>
    <mergeCell ref="V37:Y37"/>
    <mergeCell ref="V99:Y99"/>
    <mergeCell ref="V102:Y102"/>
    <mergeCell ref="V243:Y243"/>
    <mergeCell ref="V244:Y244"/>
    <mergeCell ref="V245:Y245"/>
    <mergeCell ref="V246:Y246"/>
    <mergeCell ref="V220:Y220"/>
    <mergeCell ref="V71:Y71"/>
    <mergeCell ref="V73:Y73"/>
    <mergeCell ref="V119:Y119"/>
    <mergeCell ref="V132:Y132"/>
    <mergeCell ref="C9:D9"/>
    <mergeCell ref="C13:D13"/>
    <mergeCell ref="C12:D12"/>
    <mergeCell ref="J12:L12"/>
    <mergeCell ref="C34:D34"/>
    <mergeCell ref="V17:Y17"/>
    <mergeCell ref="J237:L237"/>
    <mergeCell ref="C239:D239"/>
    <mergeCell ref="C243:D243"/>
    <mergeCell ref="C237:D237"/>
    <mergeCell ref="V9:Y9"/>
    <mergeCell ref="V12:Y12"/>
    <mergeCell ref="V13:Y13"/>
    <mergeCell ref="V14:Y14"/>
    <mergeCell ref="V15:Y15"/>
    <mergeCell ref="V16:Y16"/>
    <mergeCell ref="V18:Y18"/>
    <mergeCell ref="V21:Y21"/>
    <mergeCell ref="V22:Y22"/>
    <mergeCell ref="V23:Y23"/>
    <mergeCell ref="V26:Y26"/>
    <mergeCell ref="V27:Y27"/>
    <mergeCell ref="V28:Y28"/>
    <mergeCell ref="V29:Y29"/>
    <mergeCell ref="B2:Y2"/>
    <mergeCell ref="F3:H3"/>
    <mergeCell ref="B3:E3"/>
    <mergeCell ref="B4:E4"/>
    <mergeCell ref="K3:N3"/>
    <mergeCell ref="E5:E8"/>
    <mergeCell ref="C5:D8"/>
    <mergeCell ref="F5:F8"/>
    <mergeCell ref="K4:N4"/>
    <mergeCell ref="I3:J3"/>
    <mergeCell ref="I4:J4"/>
    <mergeCell ref="F4:H4"/>
    <mergeCell ref="G5:H6"/>
    <mergeCell ref="I5:N6"/>
    <mergeCell ref="U5:Y6"/>
    <mergeCell ref="Q5:T6"/>
    <mergeCell ref="G7:G8"/>
    <mergeCell ref="H7:H8"/>
    <mergeCell ref="J7:L8"/>
    <mergeCell ref="I7:I8"/>
    <mergeCell ref="M7:M8"/>
    <mergeCell ref="N7:N8"/>
    <mergeCell ref="B5:B8"/>
    <mergeCell ref="C35:D35"/>
    <mergeCell ref="J32:L32"/>
    <mergeCell ref="J33:L33"/>
    <mergeCell ref="J35:L35"/>
    <mergeCell ref="J34:L34"/>
    <mergeCell ref="J30:L30"/>
    <mergeCell ref="C28:D28"/>
    <mergeCell ref="C29:D29"/>
    <mergeCell ref="C30:D30"/>
    <mergeCell ref="C32:D32"/>
    <mergeCell ref="C33:D33"/>
    <mergeCell ref="C36:D36"/>
    <mergeCell ref="J36:L36"/>
    <mergeCell ref="C37:D37"/>
    <mergeCell ref="J37:L37"/>
    <mergeCell ref="C99:D99"/>
    <mergeCell ref="J99:L99"/>
    <mergeCell ref="C102:D102"/>
    <mergeCell ref="J102:L102"/>
    <mergeCell ref="J9:L9"/>
    <mergeCell ref="C15:D15"/>
    <mergeCell ref="J15:L15"/>
    <mergeCell ref="J13:L13"/>
    <mergeCell ref="J29:L29"/>
    <mergeCell ref="C27:D27"/>
    <mergeCell ref="J27:L27"/>
    <mergeCell ref="C21:D21"/>
    <mergeCell ref="C14:D14"/>
    <mergeCell ref="C16:D16"/>
    <mergeCell ref="J26:L26"/>
    <mergeCell ref="J16:L16"/>
    <mergeCell ref="J14:L14"/>
    <mergeCell ref="C18:D18"/>
    <mergeCell ref="J18:L18"/>
    <mergeCell ref="C22:D22"/>
    <mergeCell ref="C244:D244"/>
    <mergeCell ref="C247:D247"/>
    <mergeCell ref="J247:L247"/>
    <mergeCell ref="J239:L239"/>
    <mergeCell ref="C238:D238"/>
    <mergeCell ref="J238:L238"/>
    <mergeCell ref="C246:D246"/>
    <mergeCell ref="J246:L246"/>
    <mergeCell ref="C240:D240"/>
    <mergeCell ref="J240:L240"/>
    <mergeCell ref="J245:L245"/>
    <mergeCell ref="C245:D245"/>
    <mergeCell ref="J242:L242"/>
    <mergeCell ref="J241:L241"/>
    <mergeCell ref="J243:L243"/>
    <mergeCell ref="J244:L244"/>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C200:D200"/>
    <mergeCell ref="J200:L200"/>
    <mergeCell ref="V200:Y200"/>
    <mergeCell ref="C194:D194"/>
    <mergeCell ref="J194:L194"/>
    <mergeCell ref="V194:Y194"/>
    <mergeCell ref="C195:D195"/>
    <mergeCell ref="J195:L195"/>
    <mergeCell ref="V195:Y195"/>
    <mergeCell ref="C197:D197"/>
    <mergeCell ref="J197:L197"/>
    <mergeCell ref="V197:Y197"/>
    <mergeCell ref="C199:D199"/>
    <mergeCell ref="J199:L199"/>
    <mergeCell ref="V199:Y199"/>
    <mergeCell ref="C198:D198"/>
    <mergeCell ref="J198:L198"/>
    <mergeCell ref="V198:Y198"/>
    <mergeCell ref="C201:D201"/>
    <mergeCell ref="J201:L201"/>
    <mergeCell ref="V201:Y201"/>
    <mergeCell ref="C203:D203"/>
    <mergeCell ref="J203:L203"/>
    <mergeCell ref="V203:Y203"/>
    <mergeCell ref="C204:D204"/>
    <mergeCell ref="J204:L204"/>
    <mergeCell ref="V204:Y204"/>
    <mergeCell ref="C202:D202"/>
    <mergeCell ref="J202:L202"/>
    <mergeCell ref="V202:Y202"/>
    <mergeCell ref="C205:D205"/>
    <mergeCell ref="J205:L205"/>
    <mergeCell ref="V205:Y205"/>
    <mergeCell ref="C206:D206"/>
    <mergeCell ref="J206:L206"/>
    <mergeCell ref="V206:Y206"/>
    <mergeCell ref="C207:D207"/>
    <mergeCell ref="J207:L207"/>
    <mergeCell ref="V207:Y207"/>
    <mergeCell ref="C208:D208"/>
    <mergeCell ref="J208:L208"/>
    <mergeCell ref="V208:Y208"/>
    <mergeCell ref="C187:D187"/>
    <mergeCell ref="J187:L187"/>
    <mergeCell ref="V187:Y187"/>
    <mergeCell ref="C188:D188"/>
    <mergeCell ref="J188:L188"/>
    <mergeCell ref="V188:Y188"/>
    <mergeCell ref="C189:D189"/>
    <mergeCell ref="J189:L189"/>
    <mergeCell ref="V189:Y189"/>
    <mergeCell ref="C190:D190"/>
    <mergeCell ref="J190:L190"/>
    <mergeCell ref="V190:Y190"/>
    <mergeCell ref="C191:D191"/>
    <mergeCell ref="J191:L191"/>
    <mergeCell ref="V191:Y191"/>
    <mergeCell ref="C192:D192"/>
    <mergeCell ref="J192:L192"/>
    <mergeCell ref="V192:Y192"/>
    <mergeCell ref="C193:D193"/>
    <mergeCell ref="J193:L193"/>
    <mergeCell ref="V193:Y193"/>
    <mergeCell ref="B9:B247"/>
    <mergeCell ref="C209:D209"/>
    <mergeCell ref="J209:L209"/>
    <mergeCell ref="V209:Y209"/>
    <mergeCell ref="C210:D210"/>
    <mergeCell ref="J210:L210"/>
    <mergeCell ref="V210:Y210"/>
    <mergeCell ref="C213:D213"/>
    <mergeCell ref="J213:L213"/>
    <mergeCell ref="V213:Y213"/>
    <mergeCell ref="C214:D214"/>
    <mergeCell ref="J214:L214"/>
    <mergeCell ref="V214:Y214"/>
    <mergeCell ref="C215:D215"/>
    <mergeCell ref="J215:L215"/>
    <mergeCell ref="V215:Y215"/>
    <mergeCell ref="C216:D216"/>
    <mergeCell ref="J216:L216"/>
    <mergeCell ref="V216:Y216"/>
    <mergeCell ref="C217:D217"/>
    <mergeCell ref="J217:L217"/>
    <mergeCell ref="V217:Y217"/>
    <mergeCell ref="C220:D220"/>
    <mergeCell ref="J220:L220"/>
    <mergeCell ref="C235:D235"/>
    <mergeCell ref="J235:L235"/>
    <mergeCell ref="V235:Y235"/>
    <mergeCell ref="C236:D236"/>
    <mergeCell ref="J236:L236"/>
    <mergeCell ref="V236:Y236"/>
    <mergeCell ref="C241:D241"/>
    <mergeCell ref="C242:D242"/>
    <mergeCell ref="C231:D231"/>
    <mergeCell ref="J231:L231"/>
    <mergeCell ref="V231:Y231"/>
    <mergeCell ref="C233:D233"/>
    <mergeCell ref="J233:L233"/>
    <mergeCell ref="V233:Y233"/>
    <mergeCell ref="C234:D234"/>
    <mergeCell ref="J234:L234"/>
    <mergeCell ref="V234:Y234"/>
    <mergeCell ref="C10:D10"/>
    <mergeCell ref="J10:L10"/>
    <mergeCell ref="V10:Y10"/>
    <mergeCell ref="C11:D11"/>
    <mergeCell ref="J11:L11"/>
    <mergeCell ref="V11:Y11"/>
    <mergeCell ref="C19:D19"/>
    <mergeCell ref="J19:L19"/>
    <mergeCell ref="V19:Y19"/>
    <mergeCell ref="C17:D17"/>
    <mergeCell ref="J17:L17"/>
    <mergeCell ref="V20:Y20"/>
    <mergeCell ref="C24:D24"/>
    <mergeCell ref="J24:L24"/>
    <mergeCell ref="V24:Y24"/>
    <mergeCell ref="C25:D25"/>
    <mergeCell ref="J25:L25"/>
    <mergeCell ref="V25:Y25"/>
    <mergeCell ref="C31:D31"/>
    <mergeCell ref="J31:L31"/>
    <mergeCell ref="V31:Y31"/>
    <mergeCell ref="C23:D23"/>
    <mergeCell ref="J21:L21"/>
    <mergeCell ref="J28:L28"/>
    <mergeCell ref="J22:L22"/>
    <mergeCell ref="C26:D26"/>
    <mergeCell ref="J23:L23"/>
    <mergeCell ref="C20:D20"/>
    <mergeCell ref="J20:L20"/>
    <mergeCell ref="V30:Y30"/>
    <mergeCell ref="C53:D53"/>
    <mergeCell ref="J53:L53"/>
    <mergeCell ref="V53:Y53"/>
    <mergeCell ref="C66:D66"/>
    <mergeCell ref="J66:L66"/>
    <mergeCell ref="V66:Y66"/>
    <mergeCell ref="C67:D67"/>
    <mergeCell ref="J67:L67"/>
    <mergeCell ref="V67:Y67"/>
    <mergeCell ref="C55:D55"/>
    <mergeCell ref="J55:L55"/>
    <mergeCell ref="V55:Y55"/>
    <mergeCell ref="C56:D56"/>
    <mergeCell ref="J56:L56"/>
    <mergeCell ref="V56:Y56"/>
    <mergeCell ref="C57:D57"/>
    <mergeCell ref="J57:L57"/>
    <mergeCell ref="V57:Y57"/>
    <mergeCell ref="C58:D58"/>
    <mergeCell ref="J58:L58"/>
    <mergeCell ref="V58:Y58"/>
    <mergeCell ref="C59:D59"/>
    <mergeCell ref="J59:L59"/>
    <mergeCell ref="V59:Y59"/>
    <mergeCell ref="C81:D81"/>
    <mergeCell ref="J81:L81"/>
    <mergeCell ref="V81:Y81"/>
    <mergeCell ref="C89:D89"/>
    <mergeCell ref="J89:L89"/>
    <mergeCell ref="V89:Y89"/>
    <mergeCell ref="C93:D93"/>
    <mergeCell ref="J93:L93"/>
    <mergeCell ref="V93:Y93"/>
    <mergeCell ref="C83:D83"/>
    <mergeCell ref="J83:L83"/>
    <mergeCell ref="V83:Y83"/>
    <mergeCell ref="C84:D84"/>
    <mergeCell ref="J84:L84"/>
    <mergeCell ref="V84:Y84"/>
    <mergeCell ref="C85:D85"/>
    <mergeCell ref="J85:L85"/>
    <mergeCell ref="V85:Y85"/>
    <mergeCell ref="C86:D86"/>
    <mergeCell ref="J86:L86"/>
    <mergeCell ref="V86:Y86"/>
    <mergeCell ref="C87:D87"/>
    <mergeCell ref="J87:L87"/>
    <mergeCell ref="V87:Y87"/>
    <mergeCell ref="C94:D94"/>
    <mergeCell ref="J94:L94"/>
    <mergeCell ref="V94:Y94"/>
    <mergeCell ref="C100:D100"/>
    <mergeCell ref="J100:L100"/>
    <mergeCell ref="V100:Y100"/>
    <mergeCell ref="C101:D101"/>
    <mergeCell ref="J101:L101"/>
    <mergeCell ref="V101:Y101"/>
    <mergeCell ref="C96:D96"/>
    <mergeCell ref="J96:L96"/>
    <mergeCell ref="V96:Y96"/>
    <mergeCell ref="C97:D97"/>
    <mergeCell ref="J97:L97"/>
    <mergeCell ref="V97:Y97"/>
    <mergeCell ref="C98:D98"/>
    <mergeCell ref="J98:L98"/>
    <mergeCell ref="V98:Y98"/>
    <mergeCell ref="C107:D107"/>
    <mergeCell ref="J107:L107"/>
    <mergeCell ref="V107:Y107"/>
    <mergeCell ref="C108:D108"/>
    <mergeCell ref="J108:L108"/>
    <mergeCell ref="V108:Y108"/>
    <mergeCell ref="C111:D111"/>
    <mergeCell ref="J111:L111"/>
    <mergeCell ref="V111:Y111"/>
    <mergeCell ref="C122:D122"/>
    <mergeCell ref="J122:L122"/>
    <mergeCell ref="V122:Y122"/>
    <mergeCell ref="C127:D127"/>
    <mergeCell ref="J127:L127"/>
    <mergeCell ref="V127:Y127"/>
    <mergeCell ref="C128:D128"/>
    <mergeCell ref="J128:L128"/>
    <mergeCell ref="V128:Y128"/>
    <mergeCell ref="C123:D123"/>
    <mergeCell ref="J123:L123"/>
    <mergeCell ref="V123:Y123"/>
    <mergeCell ref="C124:D124"/>
    <mergeCell ref="J124:L124"/>
    <mergeCell ref="V124:Y124"/>
    <mergeCell ref="C125:D125"/>
    <mergeCell ref="J125:L125"/>
    <mergeCell ref="V125:Y125"/>
    <mergeCell ref="C126:D126"/>
    <mergeCell ref="J126:L126"/>
    <mergeCell ref="V126:Y126"/>
    <mergeCell ref="J151:L151"/>
    <mergeCell ref="V151:Y151"/>
    <mergeCell ref="C160:D160"/>
    <mergeCell ref="J160:L160"/>
    <mergeCell ref="V160:Y160"/>
    <mergeCell ref="C169:D169"/>
    <mergeCell ref="J169:L169"/>
    <mergeCell ref="V169:Y169"/>
    <mergeCell ref="C176:D176"/>
    <mergeCell ref="J176:L176"/>
    <mergeCell ref="V176:Y176"/>
    <mergeCell ref="V174:Y174"/>
    <mergeCell ref="C175:D175"/>
    <mergeCell ref="J175:L175"/>
    <mergeCell ref="V175:Y175"/>
    <mergeCell ref="C155:D155"/>
    <mergeCell ref="J155:L155"/>
    <mergeCell ref="V155:Y155"/>
    <mergeCell ref="C156:D156"/>
    <mergeCell ref="J156:L156"/>
    <mergeCell ref="V156:Y156"/>
    <mergeCell ref="C157:D157"/>
    <mergeCell ref="J157:L157"/>
    <mergeCell ref="V157:Y157"/>
    <mergeCell ref="C179:D179"/>
    <mergeCell ref="J179:L179"/>
    <mergeCell ref="V179:Y179"/>
    <mergeCell ref="C181:D181"/>
    <mergeCell ref="J181:L181"/>
    <mergeCell ref="V181:Y181"/>
    <mergeCell ref="C196:D196"/>
    <mergeCell ref="J196:L196"/>
    <mergeCell ref="V196:Y196"/>
    <mergeCell ref="C185:D185"/>
    <mergeCell ref="J185:L185"/>
    <mergeCell ref="V185:Y185"/>
    <mergeCell ref="C186:D186"/>
    <mergeCell ref="J186:L186"/>
    <mergeCell ref="V186:Y186"/>
    <mergeCell ref="C183:D183"/>
    <mergeCell ref="J183:L183"/>
    <mergeCell ref="V183:Y183"/>
    <mergeCell ref="C184:D184"/>
    <mergeCell ref="J184:L184"/>
    <mergeCell ref="V184:Y184"/>
    <mergeCell ref="C211:D211"/>
    <mergeCell ref="J211:L211"/>
    <mergeCell ref="V211:Y211"/>
    <mergeCell ref="C212:D212"/>
    <mergeCell ref="J212:L212"/>
    <mergeCell ref="V212:Y212"/>
    <mergeCell ref="C218:D218"/>
    <mergeCell ref="J218:L218"/>
    <mergeCell ref="V218:Y218"/>
    <mergeCell ref="C219:D219"/>
    <mergeCell ref="J219:L219"/>
    <mergeCell ref="V219:Y219"/>
    <mergeCell ref="C224:D224"/>
    <mergeCell ref="J224:L224"/>
    <mergeCell ref="V224:Y224"/>
    <mergeCell ref="C225:D225"/>
    <mergeCell ref="J225:L225"/>
    <mergeCell ref="V225:Y225"/>
    <mergeCell ref="C221:D221"/>
    <mergeCell ref="J221:L221"/>
    <mergeCell ref="V221:Y221"/>
    <mergeCell ref="C222:D222"/>
    <mergeCell ref="J222:L222"/>
    <mergeCell ref="V222:Y222"/>
    <mergeCell ref="C223:D223"/>
    <mergeCell ref="J223:L223"/>
    <mergeCell ref="V223:Y223"/>
    <mergeCell ref="C226:D226"/>
    <mergeCell ref="J226:L226"/>
    <mergeCell ref="V226:Y226"/>
    <mergeCell ref="C227:D227"/>
    <mergeCell ref="J227:L227"/>
    <mergeCell ref="V227:Y227"/>
    <mergeCell ref="C232:D232"/>
    <mergeCell ref="J232:L232"/>
    <mergeCell ref="V232:Y232"/>
    <mergeCell ref="C228:D228"/>
    <mergeCell ref="J228:L228"/>
    <mergeCell ref="V228:Y228"/>
    <mergeCell ref="C229:D229"/>
    <mergeCell ref="J229:L229"/>
    <mergeCell ref="V229:Y229"/>
    <mergeCell ref="C230:D230"/>
    <mergeCell ref="J230:L230"/>
    <mergeCell ref="V230:Y230"/>
  </mergeCells>
  <phoneticPr fontId="8"/>
  <dataValidations count="2">
    <dataValidation type="list" errorStyle="warning" allowBlank="1" showInputMessage="1" showErrorMessage="1" error="選択出来ません" sqref="H9:H247" xr:uid="{00000000-0002-0000-0600-000000000000}">
      <formula1>INDIRECT(G9)</formula1>
    </dataValidation>
    <dataValidation type="list" allowBlank="1" showInputMessage="1" showErrorMessage="1" sqref="J9:L247" xr:uid="{00000000-0002-0000-0600-000001000000}">
      <formula1>INDIRECT(I9)</formula1>
    </dataValidation>
  </dataValidations>
  <printOptions horizontalCentered="1"/>
  <pageMargins left="0.19685039370078741" right="0.19685039370078741" top="0.78740157480314965" bottom="0.19685039370078741" header="0.51181102362204722" footer="0.51181102362204722"/>
  <pageSetup paperSize="9" scale="78"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I9:I247</xm:sqref>
        </x14:dataValidation>
        <x14:dataValidation type="list" allowBlank="1" showInputMessage="1" showErrorMessage="1" xr:uid="{00000000-0002-0000-0600-000006000000}">
          <x14:formula1>
            <xm:f>'(参考)リスト'!$J$16:$J$18</xm:f>
          </x14:formula1>
          <xm:sqref>U9:U247</xm:sqref>
        </x14:dataValidation>
        <x14:dataValidation type="list" allowBlank="1" showInputMessage="1" showErrorMessage="1" xr:uid="{00000000-0002-0000-0600-000007000000}">
          <x14:formula1>
            <xm:f>'(参考)リスト'!$H$16:$H$17</xm:f>
          </x14:formula1>
          <xm:sqref>S9:S247</xm:sqref>
        </x14:dataValidation>
        <x14:dataValidation type="list" allowBlank="1" showInputMessage="1" showErrorMessage="1" xr:uid="{00000000-0002-0000-0600-000008000000}">
          <x14:formula1>
            <xm:f>'(参考)リスト'!$I$16:$I$18</xm:f>
          </x14:formula1>
          <xm:sqref>T9:T247</xm:sqref>
        </x14:dataValidation>
        <x14:dataValidation type="list" allowBlank="1" showInputMessage="1" showErrorMessage="1" xr:uid="{00000000-0002-0000-0600-00000A000000}">
          <x14:formula1>
            <xm:f>'(参考)リスト'!$G$16:$G$20</xm:f>
          </x14:formula1>
          <xm:sqref>O155 P9:P247</xm:sqref>
        </x14:dataValidation>
        <x14:dataValidation type="list" allowBlank="1" showInputMessage="1" showErrorMessage="1" xr:uid="{00000000-0002-0000-0600-00000B000000}">
          <x14:formula1>
            <xm:f>'(参考)リスト'!$B$16:$B$20</xm:f>
          </x14:formula1>
          <xm:sqref>G9:G247</xm:sqref>
        </x14:dataValidation>
        <x14:dataValidation type="list" allowBlank="1" showInputMessage="1" showErrorMessage="1" xr:uid="{00000000-0002-0000-0600-00000C000000}">
          <x14:formula1>
            <xm:f>'(参考)リスト'!$F$16:$F$21</xm:f>
          </x14:formula1>
          <xm:sqref>Q9:R247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Z43"/>
  <sheetViews>
    <sheetView showGridLines="0" showZeros="0" view="pageBreakPreview" zoomScaleNormal="100" zoomScaleSheetLayoutView="100" workbookViewId="0">
      <pane xSplit="4" ySplit="1" topLeftCell="E2" activePane="bottomRight" state="frozen"/>
      <selection activeCell="AE12" sqref="AE12"/>
      <selection pane="topRight" activeCell="AE12" sqref="AE12"/>
      <selection pane="bottomLeft" activeCell="AE12" sqref="AE12"/>
      <selection pane="bottomRight" activeCell="Q12" sqref="Q12"/>
    </sheetView>
  </sheetViews>
  <sheetFormatPr defaultColWidth="9" defaultRowHeight="15.9" customHeight="1" x14ac:dyDescent="0.2"/>
  <cols>
    <col min="1" max="1" width="1.81640625" style="1" customWidth="1"/>
    <col min="2" max="2" width="4.08984375" style="1" customWidth="1"/>
    <col min="3" max="3" width="3.1796875" style="1" customWidth="1"/>
    <col min="4" max="4" width="3.36328125" style="1" customWidth="1"/>
    <col min="5" max="5" width="6" style="1" customWidth="1"/>
    <col min="6" max="6" width="6.6328125" style="1" customWidth="1"/>
    <col min="7" max="8" width="10.36328125" style="1" customWidth="1"/>
    <col min="9" max="9" width="11.6328125" style="1" customWidth="1"/>
    <col min="10" max="10" width="8.1796875" style="1" customWidth="1"/>
    <col min="11" max="11" width="8.08984375" style="1" customWidth="1"/>
    <col min="12" max="12" width="3.81640625" style="1" customWidth="1"/>
    <col min="13" max="13" width="12.453125" style="1" customWidth="1"/>
    <col min="14" max="14" width="15.90625" style="1" customWidth="1"/>
    <col min="15" max="15" width="14.08984375" style="1" customWidth="1"/>
    <col min="16" max="17" width="10" style="1" customWidth="1"/>
    <col min="18" max="18" width="5.453125" style="1" customWidth="1"/>
    <col min="19" max="19" width="5.08984375" style="1" customWidth="1"/>
    <col min="20" max="20" width="4.6328125" style="1" customWidth="1"/>
    <col min="21" max="22" width="6.6328125" style="1" customWidth="1"/>
    <col min="23" max="23" width="4.08984375" style="1" customWidth="1"/>
    <col min="24" max="24" width="6.36328125" style="1" customWidth="1"/>
    <col min="25" max="25" width="5" style="1" customWidth="1"/>
    <col min="26" max="26" width="11.453125" style="1" customWidth="1"/>
    <col min="27" max="27" width="11.1796875" style="1" customWidth="1"/>
    <col min="28" max="16384" width="9" style="1"/>
  </cols>
  <sheetData>
    <row r="1" spans="2:26" ht="9.75" customHeight="1" x14ac:dyDescent="0.2">
      <c r="Y1" s="4"/>
      <c r="Z1" s="4"/>
    </row>
    <row r="2" spans="2:26" ht="24.75" customHeight="1" x14ac:dyDescent="0.2">
      <c r="B2" s="455" t="s">
        <v>342</v>
      </c>
      <c r="C2" s="455"/>
      <c r="D2" s="455"/>
      <c r="E2" s="455"/>
      <c r="F2" s="455"/>
      <c r="G2" s="455"/>
      <c r="H2" s="455"/>
      <c r="I2" s="455"/>
      <c r="J2" s="566"/>
      <c r="K2" s="566"/>
      <c r="L2" s="566"/>
      <c r="M2" s="566"/>
      <c r="N2" s="566"/>
      <c r="O2" s="566"/>
      <c r="P2" s="566"/>
      <c r="Q2" s="566"/>
      <c r="R2" s="566"/>
      <c r="S2" s="566"/>
      <c r="T2" s="566"/>
      <c r="U2" s="566"/>
      <c r="V2" s="566"/>
      <c r="W2" s="566"/>
      <c r="X2" s="566"/>
    </row>
    <row r="3" spans="2:26" ht="20.149999999999999" customHeight="1" x14ac:dyDescent="0.2">
      <c r="B3" s="280" t="s">
        <v>221</v>
      </c>
      <c r="C3" s="294"/>
      <c r="D3" s="294"/>
      <c r="E3" s="281"/>
      <c r="F3" s="456" t="s">
        <v>1130</v>
      </c>
      <c r="G3" s="457"/>
      <c r="H3" s="457"/>
      <c r="I3" s="458"/>
      <c r="J3" s="299" t="s">
        <v>220</v>
      </c>
      <c r="K3" s="287"/>
      <c r="L3" s="289" t="s">
        <v>1134</v>
      </c>
      <c r="M3" s="290"/>
      <c r="N3" s="290"/>
      <c r="O3" s="260" t="s">
        <v>269</v>
      </c>
      <c r="P3" s="262"/>
      <c r="Q3" s="289" t="s">
        <v>1138</v>
      </c>
      <c r="R3" s="290"/>
      <c r="S3" s="290"/>
      <c r="T3" s="291"/>
      <c r="U3" s="480" t="s">
        <v>230</v>
      </c>
      <c r="V3" s="481"/>
      <c r="W3" s="481"/>
      <c r="X3" s="482"/>
      <c r="Y3" s="461">
        <v>45275</v>
      </c>
      <c r="Z3" s="463"/>
    </row>
    <row r="4" spans="2:26" ht="20.149999999999999" customHeight="1" x14ac:dyDescent="0.2">
      <c r="B4" s="282" t="s">
        <v>0</v>
      </c>
      <c r="C4" s="322"/>
      <c r="D4" s="322"/>
      <c r="E4" s="283"/>
      <c r="F4" s="467" t="s">
        <v>1132</v>
      </c>
      <c r="G4" s="468"/>
      <c r="H4" s="468"/>
      <c r="I4" s="469"/>
      <c r="J4" s="570" t="s">
        <v>1</v>
      </c>
      <c r="K4" s="571"/>
      <c r="L4" s="289" t="s">
        <v>1136</v>
      </c>
      <c r="M4" s="290"/>
      <c r="N4" s="290"/>
      <c r="O4" s="260" t="s">
        <v>270</v>
      </c>
      <c r="P4" s="262"/>
      <c r="Q4" s="558" t="s">
        <v>1140</v>
      </c>
      <c r="R4" s="559"/>
      <c r="S4" s="559"/>
      <c r="T4" s="592"/>
      <c r="U4" s="553"/>
      <c r="V4" s="554"/>
      <c r="W4" s="554"/>
      <c r="X4" s="555"/>
      <c r="Y4" s="556"/>
      <c r="Z4" s="557"/>
    </row>
    <row r="5" spans="2:26" ht="30" customHeight="1" x14ac:dyDescent="0.2">
      <c r="B5" s="274" t="s">
        <v>252</v>
      </c>
      <c r="C5" s="568" t="s">
        <v>47</v>
      </c>
      <c r="D5" s="569"/>
      <c r="E5" s="551" t="s">
        <v>219</v>
      </c>
      <c r="F5" s="551" t="s">
        <v>213</v>
      </c>
      <c r="G5" s="568" t="s">
        <v>218</v>
      </c>
      <c r="H5" s="587"/>
      <c r="I5" s="588"/>
      <c r="J5" s="280" t="s">
        <v>217</v>
      </c>
      <c r="K5" s="294"/>
      <c r="L5" s="294"/>
      <c r="M5" s="294"/>
      <c r="N5" s="294"/>
      <c r="O5" s="294"/>
      <c r="P5" s="578" t="s">
        <v>252</v>
      </c>
      <c r="Q5" s="580"/>
      <c r="R5" s="572" t="s">
        <v>276</v>
      </c>
      <c r="S5" s="576"/>
      <c r="T5" s="576"/>
      <c r="U5" s="576"/>
      <c r="V5" s="576"/>
      <c r="W5" s="573"/>
      <c r="X5" s="572" t="s">
        <v>209</v>
      </c>
      <c r="Y5" s="576"/>
      <c r="Z5" s="573"/>
    </row>
    <row r="6" spans="2:26" ht="16.5" customHeight="1" x14ac:dyDescent="0.2">
      <c r="B6" s="274"/>
      <c r="C6" s="589"/>
      <c r="D6" s="569"/>
      <c r="E6" s="590"/>
      <c r="F6" s="590"/>
      <c r="G6" s="572" t="s">
        <v>208</v>
      </c>
      <c r="H6" s="573"/>
      <c r="I6" s="470" t="s">
        <v>207</v>
      </c>
      <c r="J6" s="459" t="s">
        <v>216</v>
      </c>
      <c r="K6" s="459"/>
      <c r="L6" s="459"/>
      <c r="M6" s="459"/>
      <c r="N6" s="585" t="s">
        <v>215</v>
      </c>
      <c r="O6" s="585"/>
      <c r="P6" s="470" t="s">
        <v>291</v>
      </c>
      <c r="Q6" s="584"/>
      <c r="R6" s="561" t="s">
        <v>202</v>
      </c>
      <c r="S6" s="470" t="s">
        <v>272</v>
      </c>
      <c r="T6" s="470"/>
      <c r="U6" s="470"/>
      <c r="V6" s="470"/>
      <c r="W6" s="470"/>
      <c r="X6" s="568"/>
      <c r="Y6" s="587"/>
      <c r="Z6" s="588"/>
    </row>
    <row r="7" spans="2:26" ht="16.5" customHeight="1" x14ac:dyDescent="0.2">
      <c r="B7" s="274"/>
      <c r="C7" s="556"/>
      <c r="D7" s="557"/>
      <c r="E7" s="591"/>
      <c r="F7" s="591"/>
      <c r="G7" s="574"/>
      <c r="H7" s="575"/>
      <c r="I7" s="584"/>
      <c r="J7" s="538"/>
      <c r="K7" s="538"/>
      <c r="L7" s="538"/>
      <c r="M7" s="538"/>
      <c r="N7" s="538"/>
      <c r="O7" s="538"/>
      <c r="P7" s="109" t="s">
        <v>279</v>
      </c>
      <c r="Q7" s="109" t="s">
        <v>281</v>
      </c>
      <c r="R7" s="593"/>
      <c r="S7" s="584"/>
      <c r="T7" s="584"/>
      <c r="U7" s="584"/>
      <c r="V7" s="584"/>
      <c r="W7" s="584"/>
      <c r="X7" s="95"/>
      <c r="Y7" s="96"/>
      <c r="Z7" s="97"/>
    </row>
    <row r="8" spans="2:26" ht="15.9" customHeight="1" x14ac:dyDescent="0.2">
      <c r="B8" s="274"/>
      <c r="C8" s="547" t="s">
        <v>1296</v>
      </c>
      <c r="D8" s="548"/>
      <c r="E8" s="2">
        <v>101</v>
      </c>
      <c r="F8" s="94">
        <v>8.76</v>
      </c>
      <c r="G8" s="87" t="s">
        <v>546</v>
      </c>
      <c r="H8" s="87" t="s">
        <v>357</v>
      </c>
      <c r="I8" s="87" t="s">
        <v>403</v>
      </c>
      <c r="J8" s="270" t="s">
        <v>408</v>
      </c>
      <c r="K8" s="270"/>
      <c r="L8" s="270"/>
      <c r="M8" s="270"/>
      <c r="N8" s="270" t="s">
        <v>1297</v>
      </c>
      <c r="O8" s="270"/>
      <c r="P8" s="87"/>
      <c r="Q8" s="2" t="s">
        <v>1305</v>
      </c>
      <c r="R8" s="2" t="s">
        <v>381</v>
      </c>
      <c r="S8" s="270"/>
      <c r="T8" s="270"/>
      <c r="U8" s="270"/>
      <c r="V8" s="270"/>
      <c r="W8" s="270"/>
      <c r="X8" s="263" t="s">
        <v>1298</v>
      </c>
      <c r="Y8" s="265"/>
      <c r="Z8" s="264"/>
    </row>
    <row r="9" spans="2:26" ht="15.9" customHeight="1" x14ac:dyDescent="0.2">
      <c r="B9" s="274"/>
      <c r="C9" s="547" t="s">
        <v>1299</v>
      </c>
      <c r="D9" s="548"/>
      <c r="E9" s="2">
        <v>101</v>
      </c>
      <c r="F9" s="94">
        <v>9.02</v>
      </c>
      <c r="G9" s="87" t="s">
        <v>546</v>
      </c>
      <c r="H9" s="87" t="s">
        <v>357</v>
      </c>
      <c r="I9" s="87" t="s">
        <v>403</v>
      </c>
      <c r="J9" s="270" t="s">
        <v>408</v>
      </c>
      <c r="K9" s="270"/>
      <c r="L9" s="270"/>
      <c r="M9" s="270"/>
      <c r="N9" s="270" t="s">
        <v>1297</v>
      </c>
      <c r="O9" s="270"/>
      <c r="P9" s="87"/>
      <c r="Q9" s="2" t="s">
        <v>1305</v>
      </c>
      <c r="R9" s="2" t="s">
        <v>381</v>
      </c>
      <c r="S9" s="270"/>
      <c r="T9" s="270"/>
      <c r="U9" s="270"/>
      <c r="V9" s="270"/>
      <c r="W9" s="270"/>
      <c r="X9" s="263" t="s">
        <v>1298</v>
      </c>
      <c r="Y9" s="265"/>
      <c r="Z9" s="264"/>
    </row>
    <row r="10" spans="2:26" ht="15.9" customHeight="1" x14ac:dyDescent="0.2">
      <c r="B10" s="274"/>
      <c r="C10" s="547" t="s">
        <v>1300</v>
      </c>
      <c r="D10" s="548"/>
      <c r="E10" s="2">
        <v>101</v>
      </c>
      <c r="F10" s="94">
        <v>9.25</v>
      </c>
      <c r="G10" s="87" t="s">
        <v>546</v>
      </c>
      <c r="H10" s="87" t="s">
        <v>357</v>
      </c>
      <c r="I10" s="87" t="s">
        <v>403</v>
      </c>
      <c r="J10" s="270" t="s">
        <v>408</v>
      </c>
      <c r="K10" s="270"/>
      <c r="L10" s="270"/>
      <c r="M10" s="270"/>
      <c r="N10" s="270" t="s">
        <v>1297</v>
      </c>
      <c r="O10" s="270"/>
      <c r="P10" s="87"/>
      <c r="Q10" s="2" t="s">
        <v>1305</v>
      </c>
      <c r="R10" s="2" t="s">
        <v>381</v>
      </c>
      <c r="S10" s="270"/>
      <c r="T10" s="270"/>
      <c r="U10" s="270"/>
      <c r="V10" s="270"/>
      <c r="W10" s="270"/>
      <c r="X10" s="263" t="s">
        <v>1298</v>
      </c>
      <c r="Y10" s="265"/>
      <c r="Z10" s="264"/>
    </row>
    <row r="11" spans="2:26" ht="15.9" customHeight="1" x14ac:dyDescent="0.2">
      <c r="B11" s="274"/>
      <c r="C11" s="547" t="s">
        <v>1301</v>
      </c>
      <c r="D11" s="548"/>
      <c r="E11" s="2">
        <v>101</v>
      </c>
      <c r="F11" s="249">
        <v>9.1</v>
      </c>
      <c r="G11" s="87" t="s">
        <v>388</v>
      </c>
      <c r="H11" s="87" t="s">
        <v>390</v>
      </c>
      <c r="I11" s="87" t="s">
        <v>508</v>
      </c>
      <c r="J11" s="270" t="s">
        <v>408</v>
      </c>
      <c r="K11" s="270"/>
      <c r="L11" s="270"/>
      <c r="M11" s="270"/>
      <c r="N11" s="270" t="s">
        <v>1297</v>
      </c>
      <c r="O11" s="270"/>
      <c r="P11" s="87"/>
      <c r="Q11" s="87" t="s">
        <v>1061</v>
      </c>
      <c r="R11" s="2" t="s">
        <v>381</v>
      </c>
      <c r="S11" s="270"/>
      <c r="T11" s="270"/>
      <c r="U11" s="270"/>
      <c r="V11" s="270"/>
      <c r="W11" s="270"/>
      <c r="X11" s="263" t="s">
        <v>1302</v>
      </c>
      <c r="Y11" s="265"/>
      <c r="Z11" s="264"/>
    </row>
    <row r="12" spans="2:26" ht="15.9" customHeight="1" x14ac:dyDescent="0.2">
      <c r="B12" s="274"/>
      <c r="C12" s="547" t="s">
        <v>1303</v>
      </c>
      <c r="D12" s="548"/>
      <c r="E12" s="2">
        <v>101</v>
      </c>
      <c r="F12" s="94">
        <v>8.99</v>
      </c>
      <c r="G12" s="87" t="s">
        <v>546</v>
      </c>
      <c r="H12" s="87" t="s">
        <v>357</v>
      </c>
      <c r="I12" s="87" t="s">
        <v>403</v>
      </c>
      <c r="J12" s="270" t="s">
        <v>408</v>
      </c>
      <c r="K12" s="270"/>
      <c r="L12" s="270"/>
      <c r="M12" s="270"/>
      <c r="N12" s="270" t="s">
        <v>1297</v>
      </c>
      <c r="O12" s="270"/>
      <c r="P12" s="87"/>
      <c r="Q12" s="2" t="s">
        <v>1305</v>
      </c>
      <c r="R12" s="2" t="s">
        <v>381</v>
      </c>
      <c r="S12" s="270"/>
      <c r="T12" s="270"/>
      <c r="U12" s="270"/>
      <c r="V12" s="270"/>
      <c r="W12" s="270"/>
      <c r="X12" s="263" t="s">
        <v>1298</v>
      </c>
      <c r="Y12" s="265"/>
      <c r="Z12" s="264"/>
    </row>
    <row r="13" spans="2:26" ht="15.9" customHeight="1" x14ac:dyDescent="0.2">
      <c r="B13" s="274"/>
      <c r="C13" s="547"/>
      <c r="D13" s="548"/>
      <c r="E13" s="52"/>
      <c r="F13" s="94"/>
      <c r="G13" s="87"/>
      <c r="H13" s="87"/>
      <c r="I13" s="87"/>
      <c r="J13" s="270"/>
      <c r="K13" s="270"/>
      <c r="L13" s="270"/>
      <c r="M13" s="270"/>
      <c r="N13" s="270"/>
      <c r="O13" s="270"/>
      <c r="P13" s="87"/>
      <c r="Q13" s="87"/>
      <c r="R13" s="2"/>
      <c r="S13" s="270"/>
      <c r="T13" s="270"/>
      <c r="U13" s="270"/>
      <c r="V13" s="270"/>
      <c r="W13" s="270"/>
      <c r="X13" s="263"/>
      <c r="Y13" s="265"/>
      <c r="Z13" s="264"/>
    </row>
    <row r="14" spans="2:26" ht="15.9" customHeight="1" x14ac:dyDescent="0.2">
      <c r="B14" s="274"/>
      <c r="C14" s="547"/>
      <c r="D14" s="548"/>
      <c r="E14" s="52"/>
      <c r="F14" s="94"/>
      <c r="G14" s="87"/>
      <c r="H14" s="87"/>
      <c r="I14" s="87"/>
      <c r="J14" s="270"/>
      <c r="K14" s="270"/>
      <c r="L14" s="270"/>
      <c r="M14" s="270"/>
      <c r="N14" s="270"/>
      <c r="O14" s="270"/>
      <c r="P14" s="87"/>
      <c r="Q14" s="87"/>
      <c r="R14" s="2"/>
      <c r="S14" s="270"/>
      <c r="T14" s="270"/>
      <c r="U14" s="270"/>
      <c r="V14" s="270"/>
      <c r="W14" s="270"/>
      <c r="X14" s="263"/>
      <c r="Y14" s="265"/>
      <c r="Z14" s="264"/>
    </row>
    <row r="15" spans="2:26" ht="15.9" customHeight="1" x14ac:dyDescent="0.2">
      <c r="B15" s="274"/>
      <c r="C15" s="177"/>
      <c r="D15" s="178"/>
      <c r="E15" s="52"/>
      <c r="F15" s="94"/>
      <c r="G15" s="87"/>
      <c r="H15" s="87"/>
      <c r="I15" s="87"/>
      <c r="J15" s="270"/>
      <c r="K15" s="270"/>
      <c r="L15" s="270"/>
      <c r="M15" s="270"/>
      <c r="N15" s="270"/>
      <c r="O15" s="270"/>
      <c r="P15" s="87"/>
      <c r="Q15" s="87"/>
      <c r="R15" s="2"/>
      <c r="S15" s="270"/>
      <c r="T15" s="270"/>
      <c r="U15" s="270"/>
      <c r="V15" s="270"/>
      <c r="W15" s="270"/>
      <c r="X15" s="263"/>
      <c r="Y15" s="265"/>
      <c r="Z15" s="264"/>
    </row>
    <row r="16" spans="2:26" ht="15.9" customHeight="1" x14ac:dyDescent="0.2">
      <c r="B16" s="274"/>
      <c r="C16" s="177"/>
      <c r="D16" s="178"/>
      <c r="E16" s="52"/>
      <c r="F16" s="94"/>
      <c r="G16" s="87"/>
      <c r="H16" s="87"/>
      <c r="I16" s="87"/>
      <c r="J16" s="270"/>
      <c r="K16" s="270"/>
      <c r="L16" s="270"/>
      <c r="M16" s="270"/>
      <c r="N16" s="270"/>
      <c r="O16" s="270"/>
      <c r="P16" s="87"/>
      <c r="Q16" s="87"/>
      <c r="R16" s="2"/>
      <c r="S16" s="270"/>
      <c r="T16" s="270"/>
      <c r="U16" s="270"/>
      <c r="V16" s="270"/>
      <c r="W16" s="270"/>
      <c r="X16" s="263"/>
      <c r="Y16" s="265"/>
      <c r="Z16" s="264"/>
    </row>
    <row r="17" spans="2:26" ht="15.9" customHeight="1" x14ac:dyDescent="0.2">
      <c r="B17" s="274"/>
      <c r="C17" s="547"/>
      <c r="D17" s="548"/>
      <c r="E17" s="52"/>
      <c r="F17" s="94"/>
      <c r="G17" s="87"/>
      <c r="H17" s="87"/>
      <c r="I17" s="87"/>
      <c r="J17" s="270"/>
      <c r="K17" s="270"/>
      <c r="L17" s="270"/>
      <c r="M17" s="270"/>
      <c r="N17" s="270"/>
      <c r="O17" s="270"/>
      <c r="P17" s="87"/>
      <c r="Q17" s="87"/>
      <c r="R17" s="2"/>
      <c r="S17" s="270"/>
      <c r="T17" s="270"/>
      <c r="U17" s="270"/>
      <c r="V17" s="270"/>
      <c r="W17" s="270"/>
      <c r="X17" s="263"/>
      <c r="Y17" s="265"/>
      <c r="Z17" s="264"/>
    </row>
    <row r="18" spans="2:26" ht="15.9" customHeight="1" x14ac:dyDescent="0.2">
      <c r="B18" s="274"/>
      <c r="C18" s="547"/>
      <c r="D18" s="548"/>
      <c r="E18" s="52"/>
      <c r="F18" s="94"/>
      <c r="G18" s="87"/>
      <c r="H18" s="87"/>
      <c r="I18" s="87"/>
      <c r="J18" s="270"/>
      <c r="K18" s="270"/>
      <c r="L18" s="270"/>
      <c r="M18" s="270"/>
      <c r="N18" s="270"/>
      <c r="O18" s="270"/>
      <c r="P18" s="87"/>
      <c r="Q18" s="87"/>
      <c r="R18" s="2"/>
      <c r="S18" s="270"/>
      <c r="T18" s="270"/>
      <c r="U18" s="270"/>
      <c r="V18" s="270"/>
      <c r="W18" s="270"/>
      <c r="X18" s="263"/>
      <c r="Y18" s="265"/>
      <c r="Z18" s="264"/>
    </row>
    <row r="19" spans="2:26" ht="15.9" customHeight="1" x14ac:dyDescent="0.2">
      <c r="B19" s="274"/>
      <c r="C19" s="547"/>
      <c r="D19" s="548"/>
      <c r="E19" s="52"/>
      <c r="F19" s="94"/>
      <c r="G19" s="87"/>
      <c r="H19" s="87"/>
      <c r="I19" s="87"/>
      <c r="J19" s="270"/>
      <c r="K19" s="270"/>
      <c r="L19" s="270"/>
      <c r="M19" s="270"/>
      <c r="N19" s="270"/>
      <c r="O19" s="270"/>
      <c r="P19" s="87"/>
      <c r="Q19" s="87"/>
      <c r="R19" s="2"/>
      <c r="S19" s="270"/>
      <c r="T19" s="270"/>
      <c r="U19" s="270"/>
      <c r="V19" s="270"/>
      <c r="W19" s="270"/>
      <c r="X19" s="263"/>
      <c r="Y19" s="265"/>
      <c r="Z19" s="264"/>
    </row>
    <row r="20" spans="2:26" ht="15.9" customHeight="1" x14ac:dyDescent="0.2">
      <c r="B20" s="274"/>
      <c r="C20" s="547"/>
      <c r="D20" s="548"/>
      <c r="E20" s="52"/>
      <c r="F20" s="94"/>
      <c r="G20" s="87"/>
      <c r="H20" s="87"/>
      <c r="I20" s="87"/>
      <c r="J20" s="270"/>
      <c r="K20" s="270"/>
      <c r="L20" s="270"/>
      <c r="M20" s="270"/>
      <c r="N20" s="270"/>
      <c r="O20" s="270"/>
      <c r="P20" s="87"/>
      <c r="Q20" s="87"/>
      <c r="R20" s="2"/>
      <c r="S20" s="270"/>
      <c r="T20" s="270"/>
      <c r="U20" s="270"/>
      <c r="V20" s="270"/>
      <c r="W20" s="270"/>
      <c r="X20" s="263"/>
      <c r="Y20" s="265"/>
      <c r="Z20" s="264"/>
    </row>
    <row r="21" spans="2:26" ht="15.9" customHeight="1" x14ac:dyDescent="0.2">
      <c r="B21" s="274"/>
      <c r="C21" s="177"/>
      <c r="D21" s="178"/>
      <c r="E21" s="52"/>
      <c r="F21" s="94"/>
      <c r="G21" s="87"/>
      <c r="H21" s="87"/>
      <c r="I21" s="87"/>
      <c r="J21" s="270"/>
      <c r="K21" s="270"/>
      <c r="L21" s="270"/>
      <c r="M21" s="270"/>
      <c r="N21" s="270"/>
      <c r="O21" s="270"/>
      <c r="P21" s="87"/>
      <c r="Q21" s="87"/>
      <c r="R21" s="2"/>
      <c r="S21" s="270"/>
      <c r="T21" s="270"/>
      <c r="U21" s="270"/>
      <c r="V21" s="270"/>
      <c r="W21" s="270"/>
      <c r="X21" s="263"/>
      <c r="Y21" s="265"/>
      <c r="Z21" s="264"/>
    </row>
    <row r="22" spans="2:26" ht="15.9" customHeight="1" x14ac:dyDescent="0.2">
      <c r="B22" s="274"/>
      <c r="C22" s="177"/>
      <c r="D22" s="178"/>
      <c r="E22" s="52"/>
      <c r="F22" s="94"/>
      <c r="G22" s="87"/>
      <c r="H22" s="87"/>
      <c r="I22" s="87"/>
      <c r="J22" s="270"/>
      <c r="K22" s="270"/>
      <c r="L22" s="270"/>
      <c r="M22" s="270"/>
      <c r="N22" s="270"/>
      <c r="O22" s="270"/>
      <c r="P22" s="87"/>
      <c r="Q22" s="87"/>
      <c r="R22" s="2"/>
      <c r="S22" s="270"/>
      <c r="T22" s="270"/>
      <c r="U22" s="270"/>
      <c r="V22" s="270"/>
      <c r="W22" s="270"/>
      <c r="X22" s="263"/>
      <c r="Y22" s="265"/>
      <c r="Z22" s="264"/>
    </row>
    <row r="23" spans="2:26" ht="15.9" customHeight="1" x14ac:dyDescent="0.2">
      <c r="B23" s="274"/>
      <c r="C23" s="177"/>
      <c r="D23" s="178"/>
      <c r="E23" s="52"/>
      <c r="F23" s="94"/>
      <c r="G23" s="87"/>
      <c r="H23" s="87"/>
      <c r="I23" s="87"/>
      <c r="J23" s="270"/>
      <c r="K23" s="270"/>
      <c r="L23" s="270"/>
      <c r="M23" s="270"/>
      <c r="N23" s="270"/>
      <c r="O23" s="270"/>
      <c r="P23" s="87"/>
      <c r="Q23" s="87"/>
      <c r="R23" s="2"/>
      <c r="S23" s="270"/>
      <c r="T23" s="270"/>
      <c r="U23" s="270"/>
      <c r="V23" s="270"/>
      <c r="W23" s="270"/>
      <c r="X23" s="263"/>
      <c r="Y23" s="265"/>
      <c r="Z23" s="264"/>
    </row>
    <row r="24" spans="2:26" ht="15.9" customHeight="1" x14ac:dyDescent="0.2">
      <c r="B24" s="274"/>
      <c r="C24" s="177"/>
      <c r="D24" s="178"/>
      <c r="E24" s="52"/>
      <c r="F24" s="94"/>
      <c r="G24" s="87"/>
      <c r="H24" s="87"/>
      <c r="I24" s="87"/>
      <c r="J24" s="270"/>
      <c r="K24" s="270"/>
      <c r="L24" s="270"/>
      <c r="M24" s="270"/>
      <c r="N24" s="270"/>
      <c r="O24" s="270"/>
      <c r="P24" s="87"/>
      <c r="Q24" s="87"/>
      <c r="R24" s="2"/>
      <c r="S24" s="270"/>
      <c r="T24" s="270"/>
      <c r="U24" s="270"/>
      <c r="V24" s="270"/>
      <c r="W24" s="270"/>
      <c r="X24" s="263"/>
      <c r="Y24" s="265"/>
      <c r="Z24" s="264"/>
    </row>
    <row r="25" spans="2:26" ht="15.9" customHeight="1" x14ac:dyDescent="0.2">
      <c r="B25" s="274"/>
      <c r="C25" s="547"/>
      <c r="D25" s="548"/>
      <c r="E25" s="52"/>
      <c r="F25" s="94"/>
      <c r="G25" s="87"/>
      <c r="H25" s="87"/>
      <c r="I25" s="87"/>
      <c r="J25" s="270"/>
      <c r="K25" s="270"/>
      <c r="L25" s="270"/>
      <c r="M25" s="270"/>
      <c r="N25" s="270"/>
      <c r="O25" s="270"/>
      <c r="P25" s="87"/>
      <c r="Q25" s="87"/>
      <c r="R25" s="2"/>
      <c r="S25" s="270"/>
      <c r="T25" s="270"/>
      <c r="U25" s="270"/>
      <c r="V25" s="270"/>
      <c r="W25" s="270"/>
      <c r="X25" s="263"/>
      <c r="Y25" s="265"/>
      <c r="Z25" s="264"/>
    </row>
    <row r="26" spans="2:26" ht="15.9" customHeight="1" x14ac:dyDescent="0.2">
      <c r="B26" s="274"/>
      <c r="C26" s="547"/>
      <c r="D26" s="548"/>
      <c r="E26" s="52"/>
      <c r="F26" s="94"/>
      <c r="G26" s="87"/>
      <c r="H26" s="87"/>
      <c r="I26" s="87"/>
      <c r="J26" s="270"/>
      <c r="K26" s="270"/>
      <c r="L26" s="270"/>
      <c r="M26" s="270"/>
      <c r="N26" s="270"/>
      <c r="O26" s="270"/>
      <c r="P26" s="87"/>
      <c r="Q26" s="87"/>
      <c r="R26" s="2"/>
      <c r="S26" s="270"/>
      <c r="T26" s="270"/>
      <c r="U26" s="270"/>
      <c r="V26" s="270"/>
      <c r="W26" s="270"/>
      <c r="X26" s="263"/>
      <c r="Y26" s="265"/>
      <c r="Z26" s="264"/>
    </row>
    <row r="27" spans="2:26" ht="15.9" customHeight="1" x14ac:dyDescent="0.2">
      <c r="B27" s="274"/>
      <c r="C27" s="547"/>
      <c r="D27" s="548"/>
      <c r="E27" s="52"/>
      <c r="F27" s="94"/>
      <c r="G27" s="87"/>
      <c r="H27" s="87"/>
      <c r="I27" s="87"/>
      <c r="J27" s="270"/>
      <c r="K27" s="270"/>
      <c r="L27" s="270"/>
      <c r="M27" s="270"/>
      <c r="N27" s="270"/>
      <c r="O27" s="270"/>
      <c r="P27" s="87"/>
      <c r="Q27" s="87"/>
      <c r="R27" s="2"/>
      <c r="S27" s="270"/>
      <c r="T27" s="270"/>
      <c r="U27" s="270"/>
      <c r="V27" s="270"/>
      <c r="W27" s="270"/>
      <c r="X27" s="263"/>
      <c r="Y27" s="265"/>
      <c r="Z27" s="264"/>
    </row>
    <row r="28" spans="2:26" ht="15.9" customHeight="1" x14ac:dyDescent="0.2">
      <c r="B28" s="274"/>
      <c r="C28" s="547"/>
      <c r="D28" s="548"/>
      <c r="E28" s="52"/>
      <c r="F28" s="94"/>
      <c r="G28" s="87"/>
      <c r="H28" s="87"/>
      <c r="I28" s="87"/>
      <c r="J28" s="270"/>
      <c r="K28" s="270"/>
      <c r="L28" s="270"/>
      <c r="M28" s="270"/>
      <c r="N28" s="270"/>
      <c r="O28" s="270"/>
      <c r="P28" s="87"/>
      <c r="Q28" s="87"/>
      <c r="R28" s="2"/>
      <c r="S28" s="270"/>
      <c r="T28" s="270"/>
      <c r="U28" s="270"/>
      <c r="V28" s="270"/>
      <c r="W28" s="270"/>
      <c r="X28" s="263"/>
      <c r="Y28" s="265"/>
      <c r="Z28" s="264"/>
    </row>
    <row r="29" spans="2:26" ht="15.9" customHeight="1" x14ac:dyDescent="0.2">
      <c r="B29" s="274"/>
      <c r="C29" s="547"/>
      <c r="D29" s="548"/>
      <c r="E29" s="52"/>
      <c r="F29" s="94"/>
      <c r="G29" s="87"/>
      <c r="H29" s="87"/>
      <c r="I29" s="87"/>
      <c r="J29" s="270"/>
      <c r="K29" s="270"/>
      <c r="L29" s="270"/>
      <c r="M29" s="270"/>
      <c r="N29" s="270"/>
      <c r="O29" s="270"/>
      <c r="P29" s="87"/>
      <c r="Q29" s="87"/>
      <c r="R29" s="2"/>
      <c r="S29" s="270"/>
      <c r="T29" s="270"/>
      <c r="U29" s="270"/>
      <c r="V29" s="270"/>
      <c r="W29" s="270"/>
      <c r="X29" s="263"/>
      <c r="Y29" s="265"/>
      <c r="Z29" s="264"/>
    </row>
    <row r="30" spans="2:26" ht="15.9" customHeight="1" x14ac:dyDescent="0.2">
      <c r="B30" s="274"/>
      <c r="C30" s="547"/>
      <c r="D30" s="548"/>
      <c r="E30" s="52"/>
      <c r="F30" s="94"/>
      <c r="G30" s="87"/>
      <c r="H30" s="87"/>
      <c r="I30" s="87"/>
      <c r="J30" s="270"/>
      <c r="K30" s="270"/>
      <c r="L30" s="270"/>
      <c r="M30" s="270"/>
      <c r="N30" s="270"/>
      <c r="O30" s="270"/>
      <c r="P30" s="87"/>
      <c r="Q30" s="87"/>
      <c r="R30" s="2"/>
      <c r="S30" s="270"/>
      <c r="T30" s="270"/>
      <c r="U30" s="270"/>
      <c r="V30" s="270"/>
      <c r="W30" s="270"/>
      <c r="X30" s="263"/>
      <c r="Y30" s="265"/>
      <c r="Z30" s="264"/>
    </row>
    <row r="31" spans="2:26" ht="15.9" customHeight="1" x14ac:dyDescent="0.2">
      <c r="B31" s="274"/>
      <c r="C31" s="547"/>
      <c r="D31" s="548"/>
      <c r="E31" s="52"/>
      <c r="F31" s="94"/>
      <c r="G31" s="87"/>
      <c r="H31" s="87"/>
      <c r="I31" s="87"/>
      <c r="J31" s="270"/>
      <c r="K31" s="270"/>
      <c r="L31" s="270"/>
      <c r="M31" s="270"/>
      <c r="N31" s="270"/>
      <c r="O31" s="270"/>
      <c r="P31" s="87"/>
      <c r="Q31" s="87"/>
      <c r="R31" s="2"/>
      <c r="S31" s="270"/>
      <c r="T31" s="270"/>
      <c r="U31" s="270"/>
      <c r="V31" s="270"/>
      <c r="W31" s="270"/>
      <c r="X31" s="263"/>
      <c r="Y31" s="265"/>
      <c r="Z31" s="264"/>
    </row>
    <row r="32" spans="2:26" ht="15.9" customHeight="1" x14ac:dyDescent="0.2">
      <c r="B32" s="274"/>
      <c r="C32" s="177"/>
      <c r="D32" s="178"/>
      <c r="E32" s="52"/>
      <c r="F32" s="94"/>
      <c r="G32" s="87"/>
      <c r="H32" s="87"/>
      <c r="I32" s="87"/>
      <c r="J32" s="270"/>
      <c r="K32" s="270"/>
      <c r="L32" s="270"/>
      <c r="M32" s="270"/>
      <c r="N32" s="270"/>
      <c r="O32" s="270"/>
      <c r="P32" s="87"/>
      <c r="Q32" s="87"/>
      <c r="R32" s="2"/>
      <c r="S32" s="270"/>
      <c r="T32" s="270"/>
      <c r="U32" s="270"/>
      <c r="V32" s="270"/>
      <c r="W32" s="270"/>
      <c r="X32" s="263"/>
      <c r="Y32" s="265"/>
      <c r="Z32" s="264"/>
    </row>
    <row r="33" spans="2:26" ht="15.9" customHeight="1" x14ac:dyDescent="0.2">
      <c r="B33" s="274"/>
      <c r="C33" s="177"/>
      <c r="D33" s="178"/>
      <c r="E33" s="52"/>
      <c r="F33" s="94"/>
      <c r="G33" s="87"/>
      <c r="H33" s="87"/>
      <c r="I33" s="87"/>
      <c r="J33" s="270"/>
      <c r="K33" s="270"/>
      <c r="L33" s="270"/>
      <c r="M33" s="270"/>
      <c r="N33" s="270"/>
      <c r="O33" s="270"/>
      <c r="P33" s="87"/>
      <c r="Q33" s="87"/>
      <c r="R33" s="2"/>
      <c r="S33" s="270"/>
      <c r="T33" s="270"/>
      <c r="U33" s="270"/>
      <c r="V33" s="270"/>
      <c r="W33" s="270"/>
      <c r="X33" s="263"/>
      <c r="Y33" s="265"/>
      <c r="Z33" s="264"/>
    </row>
    <row r="34" spans="2:26" ht="15.9" customHeight="1" x14ac:dyDescent="0.2">
      <c r="B34" s="274"/>
      <c r="C34" s="547"/>
      <c r="D34" s="548"/>
      <c r="E34" s="52"/>
      <c r="F34" s="94"/>
      <c r="G34" s="87"/>
      <c r="H34" s="87"/>
      <c r="I34" s="87"/>
      <c r="J34" s="270"/>
      <c r="K34" s="270"/>
      <c r="L34" s="270"/>
      <c r="M34" s="270"/>
      <c r="N34" s="270"/>
      <c r="O34" s="270"/>
      <c r="P34" s="87"/>
      <c r="Q34" s="87"/>
      <c r="R34" s="2"/>
      <c r="S34" s="270"/>
      <c r="T34" s="270"/>
      <c r="U34" s="270"/>
      <c r="V34" s="270"/>
      <c r="W34" s="270"/>
      <c r="X34" s="263"/>
      <c r="Y34" s="265"/>
      <c r="Z34" s="264"/>
    </row>
    <row r="35" spans="2:26" ht="15.9" customHeight="1" x14ac:dyDescent="0.2">
      <c r="B35" s="274"/>
      <c r="C35" s="547"/>
      <c r="D35" s="548"/>
      <c r="E35" s="52"/>
      <c r="F35" s="94"/>
      <c r="G35" s="87"/>
      <c r="H35" s="87"/>
      <c r="I35" s="87"/>
      <c r="J35" s="270"/>
      <c r="K35" s="270"/>
      <c r="L35" s="270"/>
      <c r="M35" s="270"/>
      <c r="N35" s="270"/>
      <c r="O35" s="270"/>
      <c r="P35" s="87"/>
      <c r="Q35" s="87"/>
      <c r="R35" s="2"/>
      <c r="S35" s="270"/>
      <c r="T35" s="270"/>
      <c r="U35" s="270"/>
      <c r="V35" s="270"/>
      <c r="W35" s="270"/>
      <c r="X35" s="263"/>
      <c r="Y35" s="265"/>
      <c r="Z35" s="264"/>
    </row>
    <row r="36" spans="2:26" ht="15.9" customHeight="1" x14ac:dyDescent="0.2">
      <c r="B36" s="274"/>
      <c r="C36" s="547"/>
      <c r="D36" s="548"/>
      <c r="E36" s="52"/>
      <c r="F36" s="94"/>
      <c r="G36" s="87"/>
      <c r="H36" s="87"/>
      <c r="I36" s="87"/>
      <c r="J36" s="270"/>
      <c r="K36" s="270"/>
      <c r="L36" s="270"/>
      <c r="M36" s="270"/>
      <c r="N36" s="270"/>
      <c r="O36" s="270"/>
      <c r="P36" s="87"/>
      <c r="Q36" s="87"/>
      <c r="R36" s="2"/>
      <c r="S36" s="270"/>
      <c r="T36" s="270"/>
      <c r="U36" s="270"/>
      <c r="V36" s="270"/>
      <c r="W36" s="270"/>
      <c r="X36" s="263"/>
      <c r="Y36" s="265"/>
      <c r="Z36" s="264"/>
    </row>
    <row r="37" spans="2:26" ht="15.9" customHeight="1" x14ac:dyDescent="0.2">
      <c r="B37" s="274"/>
      <c r="C37" s="547"/>
      <c r="D37" s="548"/>
      <c r="E37" s="52"/>
      <c r="F37" s="94"/>
      <c r="G37" s="87"/>
      <c r="H37" s="87"/>
      <c r="I37" s="87"/>
      <c r="J37" s="270"/>
      <c r="K37" s="270"/>
      <c r="L37" s="270"/>
      <c r="M37" s="270"/>
      <c r="N37" s="270"/>
      <c r="O37" s="270"/>
      <c r="P37" s="87"/>
      <c r="Q37" s="87"/>
      <c r="R37" s="2"/>
      <c r="S37" s="270"/>
      <c r="T37" s="270"/>
      <c r="U37" s="270"/>
      <c r="V37" s="270"/>
      <c r="W37" s="270"/>
      <c r="X37" s="263"/>
      <c r="Y37" s="265"/>
      <c r="Z37" s="264"/>
    </row>
    <row r="38" spans="2:26" ht="15.9" customHeight="1" x14ac:dyDescent="0.2">
      <c r="B38" s="275"/>
      <c r="C38" s="547"/>
      <c r="D38" s="548"/>
      <c r="E38" s="52"/>
      <c r="F38" s="94"/>
      <c r="G38" s="87"/>
      <c r="H38" s="87"/>
      <c r="I38" s="87"/>
      <c r="J38" s="270"/>
      <c r="K38" s="270"/>
      <c r="L38" s="270"/>
      <c r="M38" s="270"/>
      <c r="N38" s="270"/>
      <c r="O38" s="270"/>
      <c r="P38" s="87"/>
      <c r="Q38" s="87"/>
      <c r="R38" s="2"/>
      <c r="S38" s="270"/>
      <c r="T38" s="270"/>
      <c r="U38" s="270"/>
      <c r="V38" s="270"/>
      <c r="W38" s="270"/>
      <c r="X38" s="263"/>
      <c r="Y38" s="265"/>
      <c r="Z38" s="264"/>
    </row>
    <row r="39" spans="2:26" ht="15.9" customHeight="1" x14ac:dyDescent="0.2">
      <c r="B39" s="92"/>
      <c r="C39" s="1" t="s">
        <v>296</v>
      </c>
      <c r="D39" s="36"/>
      <c r="F39" s="36"/>
      <c r="G39" s="89"/>
      <c r="H39" s="89"/>
      <c r="I39" s="89"/>
      <c r="J39" s="89"/>
      <c r="K39" s="89"/>
      <c r="L39" s="89"/>
      <c r="M39" s="89"/>
      <c r="N39" s="89"/>
      <c r="O39" s="89"/>
      <c r="P39" s="89"/>
      <c r="Q39" s="89"/>
      <c r="R39" s="36"/>
      <c r="S39" s="89"/>
      <c r="T39" s="89"/>
      <c r="U39" s="89"/>
      <c r="V39" s="89"/>
      <c r="W39" s="89"/>
      <c r="X39" s="36"/>
      <c r="Y39" s="36"/>
      <c r="Z39" s="36"/>
    </row>
    <row r="40" spans="2:26" ht="15.9" customHeight="1" x14ac:dyDescent="0.2">
      <c r="B40" s="92"/>
      <c r="C40" s="100" t="s">
        <v>297</v>
      </c>
      <c r="D40" s="36"/>
      <c r="F40" s="36"/>
      <c r="G40" s="89"/>
      <c r="H40" s="89"/>
      <c r="I40" s="89"/>
      <c r="J40" s="89"/>
      <c r="K40" s="89"/>
      <c r="L40" s="89"/>
      <c r="M40" s="89"/>
      <c r="N40" s="89"/>
      <c r="O40" s="89"/>
      <c r="P40" s="89"/>
      <c r="Q40" s="89"/>
      <c r="R40" s="36"/>
      <c r="S40" s="89"/>
      <c r="T40" s="89"/>
      <c r="U40" s="89"/>
      <c r="V40" s="89"/>
      <c r="W40" s="89"/>
      <c r="X40" s="36"/>
      <c r="Y40" s="36"/>
      <c r="Z40" s="36"/>
    </row>
    <row r="41" spans="2:26" ht="15.9" customHeight="1" x14ac:dyDescent="0.2">
      <c r="C41" s="4" t="s">
        <v>261</v>
      </c>
    </row>
    <row r="42" spans="2:26" ht="15.9" customHeight="1" x14ac:dyDescent="0.2">
      <c r="C42" s="4" t="s">
        <v>262</v>
      </c>
    </row>
    <row r="43" spans="2:26" ht="15.9" customHeight="1" x14ac:dyDescent="0.2">
      <c r="C43" s="234" t="s">
        <v>570</v>
      </c>
    </row>
  </sheetData>
  <mergeCells count="178">
    <mergeCell ref="X30:Z30"/>
    <mergeCell ref="X31:Z31"/>
    <mergeCell ref="X32:Z32"/>
    <mergeCell ref="X33:Z33"/>
    <mergeCell ref="X34:Z34"/>
    <mergeCell ref="X35:Z35"/>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N12:O12"/>
    <mergeCell ref="C11:D11"/>
    <mergeCell ref="G5:I5"/>
    <mergeCell ref="J5:O5"/>
    <mergeCell ref="C8:D8"/>
    <mergeCell ref="J8:M8"/>
    <mergeCell ref="C5:D7"/>
    <mergeCell ref="E5:E7"/>
    <mergeCell ref="F5:F7"/>
    <mergeCell ref="I6:I7"/>
    <mergeCell ref="J6:M7"/>
    <mergeCell ref="N6:O7"/>
    <mergeCell ref="G6:H7"/>
    <mergeCell ref="C27:D27"/>
    <mergeCell ref="N26:O26"/>
    <mergeCell ref="C25:D25"/>
    <mergeCell ref="J25:M25"/>
    <mergeCell ref="C26:D26"/>
    <mergeCell ref="J26:M26"/>
    <mergeCell ref="C19:D19"/>
    <mergeCell ref="C13:D13"/>
    <mergeCell ref="J13:M13"/>
    <mergeCell ref="N13:O13"/>
    <mergeCell ref="C17:D17"/>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count="3">
    <dataValidation type="list" allowBlank="1" showInputMessage="1" showErrorMessage="1" sqref="E39:E40" xr:uid="{00000000-0002-0000-0700-000000000000}">
      <formula1>個数</formula1>
    </dataValidation>
    <dataValidation type="list" showInputMessage="1" showErrorMessage="1" sqref="G39:H40" xr:uid="{00000000-0002-0000-0700-000001000000}">
      <formula1>部位本体</formula1>
    </dataValidation>
    <dataValidation type="list" allowBlank="1" showInputMessage="1" showErrorMessage="1" sqref="H8:H38" xr:uid="{00000000-0002-0000-0700-000002000000}">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4"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'(参考)リスト'!$D$51:$D$53</xm:f>
          </x14:formula1>
          <xm:sqref>I8:I38</xm:sqref>
        </x14:dataValidation>
        <x14:dataValidation type="list" allowBlank="1" showInputMessage="1" showErrorMessage="1" xr:uid="{00000000-0002-0000-0700-000004000000}">
          <x14:formula1>
            <xm:f>'(参考)リスト'!$F$51:$F$52</xm:f>
          </x14:formula1>
          <xm:sqref>P8:P38 Q11 Q13:Q38</xm:sqref>
        </x14:dataValidation>
        <x14:dataValidation type="list" showInputMessage="1" showErrorMessage="1" xr:uid="{00000000-0002-0000-0700-000005000000}">
          <x14:formula1>
            <xm:f>'(参考)リスト'!$B$51:$B$54</xm:f>
          </x14:formula1>
          <xm:sqref>G8:G38</xm:sqref>
        </x14:dataValidation>
        <x14:dataValidation type="list" allowBlank="1" showInputMessage="1" showErrorMessage="1" xr:uid="{00000000-0002-0000-0700-000006000000}">
          <x14:formula1>
            <xm:f>'(参考)リスト'!$G$51:$G$53</xm:f>
          </x14:formula1>
          <xm:sqref>R8:R38</xm:sqref>
        </x14:dataValidation>
        <x14:dataValidation type="list" allowBlank="1" showInputMessage="1" showErrorMessage="1" xr:uid="{00000000-0002-0000-0700-000007000000}">
          <x14:formula1>
            <xm:f>'(参考)リスト'!$E$51:$E$56</xm:f>
          </x14:formula1>
          <xm:sqref>J8:M38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100" zoomScaleSheetLayoutView="100" workbookViewId="0">
      <pane xSplit="4" ySplit="6" topLeftCell="E7" activePane="bottomRight" state="frozen"/>
      <selection activeCell="AE12" sqref="AE12"/>
      <selection pane="topRight" activeCell="AE12" sqref="AE12"/>
      <selection pane="bottomLeft" activeCell="AE12" sqref="AE12"/>
      <selection pane="bottomRight" activeCell="AE12" sqref="AE12"/>
    </sheetView>
  </sheetViews>
  <sheetFormatPr defaultColWidth="5.6328125" defaultRowHeight="15.9" customHeight="1" x14ac:dyDescent="0.2"/>
  <cols>
    <col min="1" max="1" width="2.81640625" style="1" customWidth="1"/>
    <col min="2" max="2" width="4.08984375" style="1" customWidth="1"/>
    <col min="3" max="29" width="5.6328125" style="1" customWidth="1"/>
    <col min="30" max="16384" width="5.6328125" style="1"/>
  </cols>
  <sheetData>
    <row r="1" spans="2:28" ht="9.75" customHeight="1" x14ac:dyDescent="0.2"/>
    <row r="2" spans="2:28" ht="24.75" customHeight="1" x14ac:dyDescent="0.2">
      <c r="B2" s="566" t="s">
        <v>343</v>
      </c>
      <c r="C2" s="566"/>
      <c r="D2" s="566"/>
      <c r="E2" s="455"/>
      <c r="F2" s="455"/>
      <c r="G2" s="455"/>
      <c r="H2" s="566"/>
      <c r="I2" s="566"/>
      <c r="J2" s="566"/>
      <c r="K2" s="566"/>
      <c r="L2" s="566"/>
      <c r="M2" s="566"/>
      <c r="N2" s="566"/>
      <c r="O2" s="566"/>
      <c r="P2" s="566"/>
      <c r="Q2" s="566"/>
      <c r="R2" s="566"/>
      <c r="S2" s="566"/>
      <c r="T2" s="566"/>
      <c r="U2" s="566"/>
      <c r="V2" s="566"/>
      <c r="W2" s="566"/>
      <c r="X2" s="566"/>
      <c r="Y2" s="566"/>
      <c r="Z2" s="566"/>
    </row>
    <row r="3" spans="2:28" ht="20.149999999999999" customHeight="1" x14ac:dyDescent="0.2">
      <c r="B3" s="603" t="s">
        <v>27</v>
      </c>
      <c r="C3" s="603"/>
      <c r="D3" s="280"/>
      <c r="E3" s="456" t="s">
        <v>1129</v>
      </c>
      <c r="F3" s="457"/>
      <c r="G3" s="458"/>
      <c r="H3" s="287" t="s">
        <v>28</v>
      </c>
      <c r="I3" s="459"/>
      <c r="J3" s="460" t="s">
        <v>1133</v>
      </c>
      <c r="K3" s="460"/>
      <c r="L3" s="460"/>
      <c r="M3" s="260" t="s">
        <v>269</v>
      </c>
      <c r="N3" s="261"/>
      <c r="O3" s="261"/>
      <c r="P3" s="261"/>
      <c r="Q3" s="262"/>
      <c r="R3" s="330" t="s">
        <v>1137</v>
      </c>
      <c r="S3" s="330"/>
      <c r="T3" s="330"/>
      <c r="U3" s="480" t="s">
        <v>230</v>
      </c>
      <c r="V3" s="481"/>
      <c r="W3" s="482"/>
      <c r="X3" s="461">
        <v>45275</v>
      </c>
      <c r="Y3" s="462"/>
      <c r="Z3" s="463"/>
    </row>
    <row r="4" spans="2:28" ht="20.149999999999999" customHeight="1" x14ac:dyDescent="0.2">
      <c r="B4" s="567" t="s">
        <v>0</v>
      </c>
      <c r="C4" s="567"/>
      <c r="D4" s="282"/>
      <c r="E4" s="467" t="s">
        <v>1131</v>
      </c>
      <c r="F4" s="468"/>
      <c r="G4" s="469"/>
      <c r="H4" s="571" t="s">
        <v>1</v>
      </c>
      <c r="I4" s="470"/>
      <c r="J4" s="460" t="s">
        <v>1135</v>
      </c>
      <c r="K4" s="460"/>
      <c r="L4" s="460"/>
      <c r="M4" s="260" t="s">
        <v>270</v>
      </c>
      <c r="N4" s="261"/>
      <c r="O4" s="261"/>
      <c r="P4" s="261"/>
      <c r="Q4" s="262"/>
      <c r="R4" s="604" t="s">
        <v>1139</v>
      </c>
      <c r="S4" s="604"/>
      <c r="T4" s="604"/>
      <c r="U4" s="553"/>
      <c r="V4" s="554"/>
      <c r="W4" s="555"/>
      <c r="X4" s="556"/>
      <c r="Y4" s="609"/>
      <c r="Z4" s="557"/>
    </row>
    <row r="5" spans="2:28" ht="28.5" customHeight="1" x14ac:dyDescent="0.2">
      <c r="B5" s="328" t="s">
        <v>295</v>
      </c>
      <c r="C5" s="552" t="s">
        <v>232</v>
      </c>
      <c r="D5" s="552"/>
      <c r="E5" s="607" t="s">
        <v>214</v>
      </c>
      <c r="F5" s="574" t="s">
        <v>295</v>
      </c>
      <c r="G5" s="577"/>
      <c r="H5" s="570"/>
      <c r="I5" s="570"/>
      <c r="J5" s="570"/>
      <c r="K5" s="570"/>
      <c r="L5" s="570"/>
      <c r="M5" s="570"/>
      <c r="N5" s="570"/>
      <c r="O5" s="570"/>
      <c r="P5" s="570"/>
      <c r="Q5" s="570"/>
      <c r="R5" s="570"/>
      <c r="S5" s="610"/>
      <c r="T5" s="610"/>
      <c r="U5" s="610"/>
      <c r="V5" s="610"/>
      <c r="W5" s="610"/>
      <c r="X5" s="610"/>
      <c r="Y5" s="610"/>
      <c r="Z5" s="611"/>
      <c r="AA5" s="53"/>
      <c r="AB5" s="6"/>
    </row>
    <row r="6" spans="2:28" ht="24.75" customHeight="1" x14ac:dyDescent="0.2">
      <c r="B6" s="328"/>
      <c r="C6" s="470"/>
      <c r="D6" s="470"/>
      <c r="E6" s="608"/>
      <c r="F6" s="459" t="s">
        <v>308</v>
      </c>
      <c r="G6" s="459"/>
      <c r="H6" s="612" t="s">
        <v>293</v>
      </c>
      <c r="I6" s="610"/>
      <c r="J6" s="610"/>
      <c r="K6" s="610"/>
      <c r="L6" s="610"/>
      <c r="M6" s="610"/>
      <c r="N6" s="611"/>
      <c r="O6" s="612" t="s">
        <v>292</v>
      </c>
      <c r="P6" s="613"/>
      <c r="Q6" s="613"/>
      <c r="R6" s="613"/>
      <c r="S6" s="613"/>
      <c r="T6" s="613"/>
      <c r="U6" s="613"/>
      <c r="V6" s="614"/>
      <c r="W6" s="612" t="s">
        <v>231</v>
      </c>
      <c r="X6" s="571"/>
      <c r="Y6" s="605" t="s">
        <v>273</v>
      </c>
      <c r="Z6" s="606"/>
      <c r="AA6" s="6"/>
      <c r="AB6" s="6"/>
    </row>
    <row r="7" spans="2:28" ht="27.75" customHeight="1" x14ac:dyDescent="0.2">
      <c r="B7" s="274"/>
      <c r="C7" s="547"/>
      <c r="D7" s="548"/>
      <c r="E7" s="94"/>
      <c r="F7" s="602"/>
      <c r="G7" s="602"/>
      <c r="H7" s="600"/>
      <c r="I7" s="601"/>
      <c r="J7" s="601"/>
      <c r="K7" s="601"/>
      <c r="L7" s="598"/>
      <c r="M7" s="598"/>
      <c r="N7" s="599"/>
      <c r="O7" s="615"/>
      <c r="P7" s="598"/>
      <c r="Q7" s="598"/>
      <c r="R7" s="598"/>
      <c r="S7" s="598"/>
      <c r="T7" s="598"/>
      <c r="U7" s="598"/>
      <c r="V7" s="599"/>
      <c r="W7" s="597"/>
      <c r="X7" s="597"/>
      <c r="Y7" s="597"/>
      <c r="Z7" s="597"/>
    </row>
    <row r="8" spans="2:28" ht="27.75" customHeight="1" x14ac:dyDescent="0.2">
      <c r="B8" s="274"/>
      <c r="C8" s="547"/>
      <c r="D8" s="548"/>
      <c r="E8" s="94"/>
      <c r="F8" s="602"/>
      <c r="G8" s="602"/>
      <c r="H8" s="600"/>
      <c r="I8" s="601"/>
      <c r="J8" s="601"/>
      <c r="K8" s="601"/>
      <c r="L8" s="598"/>
      <c r="M8" s="598"/>
      <c r="N8" s="599"/>
      <c r="O8" s="615"/>
      <c r="P8" s="598"/>
      <c r="Q8" s="598"/>
      <c r="R8" s="598"/>
      <c r="S8" s="598"/>
      <c r="T8" s="598"/>
      <c r="U8" s="598"/>
      <c r="V8" s="599"/>
      <c r="W8" s="597"/>
      <c r="X8" s="597"/>
      <c r="Y8" s="597"/>
      <c r="Z8" s="597"/>
    </row>
    <row r="9" spans="2:28" ht="27.75" customHeight="1" x14ac:dyDescent="0.2">
      <c r="B9" s="274"/>
      <c r="C9" s="547"/>
      <c r="D9" s="548"/>
      <c r="E9" s="94"/>
      <c r="F9" s="602"/>
      <c r="G9" s="602"/>
      <c r="H9" s="600"/>
      <c r="I9" s="601"/>
      <c r="J9" s="601"/>
      <c r="K9" s="601"/>
      <c r="L9" s="598"/>
      <c r="M9" s="598"/>
      <c r="N9" s="599"/>
      <c r="O9" s="615"/>
      <c r="P9" s="598"/>
      <c r="Q9" s="598"/>
      <c r="R9" s="598"/>
      <c r="S9" s="598"/>
      <c r="T9" s="598"/>
      <c r="U9" s="598"/>
      <c r="V9" s="599"/>
      <c r="W9" s="597"/>
      <c r="X9" s="597"/>
      <c r="Y9" s="597"/>
      <c r="Z9" s="597"/>
    </row>
    <row r="10" spans="2:28" ht="27.75" customHeight="1" x14ac:dyDescent="0.2">
      <c r="B10" s="274"/>
      <c r="C10" s="547"/>
      <c r="D10" s="548"/>
      <c r="E10" s="94"/>
      <c r="F10" s="602"/>
      <c r="G10" s="602"/>
      <c r="H10" s="600"/>
      <c r="I10" s="601"/>
      <c r="J10" s="601"/>
      <c r="K10" s="601"/>
      <c r="L10" s="598"/>
      <c r="M10" s="598"/>
      <c r="N10" s="599"/>
      <c r="O10" s="615"/>
      <c r="P10" s="598"/>
      <c r="Q10" s="598"/>
      <c r="R10" s="598"/>
      <c r="S10" s="598"/>
      <c r="T10" s="598"/>
      <c r="U10" s="598"/>
      <c r="V10" s="599"/>
      <c r="W10" s="597"/>
      <c r="X10" s="597"/>
      <c r="Y10" s="597"/>
      <c r="Z10" s="597"/>
    </row>
    <row r="11" spans="2:28" ht="27.75" customHeight="1" x14ac:dyDescent="0.2">
      <c r="B11" s="274"/>
      <c r="C11" s="594"/>
      <c r="D11" s="595"/>
      <c r="E11" s="52"/>
      <c r="F11" s="596"/>
      <c r="G11" s="596"/>
      <c r="H11" s="600"/>
      <c r="I11" s="601"/>
      <c r="J11" s="601"/>
      <c r="K11" s="601"/>
      <c r="L11" s="598"/>
      <c r="M11" s="598"/>
      <c r="N11" s="599"/>
      <c r="O11" s="594"/>
      <c r="P11" s="598"/>
      <c r="Q11" s="598"/>
      <c r="R11" s="598"/>
      <c r="S11" s="598"/>
      <c r="T11" s="598"/>
      <c r="U11" s="598"/>
      <c r="V11" s="599"/>
      <c r="W11" s="597"/>
      <c r="X11" s="597"/>
      <c r="Y11" s="597"/>
      <c r="Z11" s="597"/>
    </row>
    <row r="12" spans="2:28" ht="27.75" customHeight="1" x14ac:dyDescent="0.2">
      <c r="B12" s="274"/>
      <c r="C12" s="594"/>
      <c r="D12" s="595"/>
      <c r="E12" s="52"/>
      <c r="F12" s="596"/>
      <c r="G12" s="596"/>
      <c r="H12" s="600"/>
      <c r="I12" s="601"/>
      <c r="J12" s="601"/>
      <c r="K12" s="601"/>
      <c r="L12" s="598"/>
      <c r="M12" s="598"/>
      <c r="N12" s="599"/>
      <c r="O12" s="594"/>
      <c r="P12" s="598"/>
      <c r="Q12" s="598"/>
      <c r="R12" s="598"/>
      <c r="S12" s="598"/>
      <c r="T12" s="598"/>
      <c r="U12" s="598"/>
      <c r="V12" s="599"/>
      <c r="W12" s="597"/>
      <c r="X12" s="597"/>
      <c r="Y12" s="597"/>
      <c r="Z12" s="597"/>
    </row>
    <row r="13" spans="2:28" ht="27.75" customHeight="1" x14ac:dyDescent="0.2">
      <c r="B13" s="274"/>
      <c r="C13" s="594"/>
      <c r="D13" s="595"/>
      <c r="E13" s="52"/>
      <c r="F13" s="596"/>
      <c r="G13" s="596"/>
      <c r="H13" s="600"/>
      <c r="I13" s="601"/>
      <c r="J13" s="601"/>
      <c r="K13" s="601"/>
      <c r="L13" s="598"/>
      <c r="M13" s="598"/>
      <c r="N13" s="599"/>
      <c r="O13" s="594"/>
      <c r="P13" s="598"/>
      <c r="Q13" s="598"/>
      <c r="R13" s="598"/>
      <c r="S13" s="598"/>
      <c r="T13" s="598"/>
      <c r="U13" s="598"/>
      <c r="V13" s="599"/>
      <c r="W13" s="597"/>
      <c r="X13" s="597"/>
      <c r="Y13" s="597"/>
      <c r="Z13" s="597"/>
    </row>
    <row r="14" spans="2:28" ht="27.75" customHeight="1" x14ac:dyDescent="0.2">
      <c r="B14" s="274"/>
      <c r="C14" s="594"/>
      <c r="D14" s="595"/>
      <c r="E14" s="52"/>
      <c r="F14" s="602"/>
      <c r="G14" s="602"/>
      <c r="H14" s="600"/>
      <c r="I14" s="601"/>
      <c r="J14" s="601"/>
      <c r="K14" s="601"/>
      <c r="L14" s="598"/>
      <c r="M14" s="598"/>
      <c r="N14" s="599"/>
      <c r="O14" s="594"/>
      <c r="P14" s="598"/>
      <c r="Q14" s="598"/>
      <c r="R14" s="598"/>
      <c r="S14" s="598"/>
      <c r="T14" s="598"/>
      <c r="U14" s="598"/>
      <c r="V14" s="599"/>
      <c r="W14" s="597"/>
      <c r="X14" s="597"/>
      <c r="Y14" s="597"/>
      <c r="Z14" s="597"/>
    </row>
    <row r="15" spans="2:28" ht="27.75" customHeight="1" x14ac:dyDescent="0.2">
      <c r="B15" s="274"/>
      <c r="C15" s="594"/>
      <c r="D15" s="595"/>
      <c r="E15" s="52"/>
      <c r="F15" s="596"/>
      <c r="G15" s="596"/>
      <c r="H15" s="600"/>
      <c r="I15" s="601"/>
      <c r="J15" s="601"/>
      <c r="K15" s="601"/>
      <c r="L15" s="598"/>
      <c r="M15" s="598"/>
      <c r="N15" s="599"/>
      <c r="O15" s="594"/>
      <c r="P15" s="598"/>
      <c r="Q15" s="598"/>
      <c r="R15" s="598"/>
      <c r="S15" s="598"/>
      <c r="T15" s="598"/>
      <c r="U15" s="598"/>
      <c r="V15" s="599"/>
      <c r="W15" s="597"/>
      <c r="X15" s="597"/>
      <c r="Y15" s="597"/>
      <c r="Z15" s="597"/>
    </row>
    <row r="16" spans="2:28" ht="27.75" customHeight="1" x14ac:dyDescent="0.2">
      <c r="B16" s="274"/>
      <c r="C16" s="594"/>
      <c r="D16" s="595"/>
      <c r="E16" s="52"/>
      <c r="F16" s="596"/>
      <c r="G16" s="596"/>
      <c r="H16" s="600"/>
      <c r="I16" s="601"/>
      <c r="J16" s="601"/>
      <c r="K16" s="601"/>
      <c r="L16" s="598"/>
      <c r="M16" s="598"/>
      <c r="N16" s="599"/>
      <c r="O16" s="594"/>
      <c r="P16" s="598"/>
      <c r="Q16" s="598"/>
      <c r="R16" s="598"/>
      <c r="S16" s="598"/>
      <c r="T16" s="598"/>
      <c r="U16" s="598"/>
      <c r="V16" s="599"/>
      <c r="W16" s="597"/>
      <c r="X16" s="597"/>
      <c r="Y16" s="597"/>
      <c r="Z16" s="597"/>
    </row>
    <row r="17" spans="2:26" ht="27.75" customHeight="1" x14ac:dyDescent="0.2">
      <c r="B17" s="274"/>
      <c r="C17" s="594"/>
      <c r="D17" s="595"/>
      <c r="E17" s="52"/>
      <c r="F17" s="596"/>
      <c r="G17" s="596"/>
      <c r="H17" s="600"/>
      <c r="I17" s="601"/>
      <c r="J17" s="601"/>
      <c r="K17" s="601"/>
      <c r="L17" s="598"/>
      <c r="M17" s="598"/>
      <c r="N17" s="599"/>
      <c r="O17" s="594"/>
      <c r="P17" s="598"/>
      <c r="Q17" s="598"/>
      <c r="R17" s="598"/>
      <c r="S17" s="598"/>
      <c r="T17" s="598"/>
      <c r="U17" s="598"/>
      <c r="V17" s="599"/>
      <c r="W17" s="597"/>
      <c r="X17" s="597"/>
      <c r="Y17" s="597"/>
      <c r="Z17" s="597"/>
    </row>
    <row r="18" spans="2:26" ht="27.75" customHeight="1" x14ac:dyDescent="0.2">
      <c r="B18" s="274"/>
      <c r="C18" s="594"/>
      <c r="D18" s="595"/>
      <c r="E18" s="52"/>
      <c r="F18" s="596"/>
      <c r="G18" s="596"/>
      <c r="H18" s="600"/>
      <c r="I18" s="601"/>
      <c r="J18" s="601"/>
      <c r="K18" s="601"/>
      <c r="L18" s="598"/>
      <c r="M18" s="598"/>
      <c r="N18" s="599"/>
      <c r="O18" s="594"/>
      <c r="P18" s="598"/>
      <c r="Q18" s="598"/>
      <c r="R18" s="598"/>
      <c r="S18" s="598"/>
      <c r="T18" s="598"/>
      <c r="U18" s="598"/>
      <c r="V18" s="599"/>
      <c r="W18" s="597"/>
      <c r="X18" s="597"/>
      <c r="Y18" s="597"/>
      <c r="Z18" s="597"/>
    </row>
    <row r="19" spans="2:26" ht="27.75" customHeight="1" x14ac:dyDescent="0.2">
      <c r="B19" s="274"/>
      <c r="C19" s="594"/>
      <c r="D19" s="595"/>
      <c r="E19" s="52"/>
      <c r="F19" s="596"/>
      <c r="G19" s="596"/>
      <c r="H19" s="600"/>
      <c r="I19" s="601"/>
      <c r="J19" s="601"/>
      <c r="K19" s="601"/>
      <c r="L19" s="598"/>
      <c r="M19" s="598"/>
      <c r="N19" s="599"/>
      <c r="O19" s="594"/>
      <c r="P19" s="598"/>
      <c r="Q19" s="598"/>
      <c r="R19" s="598"/>
      <c r="S19" s="598"/>
      <c r="T19" s="598"/>
      <c r="U19" s="598"/>
      <c r="V19" s="599"/>
      <c r="W19" s="597"/>
      <c r="X19" s="597"/>
      <c r="Y19" s="597"/>
      <c r="Z19" s="597"/>
    </row>
    <row r="20" spans="2:26" ht="27.75" customHeight="1" x14ac:dyDescent="0.2">
      <c r="B20" s="274"/>
      <c r="C20" s="594"/>
      <c r="D20" s="595"/>
      <c r="E20" s="52"/>
      <c r="F20" s="596"/>
      <c r="G20" s="596"/>
      <c r="H20" s="600"/>
      <c r="I20" s="601"/>
      <c r="J20" s="601"/>
      <c r="K20" s="601"/>
      <c r="L20" s="598"/>
      <c r="M20" s="598"/>
      <c r="N20" s="599"/>
      <c r="O20" s="594"/>
      <c r="P20" s="598"/>
      <c r="Q20" s="598"/>
      <c r="R20" s="598"/>
      <c r="S20" s="598"/>
      <c r="T20" s="598"/>
      <c r="U20" s="598"/>
      <c r="V20" s="599"/>
      <c r="W20" s="597"/>
      <c r="X20" s="597"/>
      <c r="Y20" s="597"/>
      <c r="Z20" s="597"/>
    </row>
    <row r="21" spans="2:26" ht="27.75" customHeight="1" x14ac:dyDescent="0.2">
      <c r="B21" s="275"/>
      <c r="C21" s="594"/>
      <c r="D21" s="595"/>
      <c r="E21" s="52"/>
      <c r="F21" s="596"/>
      <c r="G21" s="596"/>
      <c r="H21" s="600"/>
      <c r="I21" s="601"/>
      <c r="J21" s="601"/>
      <c r="K21" s="601"/>
      <c r="L21" s="598"/>
      <c r="M21" s="598"/>
      <c r="N21" s="599"/>
      <c r="O21" s="594"/>
      <c r="P21" s="598"/>
      <c r="Q21" s="598"/>
      <c r="R21" s="598"/>
      <c r="S21" s="598"/>
      <c r="T21" s="598"/>
      <c r="U21" s="598"/>
      <c r="V21" s="599"/>
      <c r="W21" s="597"/>
      <c r="X21" s="597"/>
      <c r="Y21" s="597"/>
      <c r="Z21" s="597"/>
    </row>
    <row r="22" spans="2:26" ht="15.9" customHeight="1" x14ac:dyDescent="0.2">
      <c r="B22" s="1" t="s">
        <v>294</v>
      </c>
    </row>
    <row r="23" spans="2:26" ht="15.9" customHeight="1" x14ac:dyDescent="0.2">
      <c r="B23" s="234" t="s">
        <v>570</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scale="98"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629</v>
      </c>
      <c r="E3" s="682"/>
      <c r="F3" s="682"/>
      <c r="G3" s="683"/>
      <c r="H3" s="667" t="s">
        <v>45</v>
      </c>
      <c r="I3" s="668"/>
      <c r="J3" s="669" t="s">
        <v>631</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632</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635</v>
      </c>
      <c r="E5" s="646"/>
      <c r="F5" s="661"/>
      <c r="G5" s="662"/>
      <c r="H5" s="662"/>
      <c r="I5" s="662"/>
      <c r="J5" s="662"/>
      <c r="K5" s="662"/>
      <c r="L5" s="663"/>
      <c r="M5" s="660" t="s">
        <v>51</v>
      </c>
      <c r="N5" s="660" t="s">
        <v>47</v>
      </c>
      <c r="O5" s="645" t="s">
        <v>635</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521</v>
      </c>
      <c r="E11" s="646"/>
      <c r="F11" s="654"/>
      <c r="G11" s="655"/>
      <c r="H11" s="655"/>
      <c r="I11" s="655"/>
      <c r="J11" s="655"/>
      <c r="K11" s="655"/>
      <c r="L11" s="656"/>
      <c r="M11" s="630"/>
      <c r="N11" s="630" t="s">
        <v>4</v>
      </c>
      <c r="O11" s="645" t="s">
        <v>520</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681</v>
      </c>
      <c r="F16" s="654"/>
      <c r="G16" s="655"/>
      <c r="H16" s="655"/>
      <c r="I16" s="655"/>
      <c r="J16" s="655"/>
      <c r="K16" s="655"/>
      <c r="L16" s="656"/>
      <c r="M16" s="652"/>
      <c r="N16" s="619" t="s">
        <v>281</v>
      </c>
      <c r="O16" s="620"/>
      <c r="P16" s="205" t="s">
        <v>686</v>
      </c>
      <c r="Q16" s="654"/>
      <c r="R16" s="655"/>
      <c r="S16" s="655"/>
      <c r="T16" s="655"/>
      <c r="U16" s="655"/>
      <c r="V16" s="655"/>
      <c r="W16" s="656"/>
    </row>
    <row r="17" spans="2:23" s="30" customFormat="1" ht="17.149999999999999" customHeight="1" x14ac:dyDescent="0.2">
      <c r="B17" s="619" t="s">
        <v>29</v>
      </c>
      <c r="C17" s="620"/>
      <c r="D17" s="653" t="s">
        <v>681</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22" t="s">
        <v>720</v>
      </c>
      <c r="F18" s="190"/>
      <c r="G18" s="190"/>
      <c r="H18" s="190"/>
      <c r="I18" s="190"/>
      <c r="J18" s="190"/>
      <c r="K18" s="190"/>
      <c r="L18" s="191"/>
      <c r="M18" s="619" t="s">
        <v>7</v>
      </c>
      <c r="N18" s="636"/>
      <c r="O18" s="620"/>
      <c r="P18" s="240" t="s">
        <v>688</v>
      </c>
      <c r="Q18" s="190"/>
      <c r="R18" s="190"/>
      <c r="S18" s="190"/>
      <c r="T18" s="190"/>
      <c r="U18" s="190"/>
      <c r="V18" s="190"/>
      <c r="W18" s="191"/>
    </row>
    <row r="19" spans="2:23" s="30" customFormat="1" ht="17.149999999999999" customHeight="1" x14ac:dyDescent="0.2">
      <c r="B19" s="626" t="s">
        <v>54</v>
      </c>
      <c r="C19" s="627"/>
      <c r="D19" s="628"/>
      <c r="E19" s="624" t="s">
        <v>683</v>
      </c>
      <c r="F19" s="625"/>
      <c r="G19" s="625"/>
      <c r="H19" s="625"/>
      <c r="I19" s="625"/>
      <c r="J19" s="625"/>
      <c r="K19" s="625"/>
      <c r="L19" s="629"/>
      <c r="M19" s="626" t="s">
        <v>54</v>
      </c>
      <c r="N19" s="627"/>
      <c r="O19" s="628"/>
      <c r="P19" s="624" t="s">
        <v>689</v>
      </c>
      <c r="Q19" s="625"/>
      <c r="R19" s="625"/>
      <c r="S19" s="625"/>
      <c r="T19" s="625"/>
      <c r="U19" s="625"/>
      <c r="V19" s="625"/>
      <c r="W19" s="629"/>
    </row>
    <row r="20" spans="2:23" s="30" customFormat="1" ht="17.149999999999999" customHeight="1" x14ac:dyDescent="0.2">
      <c r="B20" s="621" t="s">
        <v>283</v>
      </c>
      <c r="C20" s="622"/>
      <c r="D20" s="623"/>
      <c r="E20" s="624" t="s">
        <v>684</v>
      </c>
      <c r="F20" s="625"/>
      <c r="G20" s="625"/>
      <c r="H20" s="598"/>
      <c r="I20" s="598"/>
      <c r="J20" s="598"/>
      <c r="K20" s="598"/>
      <c r="L20" s="599"/>
      <c r="M20" s="621" t="s">
        <v>283</v>
      </c>
      <c r="N20" s="622"/>
      <c r="O20" s="623"/>
      <c r="P20" s="624" t="s">
        <v>684</v>
      </c>
      <c r="Q20" s="625"/>
      <c r="R20" s="625"/>
      <c r="S20" s="598"/>
      <c r="T20" s="598"/>
      <c r="U20" s="598"/>
      <c r="V20" s="598"/>
      <c r="W20" s="599"/>
    </row>
    <row r="21" spans="2:23" s="30" customFormat="1" ht="17.149999999999999" customHeight="1" x14ac:dyDescent="0.2">
      <c r="B21" s="621" t="s">
        <v>303</v>
      </c>
      <c r="C21" s="622"/>
      <c r="D21" s="623"/>
      <c r="E21" s="624" t="s">
        <v>684</v>
      </c>
      <c r="F21" s="625"/>
      <c r="G21" s="625"/>
      <c r="H21" s="643" t="s">
        <v>8</v>
      </c>
      <c r="I21" s="644"/>
      <c r="J21" s="640"/>
      <c r="K21" s="641"/>
      <c r="L21" s="642"/>
      <c r="M21" s="621" t="s">
        <v>303</v>
      </c>
      <c r="N21" s="622"/>
      <c r="O21" s="623"/>
      <c r="P21" s="624" t="s">
        <v>684</v>
      </c>
      <c r="Q21" s="625"/>
      <c r="R21" s="625"/>
      <c r="S21" s="643" t="s">
        <v>8</v>
      </c>
      <c r="T21" s="644"/>
      <c r="U21" s="640"/>
      <c r="V21" s="641"/>
      <c r="W21" s="642"/>
    </row>
    <row r="22" spans="2:23" s="30" customFormat="1" ht="17.149999999999999" customHeight="1" x14ac:dyDescent="0.2">
      <c r="B22" s="619" t="s">
        <v>50</v>
      </c>
      <c r="C22" s="620"/>
      <c r="D22" s="637" t="s">
        <v>685</v>
      </c>
      <c r="E22" s="638"/>
      <c r="F22" s="638"/>
      <c r="G22" s="638"/>
      <c r="H22" s="638"/>
      <c r="I22" s="638"/>
      <c r="J22" s="638"/>
      <c r="K22" s="638"/>
      <c r="L22" s="639"/>
      <c r="M22" s="619" t="s">
        <v>50</v>
      </c>
      <c r="N22" s="620"/>
      <c r="O22" s="637" t="s">
        <v>690</v>
      </c>
      <c r="P22" s="638"/>
      <c r="Q22" s="638"/>
      <c r="R22" s="638"/>
      <c r="S22" s="638"/>
      <c r="T22" s="638"/>
      <c r="U22" s="638"/>
      <c r="V22" s="638"/>
      <c r="W22" s="639"/>
    </row>
    <row r="23" spans="2:23" s="30" customFormat="1" ht="20.149999999999999" customHeight="1" x14ac:dyDescent="0.2">
      <c r="B23" s="660" t="s">
        <v>51</v>
      </c>
      <c r="C23" s="660" t="s">
        <v>47</v>
      </c>
      <c r="D23" s="645" t="s">
        <v>635</v>
      </c>
      <c r="E23" s="646"/>
      <c r="F23" s="661"/>
      <c r="G23" s="662"/>
      <c r="H23" s="662"/>
      <c r="I23" s="662"/>
      <c r="J23" s="662"/>
      <c r="K23" s="662"/>
      <c r="L23" s="663"/>
      <c r="M23" s="660" t="s">
        <v>51</v>
      </c>
      <c r="N23" s="660" t="s">
        <v>47</v>
      </c>
      <c r="O23" s="645" t="s">
        <v>636</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3</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520</v>
      </c>
      <c r="E29" s="646"/>
      <c r="F29" s="654"/>
      <c r="G29" s="655"/>
      <c r="H29" s="655"/>
      <c r="I29" s="655"/>
      <c r="J29" s="655"/>
      <c r="K29" s="655"/>
      <c r="L29" s="656"/>
      <c r="M29" s="630"/>
      <c r="N29" s="630" t="s">
        <v>4</v>
      </c>
      <c r="O29" s="645" t="s">
        <v>513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352</v>
      </c>
      <c r="E32" s="650"/>
      <c r="F32" s="654"/>
      <c r="G32" s="655"/>
      <c r="H32" s="655"/>
      <c r="I32" s="655"/>
      <c r="J32" s="655"/>
      <c r="K32" s="655"/>
      <c r="L32" s="656"/>
      <c r="M32" s="619" t="s">
        <v>49</v>
      </c>
      <c r="N32" s="620"/>
      <c r="O32" s="649" t="s">
        <v>357</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692</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22" t="s">
        <v>682</v>
      </c>
      <c r="F36" s="190"/>
      <c r="G36" s="190"/>
      <c r="H36" s="190"/>
      <c r="I36" s="190"/>
      <c r="J36" s="190"/>
      <c r="K36" s="190"/>
      <c r="L36" s="191"/>
      <c r="M36" s="619" t="s">
        <v>7</v>
      </c>
      <c r="N36" s="636"/>
      <c r="O36" s="620"/>
      <c r="P36" s="240" t="s">
        <v>693</v>
      </c>
      <c r="Q36" s="190"/>
      <c r="R36" s="190"/>
      <c r="S36" s="190"/>
      <c r="T36" s="190"/>
      <c r="U36" s="190"/>
      <c r="V36" s="190"/>
      <c r="W36" s="191"/>
    </row>
    <row r="37" spans="2:24" s="30" customFormat="1" ht="17.149999999999999" customHeight="1" x14ac:dyDescent="0.2">
      <c r="B37" s="626" t="s">
        <v>54</v>
      </c>
      <c r="C37" s="627"/>
      <c r="D37" s="628"/>
      <c r="E37" s="624" t="s">
        <v>691</v>
      </c>
      <c r="F37" s="625"/>
      <c r="G37" s="625"/>
      <c r="H37" s="625"/>
      <c r="I37" s="625"/>
      <c r="J37" s="625"/>
      <c r="K37" s="625"/>
      <c r="L37" s="629"/>
      <c r="M37" s="626" t="s">
        <v>54</v>
      </c>
      <c r="N37" s="627"/>
      <c r="O37" s="628"/>
      <c r="P37" s="624" t="s">
        <v>694</v>
      </c>
      <c r="Q37" s="625"/>
      <c r="R37" s="625"/>
      <c r="S37" s="625"/>
      <c r="T37" s="625"/>
      <c r="U37" s="625"/>
      <c r="V37" s="625"/>
      <c r="W37" s="629"/>
    </row>
    <row r="38" spans="2:24" s="30" customFormat="1" ht="17.149999999999999" customHeight="1" x14ac:dyDescent="0.2">
      <c r="B38" s="621" t="s">
        <v>283</v>
      </c>
      <c r="C38" s="622"/>
      <c r="D38" s="623"/>
      <c r="E38" s="624" t="s">
        <v>684</v>
      </c>
      <c r="F38" s="625"/>
      <c r="G38" s="625"/>
      <c r="H38" s="598"/>
      <c r="I38" s="598"/>
      <c r="J38" s="598"/>
      <c r="K38" s="598"/>
      <c r="L38" s="599"/>
      <c r="M38" s="621" t="s">
        <v>283</v>
      </c>
      <c r="N38" s="622"/>
      <c r="O38" s="623"/>
      <c r="P38" s="624" t="s">
        <v>684</v>
      </c>
      <c r="Q38" s="625"/>
      <c r="R38" s="625"/>
      <c r="S38" s="598"/>
      <c r="T38" s="598"/>
      <c r="U38" s="598"/>
      <c r="V38" s="598"/>
      <c r="W38" s="599"/>
    </row>
    <row r="39" spans="2:24" s="30" customFormat="1" ht="17.149999999999999" customHeight="1" x14ac:dyDescent="0.2">
      <c r="B39" s="621" t="s">
        <v>303</v>
      </c>
      <c r="C39" s="622"/>
      <c r="D39" s="623"/>
      <c r="E39" s="624" t="s">
        <v>684</v>
      </c>
      <c r="F39" s="625"/>
      <c r="G39" s="625"/>
      <c r="H39" s="643" t="s">
        <v>8</v>
      </c>
      <c r="I39" s="644"/>
      <c r="J39" s="640"/>
      <c r="K39" s="641"/>
      <c r="L39" s="642"/>
      <c r="M39" s="621" t="s">
        <v>303</v>
      </c>
      <c r="N39" s="622"/>
      <c r="O39" s="623"/>
      <c r="P39" s="624" t="s">
        <v>684</v>
      </c>
      <c r="Q39" s="625"/>
      <c r="R39" s="625"/>
      <c r="S39" s="643" t="s">
        <v>8</v>
      </c>
      <c r="T39" s="644"/>
      <c r="U39" s="640"/>
      <c r="V39" s="641"/>
      <c r="W39" s="642"/>
    </row>
    <row r="40" spans="2:24" s="30" customFormat="1" ht="17.149999999999999" customHeight="1" x14ac:dyDescent="0.2">
      <c r="B40" s="619" t="s">
        <v>50</v>
      </c>
      <c r="C40" s="620"/>
      <c r="D40" s="637" t="s">
        <v>685</v>
      </c>
      <c r="E40" s="638"/>
      <c r="F40" s="638"/>
      <c r="G40" s="638"/>
      <c r="H40" s="638"/>
      <c r="I40" s="638"/>
      <c r="J40" s="638"/>
      <c r="K40" s="638"/>
      <c r="L40" s="639"/>
      <c r="M40" s="619" t="s">
        <v>50</v>
      </c>
      <c r="N40" s="620"/>
      <c r="O40" s="637" t="s">
        <v>695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s>
  <phoneticPr fontId="8"/>
  <dataValidations count="2">
    <dataValidation type="list" allowBlank="1" showInputMessage="1" showErrorMessage="1" sqref="D14:E14 D32:E32 O14:P14 O32:P32" xr:uid="{00000000-0002-0000-0900-000000000000}">
      <formula1>INDIRECT(D13)</formula1>
    </dataValidation>
    <dataValidation type="list" allowBlank="1" showInputMessage="1" showErrorMessage="1" sqref="D11:E12 D29:E30 O11:P12 O29:P30" xr:uid="{00000000-0002-0000-0900-000001000000}">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900-000002000000}">
          <x14:formula1>
            <xm:f>'(参考)リスト'!$D$16:$D$18</xm:f>
          </x14:formula1>
          <xm:sqref>D13:E13 D31:E31 O13:P13 O31:P31</xm:sqref>
        </x14:dataValidation>
        <x14:dataValidation type="list" allowBlank="1" showInputMessage="1" showErrorMessage="1" xr:uid="{00000000-0002-0000-0900-000003000000}">
          <x14:formula1>
            <xm:f>'(参考)リスト'!$F$16:$F$21</xm:f>
          </x14:formula1>
          <xm:sqref>E15:E16 E33:E34 P15:P16 P33:P34</xm:sqref>
        </x14:dataValidation>
        <x14:dataValidation type="list" allowBlank="1" showInputMessage="1" showErrorMessage="1" xr:uid="{00000000-0002-0000-0900-000004000000}">
          <x14:formula1>
            <xm:f>'(参考)リスト'!$B$16:$B$20</xm:f>
          </x14:formula1>
          <xm:sqref>D9:E10 D27:E28 O9:P10 O27:P28</xm:sqref>
        </x14:dataValidation>
        <x14:dataValidation type="list" allowBlank="1" showInputMessage="1" showErrorMessage="1" xr:uid="{00000000-0002-0000-0900-000005000000}">
          <x14:formula1>
            <xm:f>'(参考)リスト'!$G$16:$G$20</xm:f>
          </x14:formula1>
          <xm:sqref>D17:E17 D35:E35 O17:P17 O35:P35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3FDA5-50F4-4969-B83C-B38F29901516}">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637</v>
      </c>
      <c r="E5" s="646"/>
      <c r="F5" s="661"/>
      <c r="G5" s="662"/>
      <c r="H5" s="662"/>
      <c r="I5" s="662"/>
      <c r="J5" s="662"/>
      <c r="K5" s="662"/>
      <c r="L5" s="663"/>
      <c r="M5" s="660" t="s">
        <v>51</v>
      </c>
      <c r="N5" s="660" t="s">
        <v>47</v>
      </c>
      <c r="O5" s="645" t="s">
        <v>637</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512</v>
      </c>
      <c r="E11" s="646"/>
      <c r="F11" s="654"/>
      <c r="G11" s="655"/>
      <c r="H11" s="655"/>
      <c r="I11" s="655"/>
      <c r="J11" s="655"/>
      <c r="K11" s="655"/>
      <c r="L11" s="656"/>
      <c r="M11" s="630"/>
      <c r="N11" s="630" t="s">
        <v>4</v>
      </c>
      <c r="O11" s="645" t="s">
        <v>376</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357</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692</v>
      </c>
      <c r="F16" s="654"/>
      <c r="G16" s="655"/>
      <c r="H16" s="655"/>
      <c r="I16" s="655"/>
      <c r="J16" s="655"/>
      <c r="K16" s="655"/>
      <c r="L16" s="656"/>
      <c r="M16" s="652"/>
      <c r="N16" s="619" t="s">
        <v>281</v>
      </c>
      <c r="O16" s="620"/>
      <c r="P16" s="205" t="s">
        <v>1124</v>
      </c>
      <c r="Q16" s="654"/>
      <c r="R16" s="655"/>
      <c r="S16" s="655"/>
      <c r="T16" s="655"/>
      <c r="U16" s="655"/>
      <c r="V16" s="655"/>
      <c r="W16" s="65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696</v>
      </c>
      <c r="F18" s="190"/>
      <c r="G18" s="190"/>
      <c r="H18" s="190"/>
      <c r="I18" s="190"/>
      <c r="J18" s="190"/>
      <c r="K18" s="190"/>
      <c r="L18" s="191"/>
      <c r="M18" s="619" t="s">
        <v>7</v>
      </c>
      <c r="N18" s="636"/>
      <c r="O18" s="620"/>
      <c r="P18" s="240" t="s">
        <v>700</v>
      </c>
      <c r="Q18" s="190"/>
      <c r="R18" s="190"/>
      <c r="S18" s="190"/>
      <c r="T18" s="190"/>
      <c r="U18" s="190"/>
      <c r="V18" s="190"/>
      <c r="W18" s="191"/>
    </row>
    <row r="19" spans="2:23" s="30" customFormat="1" ht="17.149999999999999" customHeight="1" x14ac:dyDescent="0.2">
      <c r="B19" s="626" t="s">
        <v>54</v>
      </c>
      <c r="C19" s="627"/>
      <c r="D19" s="628"/>
      <c r="E19" s="624" t="s">
        <v>697</v>
      </c>
      <c r="F19" s="625"/>
      <c r="G19" s="625"/>
      <c r="H19" s="625"/>
      <c r="I19" s="625"/>
      <c r="J19" s="625"/>
      <c r="K19" s="625"/>
      <c r="L19" s="629"/>
      <c r="M19" s="626" t="s">
        <v>54</v>
      </c>
      <c r="N19" s="627"/>
      <c r="O19" s="628"/>
      <c r="P19" s="624" t="s">
        <v>701</v>
      </c>
      <c r="Q19" s="625"/>
      <c r="R19" s="625"/>
      <c r="S19" s="625"/>
      <c r="T19" s="625"/>
      <c r="U19" s="625"/>
      <c r="V19" s="625"/>
      <c r="W19" s="629"/>
    </row>
    <row r="20" spans="2:23" s="30" customFormat="1" ht="17.149999999999999" customHeight="1" x14ac:dyDescent="0.2">
      <c r="B20" s="621" t="s">
        <v>283</v>
      </c>
      <c r="C20" s="622"/>
      <c r="D20" s="623"/>
      <c r="E20" s="624" t="s">
        <v>698</v>
      </c>
      <c r="F20" s="625"/>
      <c r="G20" s="625"/>
      <c r="H20" s="598"/>
      <c r="I20" s="598"/>
      <c r="J20" s="598"/>
      <c r="K20" s="598"/>
      <c r="L20" s="599"/>
      <c r="M20" s="621" t="s">
        <v>283</v>
      </c>
      <c r="N20" s="622"/>
      <c r="O20" s="623"/>
      <c r="P20" s="624" t="s">
        <v>698</v>
      </c>
      <c r="Q20" s="625"/>
      <c r="R20" s="625"/>
      <c r="S20" s="598"/>
      <c r="T20" s="598"/>
      <c r="U20" s="598"/>
      <c r="V20" s="598"/>
      <c r="W20" s="599"/>
    </row>
    <row r="21" spans="2:23" s="30" customFormat="1" ht="17.149999999999999" customHeight="1" x14ac:dyDescent="0.2">
      <c r="B21" s="621" t="s">
        <v>303</v>
      </c>
      <c r="C21" s="622"/>
      <c r="D21" s="623"/>
      <c r="E21" s="624" t="s">
        <v>698</v>
      </c>
      <c r="F21" s="625"/>
      <c r="G21" s="625"/>
      <c r="H21" s="643" t="s">
        <v>8</v>
      </c>
      <c r="I21" s="644"/>
      <c r="J21" s="640"/>
      <c r="K21" s="641"/>
      <c r="L21" s="642"/>
      <c r="M21" s="621" t="s">
        <v>303</v>
      </c>
      <c r="N21" s="622"/>
      <c r="O21" s="623"/>
      <c r="P21" s="624" t="s">
        <v>698</v>
      </c>
      <c r="Q21" s="625"/>
      <c r="R21" s="625"/>
      <c r="S21" s="643" t="s">
        <v>8</v>
      </c>
      <c r="T21" s="644"/>
      <c r="U21" s="640"/>
      <c r="V21" s="641"/>
      <c r="W21" s="642"/>
    </row>
    <row r="22" spans="2:23" s="30" customFormat="1" ht="17.149999999999999" customHeight="1" x14ac:dyDescent="0.2">
      <c r="B22" s="619" t="s">
        <v>50</v>
      </c>
      <c r="C22" s="620"/>
      <c r="D22" s="637" t="s">
        <v>699</v>
      </c>
      <c r="E22" s="638"/>
      <c r="F22" s="638"/>
      <c r="G22" s="638"/>
      <c r="H22" s="638"/>
      <c r="I22" s="638"/>
      <c r="J22" s="638"/>
      <c r="K22" s="638"/>
      <c r="L22" s="639"/>
      <c r="M22" s="619" t="s">
        <v>50</v>
      </c>
      <c r="N22" s="620"/>
      <c r="O22" s="637" t="s">
        <v>702</v>
      </c>
      <c r="P22" s="638"/>
      <c r="Q22" s="638"/>
      <c r="R22" s="638"/>
      <c r="S22" s="638"/>
      <c r="T22" s="638"/>
      <c r="U22" s="638"/>
      <c r="V22" s="638"/>
      <c r="W22" s="639"/>
    </row>
    <row r="23" spans="2:23" s="30" customFormat="1" ht="20.149999999999999" customHeight="1" x14ac:dyDescent="0.2">
      <c r="B23" s="660" t="s">
        <v>51</v>
      </c>
      <c r="C23" s="660" t="s">
        <v>47</v>
      </c>
      <c r="D23" s="645" t="s">
        <v>637</v>
      </c>
      <c r="E23" s="646"/>
      <c r="F23" s="661"/>
      <c r="G23" s="662"/>
      <c r="H23" s="662"/>
      <c r="I23" s="662"/>
      <c r="J23" s="662"/>
      <c r="K23" s="662"/>
      <c r="L23" s="663"/>
      <c r="M23" s="660" t="s">
        <v>51</v>
      </c>
      <c r="N23" s="660" t="s">
        <v>47</v>
      </c>
      <c r="O23" s="645" t="s">
        <v>637</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375</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703</v>
      </c>
      <c r="F36" s="190"/>
      <c r="G36" s="190"/>
      <c r="H36" s="190"/>
      <c r="I36" s="190"/>
      <c r="J36" s="190"/>
      <c r="K36" s="190"/>
      <c r="L36" s="191"/>
      <c r="M36" s="619" t="s">
        <v>7</v>
      </c>
      <c r="N36" s="636"/>
      <c r="O36" s="620"/>
      <c r="P36" s="240" t="s">
        <v>704</v>
      </c>
      <c r="Q36" s="190"/>
      <c r="R36" s="190"/>
      <c r="S36" s="190"/>
      <c r="T36" s="190"/>
      <c r="U36" s="190"/>
      <c r="V36" s="190"/>
      <c r="W36" s="191"/>
    </row>
    <row r="37" spans="2:24" s="30" customFormat="1" ht="17.149999999999999" customHeight="1" x14ac:dyDescent="0.2">
      <c r="B37" s="626" t="s">
        <v>54</v>
      </c>
      <c r="C37" s="627"/>
      <c r="D37" s="628"/>
      <c r="E37" s="624" t="s">
        <v>715</v>
      </c>
      <c r="F37" s="625"/>
      <c r="G37" s="625"/>
      <c r="H37" s="625"/>
      <c r="I37" s="625"/>
      <c r="J37" s="625"/>
      <c r="K37" s="625"/>
      <c r="L37" s="629"/>
      <c r="M37" s="626" t="s">
        <v>54</v>
      </c>
      <c r="N37" s="627"/>
      <c r="O37" s="628"/>
      <c r="P37" s="624" t="s">
        <v>705</v>
      </c>
      <c r="Q37" s="625"/>
      <c r="R37" s="625"/>
      <c r="S37" s="625"/>
      <c r="T37" s="625"/>
      <c r="U37" s="625"/>
      <c r="V37" s="625"/>
      <c r="W37" s="629"/>
    </row>
    <row r="38" spans="2:24" s="30" customFormat="1" ht="17.149999999999999" customHeight="1" x14ac:dyDescent="0.2">
      <c r="B38" s="621" t="s">
        <v>283</v>
      </c>
      <c r="C38" s="622"/>
      <c r="D38" s="623"/>
      <c r="E38" s="624" t="s">
        <v>698</v>
      </c>
      <c r="F38" s="625"/>
      <c r="G38" s="625"/>
      <c r="H38" s="598"/>
      <c r="I38" s="598"/>
      <c r="J38" s="598"/>
      <c r="K38" s="598"/>
      <c r="L38" s="599"/>
      <c r="M38" s="621" t="s">
        <v>283</v>
      </c>
      <c r="N38" s="622"/>
      <c r="O38" s="623"/>
      <c r="P38" s="624" t="s">
        <v>698</v>
      </c>
      <c r="Q38" s="625"/>
      <c r="R38" s="625"/>
      <c r="S38" s="598"/>
      <c r="T38" s="598"/>
      <c r="U38" s="598"/>
      <c r="V38" s="598"/>
      <c r="W38" s="599"/>
    </row>
    <row r="39" spans="2:24" s="30" customFormat="1" ht="17.149999999999999" customHeight="1" x14ac:dyDescent="0.2">
      <c r="B39" s="621" t="s">
        <v>303</v>
      </c>
      <c r="C39" s="622"/>
      <c r="D39" s="623"/>
      <c r="E39" s="624" t="s">
        <v>698</v>
      </c>
      <c r="F39" s="625"/>
      <c r="G39" s="625"/>
      <c r="H39" s="643" t="s">
        <v>8</v>
      </c>
      <c r="I39" s="644"/>
      <c r="J39" s="640"/>
      <c r="K39" s="641"/>
      <c r="L39" s="642"/>
      <c r="M39" s="621" t="s">
        <v>303</v>
      </c>
      <c r="N39" s="622"/>
      <c r="O39" s="623"/>
      <c r="P39" s="624" t="s">
        <v>698</v>
      </c>
      <c r="Q39" s="625"/>
      <c r="R39" s="625"/>
      <c r="S39" s="643" t="s">
        <v>8</v>
      </c>
      <c r="T39" s="644"/>
      <c r="U39" s="640"/>
      <c r="V39" s="641"/>
      <c r="W39" s="642"/>
    </row>
    <row r="40" spans="2:24" s="30" customFormat="1" ht="17.149999999999999" customHeight="1" x14ac:dyDescent="0.2">
      <c r="B40" s="619" t="s">
        <v>50</v>
      </c>
      <c r="C40" s="620"/>
      <c r="D40" s="637" t="s">
        <v>716</v>
      </c>
      <c r="E40" s="638"/>
      <c r="F40" s="638"/>
      <c r="G40" s="638"/>
      <c r="H40" s="638"/>
      <c r="I40" s="638"/>
      <c r="J40" s="638"/>
      <c r="K40" s="638"/>
      <c r="L40" s="639"/>
      <c r="M40" s="619" t="s">
        <v>50</v>
      </c>
      <c r="N40" s="620"/>
      <c r="O40" s="637" t="s">
        <v>702</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B0AD8D14-1929-4703-98B5-110373E58937}">
      <formula1>INDIRECT(D9)</formula1>
    </dataValidation>
    <dataValidation type="list" allowBlank="1" showInputMessage="1" showErrorMessage="1" sqref="D14:E14 D32:E32 O14:P14 O32:P32" xr:uid="{79F2CAB9-111E-4D67-ABED-1EC0CA82501B}">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B74FE91-75E8-4D30-A588-9CDD34C0CDBA}">
          <x14:formula1>
            <xm:f>'(参考)リスト'!$G$16:$G$20</xm:f>
          </x14:formula1>
          <xm:sqref>D17:E17 D35:E35 O17:P17 O35:P35</xm:sqref>
        </x14:dataValidation>
        <x14:dataValidation type="list" allowBlank="1" showInputMessage="1" showErrorMessage="1" xr:uid="{60638704-EE93-424B-9687-0D82554AAC9C}">
          <x14:formula1>
            <xm:f>'(参考)リスト'!$B$16:$B$20</xm:f>
          </x14:formula1>
          <xm:sqref>D9:E10 D27:E28 O9:P10 O27:P28</xm:sqref>
        </x14:dataValidation>
        <x14:dataValidation type="list" allowBlank="1" showInputMessage="1" showErrorMessage="1" xr:uid="{DBD824FA-F109-4D4C-9A6D-69E4152A5BE5}">
          <x14:formula1>
            <xm:f>'(参考)リスト'!$F$16:$F$21</xm:f>
          </x14:formula1>
          <xm:sqref>E15:E16 E33:E34 P15:P16 P33:P34</xm:sqref>
        </x14:dataValidation>
        <x14:dataValidation type="list" allowBlank="1" showInputMessage="1" showErrorMessage="1" xr:uid="{6EF3E4BF-0454-49D6-9358-B356645DEB3A}">
          <x14:formula1>
            <xm:f>'(参考)リスト'!$D$16:$D$18</xm:f>
          </x14:formula1>
          <xm:sqref>D13:E13 D31:E31 O13:P13 O31:P31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09CD2-59B6-4682-B36B-09DEA82D895E}">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637</v>
      </c>
      <c r="E5" s="646"/>
      <c r="F5" s="661"/>
      <c r="G5" s="662"/>
      <c r="H5" s="662"/>
      <c r="I5" s="662"/>
      <c r="J5" s="662"/>
      <c r="K5" s="662"/>
      <c r="L5" s="663"/>
      <c r="M5" s="660" t="s">
        <v>51</v>
      </c>
      <c r="N5" s="660" t="s">
        <v>47</v>
      </c>
      <c r="O5" s="645" t="s">
        <v>637</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5</v>
      </c>
      <c r="E7" s="633"/>
      <c r="F7" s="654"/>
      <c r="G7" s="655"/>
      <c r="H7" s="655"/>
      <c r="I7" s="655"/>
      <c r="J7" s="655"/>
      <c r="K7" s="655"/>
      <c r="L7" s="656"/>
      <c r="M7" s="630"/>
      <c r="N7" s="630" t="s">
        <v>2</v>
      </c>
      <c r="O7" s="632">
        <v>6</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376</v>
      </c>
      <c r="E11" s="646"/>
      <c r="F11" s="654"/>
      <c r="G11" s="655"/>
      <c r="H11" s="655"/>
      <c r="I11" s="655"/>
      <c r="J11" s="655"/>
      <c r="K11" s="655"/>
      <c r="L11" s="656"/>
      <c r="M11" s="630"/>
      <c r="N11" s="630" t="s">
        <v>4</v>
      </c>
      <c r="O11" s="645" t="s">
        <v>375</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706</v>
      </c>
      <c r="F18" s="190"/>
      <c r="G18" s="190"/>
      <c r="H18" s="190"/>
      <c r="I18" s="190"/>
      <c r="J18" s="190"/>
      <c r="K18" s="190"/>
      <c r="L18" s="191"/>
      <c r="M18" s="619" t="s">
        <v>7</v>
      </c>
      <c r="N18" s="636"/>
      <c r="O18" s="620"/>
      <c r="P18" s="240" t="s">
        <v>709</v>
      </c>
      <c r="Q18" s="190"/>
      <c r="R18" s="190"/>
      <c r="S18" s="190"/>
      <c r="T18" s="190"/>
      <c r="U18" s="190"/>
      <c r="V18" s="190"/>
      <c r="W18" s="191"/>
    </row>
    <row r="19" spans="2:23" s="30" customFormat="1" ht="17.149999999999999" customHeight="1" x14ac:dyDescent="0.2">
      <c r="B19" s="626" t="s">
        <v>54</v>
      </c>
      <c r="C19" s="627"/>
      <c r="D19" s="628"/>
      <c r="E19" s="624" t="s">
        <v>710</v>
      </c>
      <c r="F19" s="625"/>
      <c r="G19" s="625"/>
      <c r="H19" s="625"/>
      <c r="I19" s="625"/>
      <c r="J19" s="625"/>
      <c r="K19" s="625"/>
      <c r="L19" s="629"/>
      <c r="M19" s="626" t="s">
        <v>54</v>
      </c>
      <c r="N19" s="627"/>
      <c r="O19" s="628"/>
      <c r="P19" s="624" t="s">
        <v>1074</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708</v>
      </c>
      <c r="E22" s="638"/>
      <c r="F22" s="638"/>
      <c r="G22" s="638"/>
      <c r="H22" s="638"/>
      <c r="I22" s="638"/>
      <c r="J22" s="638"/>
      <c r="K22" s="638"/>
      <c r="L22" s="639"/>
      <c r="M22" s="619" t="s">
        <v>50</v>
      </c>
      <c r="N22" s="620"/>
      <c r="O22" s="637" t="s">
        <v>717</v>
      </c>
      <c r="P22" s="638"/>
      <c r="Q22" s="638"/>
      <c r="R22" s="638"/>
      <c r="S22" s="638"/>
      <c r="T22" s="638"/>
      <c r="U22" s="638"/>
      <c r="V22" s="638"/>
      <c r="W22" s="639"/>
    </row>
    <row r="23" spans="2:23" s="30" customFormat="1" ht="20.149999999999999" customHeight="1" x14ac:dyDescent="0.2">
      <c r="B23" s="660" t="s">
        <v>51</v>
      </c>
      <c r="C23" s="660" t="s">
        <v>47</v>
      </c>
      <c r="D23" s="645" t="s">
        <v>637</v>
      </c>
      <c r="E23" s="646"/>
      <c r="F23" s="661"/>
      <c r="G23" s="662"/>
      <c r="H23" s="662"/>
      <c r="I23" s="662"/>
      <c r="J23" s="662"/>
      <c r="K23" s="662"/>
      <c r="L23" s="663"/>
      <c r="M23" s="660" t="s">
        <v>51</v>
      </c>
      <c r="N23" s="660" t="s">
        <v>47</v>
      </c>
      <c r="O23" s="645" t="s">
        <v>638</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7</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373</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357</v>
      </c>
      <c r="E32" s="650"/>
      <c r="F32" s="654"/>
      <c r="G32" s="655"/>
      <c r="H32" s="655"/>
      <c r="I32" s="655"/>
      <c r="J32" s="655"/>
      <c r="K32" s="655"/>
      <c r="L32" s="656"/>
      <c r="M32" s="619" t="s">
        <v>49</v>
      </c>
      <c r="N32" s="620"/>
      <c r="O32" s="649" t="s">
        <v>357</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711</v>
      </c>
      <c r="F36" s="190"/>
      <c r="G36" s="190"/>
      <c r="H36" s="190"/>
      <c r="I36" s="190"/>
      <c r="J36" s="190"/>
      <c r="K36" s="190"/>
      <c r="L36" s="191"/>
      <c r="M36" s="619" t="s">
        <v>7</v>
      </c>
      <c r="N36" s="636"/>
      <c r="O36" s="620"/>
      <c r="P36" s="222" t="s">
        <v>721</v>
      </c>
      <c r="Q36" s="190"/>
      <c r="R36" s="190"/>
      <c r="S36" s="190"/>
      <c r="T36" s="190"/>
      <c r="U36" s="190"/>
      <c r="V36" s="190"/>
      <c r="W36" s="191"/>
    </row>
    <row r="37" spans="2:24" s="30" customFormat="1" ht="17.149999999999999" customHeight="1" x14ac:dyDescent="0.2">
      <c r="B37" s="626" t="s">
        <v>54</v>
      </c>
      <c r="C37" s="627"/>
      <c r="D37" s="628"/>
      <c r="E37" s="624" t="s">
        <v>712</v>
      </c>
      <c r="F37" s="625"/>
      <c r="G37" s="625"/>
      <c r="H37" s="625"/>
      <c r="I37" s="625"/>
      <c r="J37" s="625"/>
      <c r="K37" s="625"/>
      <c r="L37" s="629"/>
      <c r="M37" s="626" t="s">
        <v>54</v>
      </c>
      <c r="N37" s="627"/>
      <c r="O37" s="628"/>
      <c r="P37" s="624" t="s">
        <v>713</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713</v>
      </c>
      <c r="E40" s="638"/>
      <c r="F40" s="638"/>
      <c r="G40" s="638"/>
      <c r="H40" s="638"/>
      <c r="I40" s="638"/>
      <c r="J40" s="638"/>
      <c r="K40" s="638"/>
      <c r="L40" s="639"/>
      <c r="M40" s="619" t="s">
        <v>50</v>
      </c>
      <c r="N40" s="620"/>
      <c r="O40" s="637" t="s">
        <v>714</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021A0AEE-4AD0-4A38-B28D-59B25509969B}">
      <formula1>INDIRECT(D13)</formula1>
    </dataValidation>
    <dataValidation type="list" allowBlank="1" showInputMessage="1" showErrorMessage="1" sqref="D11:E12 D29:E30 O11:P12 O29:P30" xr:uid="{1C2E7036-A7A3-4145-8FBA-9D7865D3AC69}">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479AC0-41BC-4A88-9B5E-DA42476FF3D0}">
          <x14:formula1>
            <xm:f>'(参考)リスト'!$D$16:$D$18</xm:f>
          </x14:formula1>
          <xm:sqref>D13:E13 D31:E31 O13:P13 O31:P31</xm:sqref>
        </x14:dataValidation>
        <x14:dataValidation type="list" allowBlank="1" showInputMessage="1" showErrorMessage="1" xr:uid="{624D3ACA-D138-4D1C-A8B7-F9C567EEE279}">
          <x14:formula1>
            <xm:f>'(参考)リスト'!$F$16:$F$21</xm:f>
          </x14:formula1>
          <xm:sqref>E15:E16 E33:E34 P15:P16 P33:P34</xm:sqref>
        </x14:dataValidation>
        <x14:dataValidation type="list" allowBlank="1" showInputMessage="1" showErrorMessage="1" xr:uid="{57BE7D04-A279-4DB4-8914-B19113C45833}">
          <x14:formula1>
            <xm:f>'(参考)リスト'!$B$16:$B$20</xm:f>
          </x14:formula1>
          <xm:sqref>D9:E10 D27:E28 O9:P10 O27:P28</xm:sqref>
        </x14:dataValidation>
        <x14:dataValidation type="list" allowBlank="1" showInputMessage="1" showErrorMessage="1" xr:uid="{17BC2D7D-4ECD-462C-9478-426DB856BA2E}">
          <x14:formula1>
            <xm:f>'(参考)リスト'!$G$16:$G$20</xm:f>
          </x14:formula1>
          <xm:sqref>D17:E17 D35:E35 O17:P17 O35:P35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8A40A-638B-423B-A4E7-3DA7C0738492}">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638</v>
      </c>
      <c r="E5" s="646"/>
      <c r="F5" s="661"/>
      <c r="G5" s="662"/>
      <c r="H5" s="662"/>
      <c r="I5" s="662"/>
      <c r="J5" s="662"/>
      <c r="K5" s="662"/>
      <c r="L5" s="663"/>
      <c r="M5" s="660" t="s">
        <v>51</v>
      </c>
      <c r="N5" s="660" t="s">
        <v>47</v>
      </c>
      <c r="O5" s="645" t="s">
        <v>639</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2</v>
      </c>
      <c r="E7" s="633"/>
      <c r="F7" s="654"/>
      <c r="G7" s="655"/>
      <c r="H7" s="655"/>
      <c r="I7" s="655"/>
      <c r="J7" s="655"/>
      <c r="K7" s="655"/>
      <c r="L7" s="656"/>
      <c r="M7" s="630"/>
      <c r="N7" s="630" t="s">
        <v>2</v>
      </c>
      <c r="O7" s="632">
        <v>1</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375</v>
      </c>
      <c r="E11" s="646"/>
      <c r="F11" s="654"/>
      <c r="G11" s="655"/>
      <c r="H11" s="655"/>
      <c r="I11" s="655"/>
      <c r="J11" s="655"/>
      <c r="K11" s="655"/>
      <c r="L11" s="656"/>
      <c r="M11" s="630"/>
      <c r="N11" s="630" t="s">
        <v>4</v>
      </c>
      <c r="O11" s="645" t="s">
        <v>516</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686</v>
      </c>
      <c r="Q16" s="654"/>
      <c r="R16" s="655"/>
      <c r="S16" s="655"/>
      <c r="T16" s="655"/>
      <c r="U16" s="655"/>
      <c r="V16" s="655"/>
      <c r="W16" s="65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718</v>
      </c>
      <c r="F18" s="190"/>
      <c r="G18" s="190"/>
      <c r="H18" s="190"/>
      <c r="I18" s="190"/>
      <c r="J18" s="190"/>
      <c r="K18" s="190"/>
      <c r="L18" s="191"/>
      <c r="M18" s="619" t="s">
        <v>7</v>
      </c>
      <c r="N18" s="636"/>
      <c r="O18" s="620"/>
      <c r="P18" s="240" t="s">
        <v>858</v>
      </c>
      <c r="Q18" s="190"/>
      <c r="R18" s="190"/>
      <c r="S18" s="190"/>
      <c r="T18" s="190"/>
      <c r="U18" s="190"/>
      <c r="V18" s="190"/>
      <c r="W18" s="191"/>
    </row>
    <row r="19" spans="2:23" s="30" customFormat="1" ht="17.149999999999999" customHeight="1" x14ac:dyDescent="0.2">
      <c r="B19" s="626" t="s">
        <v>54</v>
      </c>
      <c r="C19" s="627"/>
      <c r="D19" s="628"/>
      <c r="E19" s="624" t="s">
        <v>719</v>
      </c>
      <c r="F19" s="625"/>
      <c r="G19" s="625"/>
      <c r="H19" s="625"/>
      <c r="I19" s="625"/>
      <c r="J19" s="625"/>
      <c r="K19" s="625"/>
      <c r="L19" s="629"/>
      <c r="M19" s="626" t="s">
        <v>54</v>
      </c>
      <c r="N19" s="627"/>
      <c r="O19" s="628"/>
      <c r="P19" s="624" t="s">
        <v>683</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717</v>
      </c>
      <c r="E22" s="638"/>
      <c r="F22" s="638"/>
      <c r="G22" s="638"/>
      <c r="H22" s="638"/>
      <c r="I22" s="638"/>
      <c r="J22" s="638"/>
      <c r="K22" s="638"/>
      <c r="L22" s="639"/>
      <c r="M22" s="619" t="s">
        <v>50</v>
      </c>
      <c r="N22" s="620"/>
      <c r="O22" s="637" t="s">
        <v>722</v>
      </c>
      <c r="P22" s="638"/>
      <c r="Q22" s="638"/>
      <c r="R22" s="638"/>
      <c r="S22" s="638"/>
      <c r="T22" s="638"/>
      <c r="U22" s="638"/>
      <c r="V22" s="638"/>
      <c r="W22" s="639"/>
    </row>
    <row r="23" spans="2:23" s="30" customFormat="1" ht="20.149999999999999" customHeight="1" x14ac:dyDescent="0.2">
      <c r="B23" s="660" t="s">
        <v>51</v>
      </c>
      <c r="C23" s="660" t="s">
        <v>47</v>
      </c>
      <c r="D23" s="645" t="s">
        <v>639</v>
      </c>
      <c r="E23" s="646"/>
      <c r="F23" s="661"/>
      <c r="G23" s="662"/>
      <c r="H23" s="662"/>
      <c r="I23" s="662"/>
      <c r="J23" s="662"/>
      <c r="K23" s="662"/>
      <c r="L23" s="663"/>
      <c r="M23" s="660" t="s">
        <v>51</v>
      </c>
      <c r="N23" s="660" t="s">
        <v>47</v>
      </c>
      <c r="O23" s="645" t="s">
        <v>639</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512</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540</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692</v>
      </c>
      <c r="F34" s="654"/>
      <c r="G34" s="655"/>
      <c r="H34" s="655"/>
      <c r="I34" s="655"/>
      <c r="J34" s="655"/>
      <c r="K34" s="655"/>
      <c r="L34" s="656"/>
      <c r="M34" s="652"/>
      <c r="N34" s="619" t="s">
        <v>281</v>
      </c>
      <c r="O34" s="620"/>
      <c r="P34" s="205" t="s">
        <v>681</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681</v>
      </c>
      <c r="P35" s="614"/>
      <c r="Q35" s="657"/>
      <c r="R35" s="658"/>
      <c r="S35" s="658"/>
      <c r="T35" s="658"/>
      <c r="U35" s="658"/>
      <c r="V35" s="658"/>
      <c r="W35" s="659"/>
    </row>
    <row r="36" spans="2:24" s="30" customFormat="1" ht="17.149999999999999" customHeight="1" x14ac:dyDescent="0.2">
      <c r="B36" s="619" t="s">
        <v>7</v>
      </c>
      <c r="C36" s="636"/>
      <c r="D36" s="636"/>
      <c r="E36" s="240" t="s">
        <v>723</v>
      </c>
      <c r="F36" s="190"/>
      <c r="G36" s="190"/>
      <c r="H36" s="190"/>
      <c r="I36" s="190"/>
      <c r="J36" s="190"/>
      <c r="K36" s="190"/>
      <c r="L36" s="191"/>
      <c r="M36" s="619" t="s">
        <v>7</v>
      </c>
      <c r="N36" s="636"/>
      <c r="O36" s="620"/>
      <c r="P36" s="240" t="s">
        <v>726</v>
      </c>
      <c r="Q36" s="190"/>
      <c r="R36" s="190"/>
      <c r="S36" s="190"/>
      <c r="T36" s="190"/>
      <c r="U36" s="190"/>
      <c r="V36" s="190"/>
      <c r="W36" s="191"/>
    </row>
    <row r="37" spans="2:24" s="30" customFormat="1" ht="17.149999999999999" customHeight="1" x14ac:dyDescent="0.2">
      <c r="B37" s="626" t="s">
        <v>54</v>
      </c>
      <c r="C37" s="627"/>
      <c r="D37" s="628"/>
      <c r="E37" s="624" t="s">
        <v>724</v>
      </c>
      <c r="F37" s="625"/>
      <c r="G37" s="625"/>
      <c r="H37" s="625"/>
      <c r="I37" s="625"/>
      <c r="J37" s="625"/>
      <c r="K37" s="625"/>
      <c r="L37" s="629"/>
      <c r="M37" s="626" t="s">
        <v>54</v>
      </c>
      <c r="N37" s="627"/>
      <c r="O37" s="628"/>
      <c r="P37" s="624" t="s">
        <v>727</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725</v>
      </c>
      <c r="E40" s="638"/>
      <c r="F40" s="638"/>
      <c r="G40" s="638"/>
      <c r="H40" s="638"/>
      <c r="I40" s="638"/>
      <c r="J40" s="638"/>
      <c r="K40" s="638"/>
      <c r="L40" s="639"/>
      <c r="M40" s="619" t="s">
        <v>50</v>
      </c>
      <c r="N40" s="620"/>
      <c r="O40" s="637" t="s">
        <v>728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93065D5-A6BD-41F7-90CC-065CEA2F5C93}">
      <formula1>INDIRECT(D9)</formula1>
    </dataValidation>
    <dataValidation type="list" allowBlank="1" showInputMessage="1" showErrorMessage="1" sqref="D14:E14 D32:E32 O14:P14 O32:P32" xr:uid="{D2293640-DDB7-4176-9251-0D2F1F1C3BE9}">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3E0BBA-5B5A-41F3-9259-DCDF2531D21A}">
          <x14:formula1>
            <xm:f>'(参考)リスト'!$G$16:$G$20</xm:f>
          </x14:formula1>
          <xm:sqref>D17:E17 D35:E35 O17:P17 O35:P35</xm:sqref>
        </x14:dataValidation>
        <x14:dataValidation type="list" allowBlank="1" showInputMessage="1" showErrorMessage="1" xr:uid="{53D86BB0-6DAB-4585-A770-3711DF0A6449}">
          <x14:formula1>
            <xm:f>'(参考)リスト'!$B$16:$B$20</xm:f>
          </x14:formula1>
          <xm:sqref>D9:E10 D27:E28 O9:P10 O27:P28</xm:sqref>
        </x14:dataValidation>
        <x14:dataValidation type="list" allowBlank="1" showInputMessage="1" showErrorMessage="1" xr:uid="{75C9A061-47AB-4089-9EF5-2DAE31C8ACA0}">
          <x14:formula1>
            <xm:f>'(参考)リスト'!$F$16:$F$21</xm:f>
          </x14:formula1>
          <xm:sqref>E15:E16 E33:E34 P15:P16 P33:P34</xm:sqref>
        </x14:dataValidation>
        <x14:dataValidation type="list" allowBlank="1" showInputMessage="1" showErrorMessage="1" xr:uid="{5370A39D-01F8-4ABE-BEA7-A31AF0FA9322}">
          <x14:formula1>
            <xm:f>'(参考)リスト'!$D$16:$D$18</xm:f>
          </x14:formula1>
          <xm:sqref>D13:E13 D31:E31 O13:P13 O31:P31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5F269-D3DC-4982-993D-8089CB04D764}">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639</v>
      </c>
      <c r="E5" s="646"/>
      <c r="F5" s="661"/>
      <c r="G5" s="662"/>
      <c r="H5" s="662"/>
      <c r="I5" s="662"/>
      <c r="J5" s="662"/>
      <c r="K5" s="662"/>
      <c r="L5" s="663"/>
      <c r="M5" s="660" t="s">
        <v>51</v>
      </c>
      <c r="N5" s="660" t="s">
        <v>47</v>
      </c>
      <c r="O5" s="645" t="s">
        <v>639</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516</v>
      </c>
      <c r="E11" s="646"/>
      <c r="F11" s="654"/>
      <c r="G11" s="655"/>
      <c r="H11" s="655"/>
      <c r="I11" s="655"/>
      <c r="J11" s="655"/>
      <c r="K11" s="655"/>
      <c r="L11" s="656"/>
      <c r="M11" s="630"/>
      <c r="N11" s="630" t="s">
        <v>4</v>
      </c>
      <c r="O11" s="645" t="s">
        <v>512</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681</v>
      </c>
      <c r="F16" s="654"/>
      <c r="G16" s="655"/>
      <c r="H16" s="655"/>
      <c r="I16" s="655"/>
      <c r="J16" s="655"/>
      <c r="K16" s="655"/>
      <c r="L16" s="656"/>
      <c r="M16" s="652"/>
      <c r="N16" s="619" t="s">
        <v>281</v>
      </c>
      <c r="O16" s="620"/>
      <c r="P16" s="205" t="s">
        <v>692</v>
      </c>
      <c r="Q16" s="654"/>
      <c r="R16" s="655"/>
      <c r="S16" s="655"/>
      <c r="T16" s="655"/>
      <c r="U16" s="655"/>
      <c r="V16" s="655"/>
      <c r="W16" s="656"/>
    </row>
    <row r="17" spans="2:23" s="30" customFormat="1" ht="17.149999999999999" customHeight="1" x14ac:dyDescent="0.2">
      <c r="B17" s="619" t="s">
        <v>29</v>
      </c>
      <c r="C17" s="620"/>
      <c r="D17" s="653" t="s">
        <v>681</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729</v>
      </c>
      <c r="F18" s="190"/>
      <c r="G18" s="190"/>
      <c r="H18" s="190"/>
      <c r="I18" s="190"/>
      <c r="J18" s="190"/>
      <c r="K18" s="190"/>
      <c r="L18" s="191"/>
      <c r="M18" s="619" t="s">
        <v>7</v>
      </c>
      <c r="N18" s="636"/>
      <c r="O18" s="620"/>
      <c r="P18" s="240" t="s">
        <v>1078</v>
      </c>
      <c r="Q18" s="190"/>
      <c r="R18" s="190"/>
      <c r="S18" s="190"/>
      <c r="T18" s="190"/>
      <c r="U18" s="190"/>
      <c r="V18" s="190"/>
      <c r="W18" s="191"/>
    </row>
    <row r="19" spans="2:23" s="30" customFormat="1" ht="17.149999999999999" customHeight="1" x14ac:dyDescent="0.2">
      <c r="B19" s="626" t="s">
        <v>54</v>
      </c>
      <c r="C19" s="627"/>
      <c r="D19" s="628"/>
      <c r="E19" s="624" t="s">
        <v>730</v>
      </c>
      <c r="F19" s="625"/>
      <c r="G19" s="625"/>
      <c r="H19" s="625"/>
      <c r="I19" s="625"/>
      <c r="J19" s="625"/>
      <c r="K19" s="625"/>
      <c r="L19" s="629"/>
      <c r="M19" s="626" t="s">
        <v>54</v>
      </c>
      <c r="N19" s="627"/>
      <c r="O19" s="628"/>
      <c r="P19" s="624" t="s">
        <v>731</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728</v>
      </c>
      <c r="E22" s="638"/>
      <c r="F22" s="638"/>
      <c r="G22" s="638"/>
      <c r="H22" s="638"/>
      <c r="I22" s="638"/>
      <c r="J22" s="638"/>
      <c r="K22" s="638"/>
      <c r="L22" s="639"/>
      <c r="M22" s="619" t="s">
        <v>50</v>
      </c>
      <c r="N22" s="620"/>
      <c r="O22" s="637" t="s">
        <v>732</v>
      </c>
      <c r="P22" s="638"/>
      <c r="Q22" s="638"/>
      <c r="R22" s="638"/>
      <c r="S22" s="638"/>
      <c r="T22" s="638"/>
      <c r="U22" s="638"/>
      <c r="V22" s="638"/>
      <c r="W22" s="639"/>
    </row>
    <row r="23" spans="2:23" s="30" customFormat="1" ht="20.149999999999999" customHeight="1" x14ac:dyDescent="0.2">
      <c r="B23" s="660" t="s">
        <v>51</v>
      </c>
      <c r="C23" s="660" t="s">
        <v>47</v>
      </c>
      <c r="D23" s="645" t="s">
        <v>639</v>
      </c>
      <c r="E23" s="646"/>
      <c r="F23" s="661"/>
      <c r="G23" s="662"/>
      <c r="H23" s="662"/>
      <c r="I23" s="662"/>
      <c r="J23" s="662"/>
      <c r="K23" s="662"/>
      <c r="L23" s="663"/>
      <c r="M23" s="660" t="s">
        <v>51</v>
      </c>
      <c r="N23" s="660" t="s">
        <v>47</v>
      </c>
      <c r="O23" s="645" t="s">
        <v>639</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517</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t="s">
        <v>686</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1078</v>
      </c>
      <c r="F36" s="190"/>
      <c r="G36" s="190"/>
      <c r="H36" s="190"/>
      <c r="I36" s="190"/>
      <c r="J36" s="190"/>
      <c r="K36" s="190"/>
      <c r="L36" s="191"/>
      <c r="M36" s="619" t="s">
        <v>7</v>
      </c>
      <c r="N36" s="636"/>
      <c r="O36" s="620"/>
      <c r="P36" s="240" t="s">
        <v>862</v>
      </c>
      <c r="Q36" s="190"/>
      <c r="R36" s="190"/>
      <c r="S36" s="190"/>
      <c r="T36" s="190"/>
      <c r="U36" s="190"/>
      <c r="V36" s="190"/>
      <c r="W36" s="191"/>
    </row>
    <row r="37" spans="2:24" s="30" customFormat="1" ht="17.149999999999999" customHeight="1" x14ac:dyDescent="0.2">
      <c r="B37" s="626" t="s">
        <v>54</v>
      </c>
      <c r="C37" s="627"/>
      <c r="D37" s="628"/>
      <c r="E37" s="624" t="s">
        <v>733</v>
      </c>
      <c r="F37" s="625"/>
      <c r="G37" s="625"/>
      <c r="H37" s="625"/>
      <c r="I37" s="625"/>
      <c r="J37" s="625"/>
      <c r="K37" s="625"/>
      <c r="L37" s="629"/>
      <c r="M37" s="626" t="s">
        <v>54</v>
      </c>
      <c r="N37" s="627"/>
      <c r="O37" s="628"/>
      <c r="P37" s="624" t="s">
        <v>733</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734</v>
      </c>
      <c r="E40" s="638"/>
      <c r="F40" s="638"/>
      <c r="G40" s="638"/>
      <c r="H40" s="638"/>
      <c r="I40" s="638"/>
      <c r="J40" s="638"/>
      <c r="K40" s="638"/>
      <c r="L40" s="639"/>
      <c r="M40" s="619" t="s">
        <v>50</v>
      </c>
      <c r="N40" s="620"/>
      <c r="O40" s="637" t="s">
        <v>734</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3FADC611-0A5D-4185-A870-5E8CA5D8AAB5}">
      <formula1>INDIRECT(D13)</formula1>
    </dataValidation>
    <dataValidation type="list" allowBlank="1" showInputMessage="1" showErrorMessage="1" sqref="D11:E12 D29:E30 O11:P12 O29:P30" xr:uid="{7F5B4465-C777-460F-A50F-0D0C95DD9DD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B4E0759-3478-4C8C-861C-E5D5279E47EE}">
          <x14:formula1>
            <xm:f>'(参考)リスト'!$D$16:$D$18</xm:f>
          </x14:formula1>
          <xm:sqref>D13:E13 D31:E31 O13:P13 O31:P31</xm:sqref>
        </x14:dataValidation>
        <x14:dataValidation type="list" allowBlank="1" showInputMessage="1" showErrorMessage="1" xr:uid="{C6A96F4B-5053-4A4F-B0BE-E4A9B8D91001}">
          <x14:formula1>
            <xm:f>'(参考)リスト'!$F$16:$F$21</xm:f>
          </x14:formula1>
          <xm:sqref>E15:E16 E33:E34 P15:P16 P33:P34</xm:sqref>
        </x14:dataValidation>
        <x14:dataValidation type="list" allowBlank="1" showInputMessage="1" showErrorMessage="1" xr:uid="{D0AA1895-C99B-4B3B-862B-14A70A988397}">
          <x14:formula1>
            <xm:f>'(参考)リスト'!$B$16:$B$20</xm:f>
          </x14:formula1>
          <xm:sqref>D9:E10 D27:E28 O9:P10 O27:P28</xm:sqref>
        </x14:dataValidation>
        <x14:dataValidation type="list" allowBlank="1" showInputMessage="1" showErrorMessage="1" xr:uid="{80677999-89EE-4FE8-84CF-99D4C94C23B7}">
          <x14:formula1>
            <xm:f>'(参考)リスト'!$G$16:$G$20</xm:f>
          </x14:formula1>
          <xm:sqref>D17:E17 D35:E35 O17:P17 O35:P35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9C566-91C9-4A38-9060-3BF7907C9E31}">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639</v>
      </c>
      <c r="E5" s="646"/>
      <c r="F5" s="661"/>
      <c r="G5" s="662"/>
      <c r="H5" s="662"/>
      <c r="I5" s="662"/>
      <c r="J5" s="662"/>
      <c r="K5" s="662"/>
      <c r="L5" s="663"/>
      <c r="M5" s="660" t="s">
        <v>51</v>
      </c>
      <c r="N5" s="660" t="s">
        <v>47</v>
      </c>
      <c r="O5" s="645" t="s">
        <v>639</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8</v>
      </c>
      <c r="E7" s="633"/>
      <c r="F7" s="654"/>
      <c r="G7" s="655"/>
      <c r="H7" s="655"/>
      <c r="I7" s="655"/>
      <c r="J7" s="655"/>
      <c r="K7" s="655"/>
      <c r="L7" s="656"/>
      <c r="M7" s="630"/>
      <c r="N7" s="630" t="s">
        <v>2</v>
      </c>
      <c r="O7" s="632">
        <v>9</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375</v>
      </c>
      <c r="E11" s="646"/>
      <c r="F11" s="654"/>
      <c r="G11" s="655"/>
      <c r="H11" s="655"/>
      <c r="I11" s="655"/>
      <c r="J11" s="655"/>
      <c r="K11" s="655"/>
      <c r="L11" s="656"/>
      <c r="M11" s="630"/>
      <c r="N11" s="630" t="s">
        <v>4</v>
      </c>
      <c r="O11" s="645" t="s">
        <v>376</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735</v>
      </c>
      <c r="F18" s="190"/>
      <c r="G18" s="190"/>
      <c r="H18" s="190"/>
      <c r="I18" s="190"/>
      <c r="J18" s="190"/>
      <c r="K18" s="190"/>
      <c r="L18" s="191"/>
      <c r="M18" s="619" t="s">
        <v>7</v>
      </c>
      <c r="N18" s="636"/>
      <c r="O18" s="620"/>
      <c r="P18" s="240" t="s">
        <v>737</v>
      </c>
      <c r="Q18" s="190"/>
      <c r="R18" s="190"/>
      <c r="S18" s="190"/>
      <c r="T18" s="190"/>
      <c r="U18" s="190"/>
      <c r="V18" s="190"/>
      <c r="W18" s="191"/>
    </row>
    <row r="19" spans="2:23" s="30" customFormat="1" ht="17.149999999999999" customHeight="1" x14ac:dyDescent="0.2">
      <c r="B19" s="626" t="s">
        <v>54</v>
      </c>
      <c r="C19" s="627"/>
      <c r="D19" s="628"/>
      <c r="E19" s="624" t="s">
        <v>736</v>
      </c>
      <c r="F19" s="625"/>
      <c r="G19" s="625"/>
      <c r="H19" s="625"/>
      <c r="I19" s="625"/>
      <c r="J19" s="625"/>
      <c r="K19" s="625"/>
      <c r="L19" s="629"/>
      <c r="M19" s="626" t="s">
        <v>54</v>
      </c>
      <c r="N19" s="627"/>
      <c r="O19" s="628"/>
      <c r="P19" s="624" t="s">
        <v>738</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690</v>
      </c>
      <c r="E22" s="638"/>
      <c r="F22" s="638"/>
      <c r="G22" s="638"/>
      <c r="H22" s="638"/>
      <c r="I22" s="638"/>
      <c r="J22" s="638"/>
      <c r="K22" s="638"/>
      <c r="L22" s="639"/>
      <c r="M22" s="619" t="s">
        <v>50</v>
      </c>
      <c r="N22" s="620"/>
      <c r="O22" s="637" t="s">
        <v>739</v>
      </c>
      <c r="P22" s="638"/>
      <c r="Q22" s="638"/>
      <c r="R22" s="638"/>
      <c r="S22" s="638"/>
      <c r="T22" s="638"/>
      <c r="U22" s="638"/>
      <c r="V22" s="638"/>
      <c r="W22" s="639"/>
    </row>
    <row r="23" spans="2:23" s="30" customFormat="1" ht="20.149999999999999" customHeight="1" x14ac:dyDescent="0.2">
      <c r="B23" s="660" t="s">
        <v>51</v>
      </c>
      <c r="C23" s="660" t="s">
        <v>47</v>
      </c>
      <c r="D23" s="645" t="s">
        <v>640</v>
      </c>
      <c r="E23" s="646"/>
      <c r="F23" s="661"/>
      <c r="G23" s="662"/>
      <c r="H23" s="662"/>
      <c r="I23" s="662"/>
      <c r="J23" s="662"/>
      <c r="K23" s="662"/>
      <c r="L23" s="663"/>
      <c r="M23" s="660" t="s">
        <v>51</v>
      </c>
      <c r="N23" s="660" t="s">
        <v>47</v>
      </c>
      <c r="O23" s="645" t="s">
        <v>640</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515</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t="s">
        <v>681</v>
      </c>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729</v>
      </c>
      <c r="F36" s="190"/>
      <c r="G36" s="190"/>
      <c r="H36" s="190"/>
      <c r="I36" s="190"/>
      <c r="J36" s="190"/>
      <c r="K36" s="190"/>
      <c r="L36" s="191"/>
      <c r="M36" s="619" t="s">
        <v>7</v>
      </c>
      <c r="N36" s="636"/>
      <c r="O36" s="620"/>
      <c r="P36" s="240" t="s">
        <v>742</v>
      </c>
      <c r="Q36" s="190"/>
      <c r="R36" s="190"/>
      <c r="S36" s="190"/>
      <c r="T36" s="190"/>
      <c r="U36" s="190"/>
      <c r="V36" s="190"/>
      <c r="W36" s="191"/>
    </row>
    <row r="37" spans="2:24" s="30" customFormat="1" ht="17.149999999999999" customHeight="1" x14ac:dyDescent="0.2">
      <c r="B37" s="626" t="s">
        <v>54</v>
      </c>
      <c r="C37" s="627"/>
      <c r="D37" s="628"/>
      <c r="E37" s="624" t="s">
        <v>740</v>
      </c>
      <c r="F37" s="625"/>
      <c r="G37" s="625"/>
      <c r="H37" s="625"/>
      <c r="I37" s="625"/>
      <c r="J37" s="625"/>
      <c r="K37" s="625"/>
      <c r="L37" s="629"/>
      <c r="M37" s="626" t="s">
        <v>54</v>
      </c>
      <c r="N37" s="627"/>
      <c r="O37" s="628"/>
      <c r="P37" s="624" t="s">
        <v>743</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741</v>
      </c>
      <c r="F39" s="625"/>
      <c r="G39" s="625"/>
      <c r="H39" s="643" t="s">
        <v>8</v>
      </c>
      <c r="I39" s="644"/>
      <c r="J39" s="640">
        <v>45275</v>
      </c>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728</v>
      </c>
      <c r="E40" s="638"/>
      <c r="F40" s="638"/>
      <c r="G40" s="638"/>
      <c r="H40" s="638"/>
      <c r="I40" s="638"/>
      <c r="J40" s="638"/>
      <c r="K40" s="638"/>
      <c r="L40" s="639"/>
      <c r="M40" s="619" t="s">
        <v>50</v>
      </c>
      <c r="N40" s="620"/>
      <c r="O40" s="637" t="s">
        <v>744</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16CFFA18-BF2E-459D-BBF0-CAC62C9D3CFA}">
      <formula1>INDIRECT(D9)</formula1>
    </dataValidation>
    <dataValidation type="list" allowBlank="1" showInputMessage="1" showErrorMessage="1" sqref="D14:E14 D32:E32 O14:P14 O32:P32" xr:uid="{BD903AC1-1AA6-49DA-A268-2C85D3CE62C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231484-577A-4E86-9391-167E9DE00B46}">
          <x14:formula1>
            <xm:f>'(参考)リスト'!$G$16:$G$20</xm:f>
          </x14:formula1>
          <xm:sqref>D17:E17 D35:E35 O17:P17 O35:P35</xm:sqref>
        </x14:dataValidation>
        <x14:dataValidation type="list" allowBlank="1" showInputMessage="1" showErrorMessage="1" xr:uid="{9918861F-1F4A-4607-8E94-CBFB44A4C4A9}">
          <x14:formula1>
            <xm:f>'(参考)リスト'!$B$16:$B$20</xm:f>
          </x14:formula1>
          <xm:sqref>D9:E10 D27:E28 O9:P10 O27:P28</xm:sqref>
        </x14:dataValidation>
        <x14:dataValidation type="list" allowBlank="1" showInputMessage="1" showErrorMessage="1" xr:uid="{4C5D01A9-E00C-49F8-834E-D6C9688131BD}">
          <x14:formula1>
            <xm:f>'(参考)リスト'!$F$16:$F$21</xm:f>
          </x14:formula1>
          <xm:sqref>E15:E16 E33:E34 P15:P16 P33:P34</xm:sqref>
        </x14:dataValidation>
        <x14:dataValidation type="list" allowBlank="1" showInputMessage="1" showErrorMessage="1" xr:uid="{32BB8006-1D8E-4CA5-B597-1AB42E47AA5E}">
          <x14:formula1>
            <xm:f>'(参考)リスト'!$D$16:$D$18</xm:f>
          </x14:formula1>
          <xm:sqref>D13:E13 D31:E31 O13:P13 O31:P31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B6409-EB04-464B-AAA7-EC36B0E88C77}">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640</v>
      </c>
      <c r="E5" s="646"/>
      <c r="F5" s="661"/>
      <c r="G5" s="662"/>
      <c r="H5" s="662"/>
      <c r="I5" s="662"/>
      <c r="J5" s="662"/>
      <c r="K5" s="662"/>
      <c r="L5" s="663"/>
      <c r="M5" s="660" t="s">
        <v>51</v>
      </c>
      <c r="N5" s="660" t="s">
        <v>47</v>
      </c>
      <c r="O5" s="645" t="s">
        <v>640</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3</v>
      </c>
      <c r="E7" s="633"/>
      <c r="F7" s="654"/>
      <c r="G7" s="655"/>
      <c r="H7" s="655"/>
      <c r="I7" s="655"/>
      <c r="J7" s="655"/>
      <c r="K7" s="655"/>
      <c r="L7" s="656"/>
      <c r="M7" s="630"/>
      <c r="N7" s="630" t="s">
        <v>2</v>
      </c>
      <c r="O7" s="632">
        <v>4</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376</v>
      </c>
      <c r="E11" s="646"/>
      <c r="F11" s="654"/>
      <c r="G11" s="655"/>
      <c r="H11" s="655"/>
      <c r="I11" s="655"/>
      <c r="J11" s="655"/>
      <c r="K11" s="655"/>
      <c r="L11" s="656"/>
      <c r="M11" s="630"/>
      <c r="N11" s="630" t="s">
        <v>4</v>
      </c>
      <c r="O11" s="645" t="s">
        <v>375</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737</v>
      </c>
      <c r="F18" s="190"/>
      <c r="G18" s="190"/>
      <c r="H18" s="190"/>
      <c r="I18" s="190"/>
      <c r="J18" s="190"/>
      <c r="K18" s="190"/>
      <c r="L18" s="191"/>
      <c r="M18" s="619" t="s">
        <v>7</v>
      </c>
      <c r="N18" s="636"/>
      <c r="O18" s="620"/>
      <c r="P18" s="240" t="s">
        <v>746</v>
      </c>
      <c r="Q18" s="190"/>
      <c r="R18" s="190"/>
      <c r="S18" s="190"/>
      <c r="T18" s="190"/>
      <c r="U18" s="190"/>
      <c r="V18" s="190"/>
      <c r="W18" s="191"/>
    </row>
    <row r="19" spans="2:23" s="30" customFormat="1" ht="17.149999999999999" customHeight="1" x14ac:dyDescent="0.2">
      <c r="B19" s="626" t="s">
        <v>54</v>
      </c>
      <c r="C19" s="627"/>
      <c r="D19" s="628"/>
      <c r="E19" s="624" t="s">
        <v>745</v>
      </c>
      <c r="F19" s="625"/>
      <c r="G19" s="625"/>
      <c r="H19" s="625"/>
      <c r="I19" s="625"/>
      <c r="J19" s="625"/>
      <c r="K19" s="625"/>
      <c r="L19" s="629"/>
      <c r="M19" s="626" t="s">
        <v>54</v>
      </c>
      <c r="N19" s="627"/>
      <c r="O19" s="628"/>
      <c r="P19" s="624" t="s">
        <v>747</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739</v>
      </c>
      <c r="E22" s="638"/>
      <c r="F22" s="638"/>
      <c r="G22" s="638"/>
      <c r="H22" s="638"/>
      <c r="I22" s="638"/>
      <c r="J22" s="638"/>
      <c r="K22" s="638"/>
      <c r="L22" s="639"/>
      <c r="M22" s="619" t="s">
        <v>50</v>
      </c>
      <c r="N22" s="620"/>
      <c r="O22" s="637" t="s">
        <v>717</v>
      </c>
      <c r="P22" s="638"/>
      <c r="Q22" s="638"/>
      <c r="R22" s="638"/>
      <c r="S22" s="638"/>
      <c r="T22" s="638"/>
      <c r="U22" s="638"/>
      <c r="V22" s="638"/>
      <c r="W22" s="639"/>
    </row>
    <row r="23" spans="2:23" s="30" customFormat="1" ht="20.149999999999999" customHeight="1" x14ac:dyDescent="0.2">
      <c r="B23" s="660" t="s">
        <v>51</v>
      </c>
      <c r="C23" s="660" t="s">
        <v>47</v>
      </c>
      <c r="D23" s="645" t="s">
        <v>640</v>
      </c>
      <c r="E23" s="646"/>
      <c r="F23" s="661"/>
      <c r="G23" s="662"/>
      <c r="H23" s="662"/>
      <c r="I23" s="662"/>
      <c r="J23" s="662"/>
      <c r="K23" s="662"/>
      <c r="L23" s="663"/>
      <c r="M23" s="660" t="s">
        <v>51</v>
      </c>
      <c r="N23" s="660" t="s">
        <v>47</v>
      </c>
      <c r="O23" s="645" t="s">
        <v>641</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5</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692</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737</v>
      </c>
      <c r="F36" s="190"/>
      <c r="G36" s="190"/>
      <c r="H36" s="190"/>
      <c r="I36" s="190"/>
      <c r="J36" s="190"/>
      <c r="K36" s="190"/>
      <c r="L36" s="191"/>
      <c r="M36" s="619" t="s">
        <v>7</v>
      </c>
      <c r="N36" s="636"/>
      <c r="O36" s="620"/>
      <c r="P36" s="240" t="s">
        <v>748</v>
      </c>
      <c r="Q36" s="190"/>
      <c r="R36" s="190"/>
      <c r="S36" s="190"/>
      <c r="T36" s="190"/>
      <c r="U36" s="190"/>
      <c r="V36" s="190"/>
      <c r="W36" s="191"/>
    </row>
    <row r="37" spans="2:24" s="30" customFormat="1" ht="17.149999999999999" customHeight="1" x14ac:dyDescent="0.2">
      <c r="B37" s="626" t="s">
        <v>54</v>
      </c>
      <c r="C37" s="627"/>
      <c r="D37" s="628"/>
      <c r="E37" s="624" t="s">
        <v>738</v>
      </c>
      <c r="F37" s="625"/>
      <c r="G37" s="625"/>
      <c r="H37" s="625"/>
      <c r="I37" s="625"/>
      <c r="J37" s="625"/>
      <c r="K37" s="625"/>
      <c r="L37" s="629"/>
      <c r="M37" s="626" t="s">
        <v>54</v>
      </c>
      <c r="N37" s="627"/>
      <c r="O37" s="628"/>
      <c r="P37" s="624" t="s">
        <v>749</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739</v>
      </c>
      <c r="E40" s="638"/>
      <c r="F40" s="638"/>
      <c r="G40" s="638"/>
      <c r="H40" s="638"/>
      <c r="I40" s="638"/>
      <c r="J40" s="638"/>
      <c r="K40" s="638"/>
      <c r="L40" s="639"/>
      <c r="M40" s="619" t="s">
        <v>50</v>
      </c>
      <c r="N40" s="620"/>
      <c r="O40" s="637" t="s">
        <v>750</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74A548E-CC56-4009-8F01-C71620B96CC5}">
      <formula1>INDIRECT(D13)</formula1>
    </dataValidation>
    <dataValidation type="list" allowBlank="1" showInputMessage="1" showErrorMessage="1" sqref="D11:E12 D29:E30 O11:P12 O29:P30" xr:uid="{9195E7A2-7ECB-452F-AEA1-13AF01A1B3F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D297C7E-DF26-4496-B77F-DA340D6BA1EF}">
          <x14:formula1>
            <xm:f>'(参考)リスト'!$D$16:$D$18</xm:f>
          </x14:formula1>
          <xm:sqref>D13:E13 D31:E31 O13:P13 O31:P31</xm:sqref>
        </x14:dataValidation>
        <x14:dataValidation type="list" allowBlank="1" showInputMessage="1" showErrorMessage="1" xr:uid="{F11CFE0B-9EB9-4839-888A-4E7993105D74}">
          <x14:formula1>
            <xm:f>'(参考)リスト'!$F$16:$F$21</xm:f>
          </x14:formula1>
          <xm:sqref>E15:E16 E33:E34 P15:P16 P33:P34</xm:sqref>
        </x14:dataValidation>
        <x14:dataValidation type="list" allowBlank="1" showInputMessage="1" showErrorMessage="1" xr:uid="{4A8667D6-7566-4AFA-8867-9F773350FF01}">
          <x14:formula1>
            <xm:f>'(参考)リスト'!$B$16:$B$20</xm:f>
          </x14:formula1>
          <xm:sqref>D9:E10 D27:E28 O9:P10 O27:P28</xm:sqref>
        </x14:dataValidation>
        <x14:dataValidation type="list" allowBlank="1" showInputMessage="1" showErrorMessage="1" xr:uid="{09E2EE05-D23C-473F-BC90-69BA408750D2}">
          <x14:formula1>
            <xm:f>'(参考)リスト'!$G$16:$G$20</xm:f>
          </x14:formula1>
          <xm:sqref>D17:E17 D35:E35 O17:P17 O35:P35</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5C900-AEC7-4435-A1D0-B833122A2F7A}">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641</v>
      </c>
      <c r="E5" s="646"/>
      <c r="F5" s="661"/>
      <c r="G5" s="662"/>
      <c r="H5" s="662"/>
      <c r="I5" s="662"/>
      <c r="J5" s="662"/>
      <c r="K5" s="662"/>
      <c r="L5" s="663"/>
      <c r="M5" s="660" t="s">
        <v>51</v>
      </c>
      <c r="N5" s="660" t="s">
        <v>47</v>
      </c>
      <c r="O5" s="645" t="s">
        <v>641</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512</v>
      </c>
      <c r="E11" s="646"/>
      <c r="F11" s="654"/>
      <c r="G11" s="655"/>
      <c r="H11" s="655"/>
      <c r="I11" s="655"/>
      <c r="J11" s="655"/>
      <c r="K11" s="655"/>
      <c r="L11" s="656"/>
      <c r="M11" s="630"/>
      <c r="N11" s="630" t="s">
        <v>4</v>
      </c>
      <c r="O11" s="645" t="s">
        <v>376</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357</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692</v>
      </c>
      <c r="F16" s="654"/>
      <c r="G16" s="655"/>
      <c r="H16" s="655"/>
      <c r="I16" s="655"/>
      <c r="J16" s="655"/>
      <c r="K16" s="655"/>
      <c r="L16" s="656"/>
      <c r="M16" s="652"/>
      <c r="N16" s="619" t="s">
        <v>281</v>
      </c>
      <c r="O16" s="620"/>
      <c r="P16" s="205" t="s">
        <v>1124</v>
      </c>
      <c r="Q16" s="654"/>
      <c r="R16" s="655"/>
      <c r="S16" s="655"/>
      <c r="T16" s="655"/>
      <c r="U16" s="655"/>
      <c r="V16" s="655"/>
      <c r="W16" s="65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696</v>
      </c>
      <c r="F18" s="190"/>
      <c r="G18" s="190"/>
      <c r="H18" s="190"/>
      <c r="I18" s="190"/>
      <c r="J18" s="190"/>
      <c r="K18" s="190"/>
      <c r="L18" s="191"/>
      <c r="M18" s="619" t="s">
        <v>7</v>
      </c>
      <c r="N18" s="636"/>
      <c r="O18" s="620"/>
      <c r="P18" s="240" t="s">
        <v>753</v>
      </c>
      <c r="Q18" s="190"/>
      <c r="R18" s="190"/>
      <c r="S18" s="190"/>
      <c r="T18" s="190"/>
      <c r="U18" s="190"/>
      <c r="V18" s="190"/>
      <c r="W18" s="191"/>
    </row>
    <row r="19" spans="2:23" s="30" customFormat="1" ht="17.149999999999999" customHeight="1" x14ac:dyDescent="0.2">
      <c r="B19" s="626" t="s">
        <v>54</v>
      </c>
      <c r="C19" s="627"/>
      <c r="D19" s="628"/>
      <c r="E19" s="624" t="s">
        <v>751</v>
      </c>
      <c r="F19" s="625"/>
      <c r="G19" s="625"/>
      <c r="H19" s="625"/>
      <c r="I19" s="625"/>
      <c r="J19" s="625"/>
      <c r="K19" s="625"/>
      <c r="L19" s="629"/>
      <c r="M19" s="626" t="s">
        <v>54</v>
      </c>
      <c r="N19" s="627"/>
      <c r="O19" s="628"/>
      <c r="P19" s="624" t="s">
        <v>754</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752</v>
      </c>
      <c r="E22" s="638"/>
      <c r="F22" s="638"/>
      <c r="G22" s="638"/>
      <c r="H22" s="638"/>
      <c r="I22" s="638"/>
      <c r="J22" s="638"/>
      <c r="K22" s="638"/>
      <c r="L22" s="639"/>
      <c r="M22" s="619" t="s">
        <v>50</v>
      </c>
      <c r="N22" s="620"/>
      <c r="O22" s="637" t="s">
        <v>744</v>
      </c>
      <c r="P22" s="638"/>
      <c r="Q22" s="638"/>
      <c r="R22" s="638"/>
      <c r="S22" s="638"/>
      <c r="T22" s="638"/>
      <c r="U22" s="638"/>
      <c r="V22" s="638"/>
      <c r="W22" s="639"/>
    </row>
    <row r="23" spans="2:23" s="30" customFormat="1" ht="20.149999999999999" customHeight="1" x14ac:dyDescent="0.2">
      <c r="B23" s="660" t="s">
        <v>51</v>
      </c>
      <c r="C23" s="660" t="s">
        <v>47</v>
      </c>
      <c r="D23" s="645" t="s">
        <v>641</v>
      </c>
      <c r="E23" s="646"/>
      <c r="F23" s="661"/>
      <c r="G23" s="662"/>
      <c r="H23" s="662"/>
      <c r="I23" s="662"/>
      <c r="J23" s="662"/>
      <c r="K23" s="662"/>
      <c r="L23" s="663"/>
      <c r="M23" s="660" t="s">
        <v>51</v>
      </c>
      <c r="N23" s="660" t="s">
        <v>47</v>
      </c>
      <c r="O23" s="645" t="s">
        <v>642</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4</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373</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686</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755</v>
      </c>
      <c r="F36" s="190"/>
      <c r="G36" s="190"/>
      <c r="H36" s="190"/>
      <c r="I36" s="190"/>
      <c r="J36" s="190"/>
      <c r="K36" s="190"/>
      <c r="L36" s="191"/>
      <c r="M36" s="619" t="s">
        <v>7</v>
      </c>
      <c r="N36" s="636"/>
      <c r="O36" s="620"/>
      <c r="P36" s="240" t="s">
        <v>859</v>
      </c>
      <c r="Q36" s="190"/>
      <c r="R36" s="190"/>
      <c r="S36" s="190"/>
      <c r="T36" s="190"/>
      <c r="U36" s="190"/>
      <c r="V36" s="190"/>
      <c r="W36" s="191"/>
    </row>
    <row r="37" spans="2:24" s="30" customFormat="1" ht="17.149999999999999" customHeight="1" x14ac:dyDescent="0.2">
      <c r="B37" s="626" t="s">
        <v>54</v>
      </c>
      <c r="C37" s="627"/>
      <c r="D37" s="628"/>
      <c r="E37" s="624" t="s">
        <v>756</v>
      </c>
      <c r="F37" s="625"/>
      <c r="G37" s="625"/>
      <c r="H37" s="625"/>
      <c r="I37" s="625"/>
      <c r="J37" s="625"/>
      <c r="K37" s="625"/>
      <c r="L37" s="629"/>
      <c r="M37" s="626" t="s">
        <v>54</v>
      </c>
      <c r="N37" s="627"/>
      <c r="O37" s="628"/>
      <c r="P37" s="624" t="s">
        <v>733</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757</v>
      </c>
      <c r="E40" s="638"/>
      <c r="F40" s="638"/>
      <c r="G40" s="638"/>
      <c r="H40" s="638"/>
      <c r="I40" s="638"/>
      <c r="J40" s="638"/>
      <c r="K40" s="638"/>
      <c r="L40" s="639"/>
      <c r="M40" s="619" t="s">
        <v>50</v>
      </c>
      <c r="N40" s="620"/>
      <c r="O40" s="637" t="s">
        <v>734</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1FBA8CE0-F313-46BA-8AEE-0440B293E24C}">
      <formula1>INDIRECT(D9)</formula1>
    </dataValidation>
    <dataValidation type="list" allowBlank="1" showInputMessage="1" showErrorMessage="1" sqref="D14:E14 D32:E32 O14:P14 O32:P32" xr:uid="{88983E85-0575-47B3-8E1E-1848CB95267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736DCAC-2C00-4BFF-94F7-B5FEAC55AEA1}">
          <x14:formula1>
            <xm:f>'(参考)リスト'!$G$16:$G$20</xm:f>
          </x14:formula1>
          <xm:sqref>D17:E17 D35:E35 O17:P17 O35:P35</xm:sqref>
        </x14:dataValidation>
        <x14:dataValidation type="list" allowBlank="1" showInputMessage="1" showErrorMessage="1" xr:uid="{D3336B9D-7367-44C1-8D84-B02178F26E41}">
          <x14:formula1>
            <xm:f>'(参考)リスト'!$B$16:$B$20</xm:f>
          </x14:formula1>
          <xm:sqref>D9:E10 D27:E28 O9:P10 O27:P28</xm:sqref>
        </x14:dataValidation>
        <x14:dataValidation type="list" allowBlank="1" showInputMessage="1" showErrorMessage="1" xr:uid="{AE66F47F-92D6-4767-B7A1-EEACA643E281}">
          <x14:formula1>
            <xm:f>'(参考)リスト'!$F$16:$F$21</xm:f>
          </x14:formula1>
          <xm:sqref>E15:E16 E33:E34 P15:P16 P33:P34</xm:sqref>
        </x14:dataValidation>
        <x14:dataValidation type="list" allowBlank="1" showInputMessage="1" showErrorMessage="1" xr:uid="{3497419F-D7F3-41B9-82CA-33723EE19A3C}">
          <x14:formula1>
            <xm:f>'(参考)リスト'!$D$16:$D$18</xm:f>
          </x14:formula1>
          <xm:sqref>D13:E13 D31:E31 O13:P13 O31:P31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9A3D6-743B-41DA-8C16-4676961E171E}">
  <dimension ref="B1:X45"/>
  <sheetViews>
    <sheetView showGridLines="0" showZeros="0" view="pageBreakPreview" topLeftCell="A19"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642</v>
      </c>
      <c r="E5" s="646"/>
      <c r="F5" s="661"/>
      <c r="G5" s="662"/>
      <c r="H5" s="662"/>
      <c r="I5" s="662"/>
      <c r="J5" s="662"/>
      <c r="K5" s="662"/>
      <c r="L5" s="663"/>
      <c r="M5" s="660" t="s">
        <v>51</v>
      </c>
      <c r="N5" s="660" t="s">
        <v>47</v>
      </c>
      <c r="O5" s="645" t="s">
        <v>642</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758</v>
      </c>
      <c r="F18" s="190"/>
      <c r="G18" s="190"/>
      <c r="H18" s="190"/>
      <c r="I18" s="190"/>
      <c r="J18" s="190"/>
      <c r="K18" s="190"/>
      <c r="L18" s="191"/>
      <c r="M18" s="619" t="s">
        <v>7</v>
      </c>
      <c r="N18" s="636"/>
      <c r="O18" s="620"/>
      <c r="P18" s="240" t="s">
        <v>760</v>
      </c>
      <c r="Q18" s="190"/>
      <c r="R18" s="190"/>
      <c r="S18" s="190"/>
      <c r="T18" s="190"/>
      <c r="U18" s="190"/>
      <c r="V18" s="190"/>
      <c r="W18" s="191"/>
    </row>
    <row r="19" spans="2:23" s="30" customFormat="1" ht="17.149999999999999" customHeight="1" x14ac:dyDescent="0.2">
      <c r="B19" s="626" t="s">
        <v>54</v>
      </c>
      <c r="C19" s="627"/>
      <c r="D19" s="628"/>
      <c r="E19" s="624" t="s">
        <v>759</v>
      </c>
      <c r="F19" s="625"/>
      <c r="G19" s="625"/>
      <c r="H19" s="625"/>
      <c r="I19" s="625"/>
      <c r="J19" s="625"/>
      <c r="K19" s="625"/>
      <c r="L19" s="629"/>
      <c r="M19" s="626" t="s">
        <v>54</v>
      </c>
      <c r="N19" s="627"/>
      <c r="O19" s="628"/>
      <c r="P19" s="624" t="s">
        <v>761</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739</v>
      </c>
      <c r="E22" s="638"/>
      <c r="F22" s="638"/>
      <c r="G22" s="638"/>
      <c r="H22" s="638"/>
      <c r="I22" s="638"/>
      <c r="J22" s="638"/>
      <c r="K22" s="638"/>
      <c r="L22" s="639"/>
      <c r="M22" s="619" t="s">
        <v>50</v>
      </c>
      <c r="N22" s="620"/>
      <c r="O22" s="637" t="s">
        <v>739</v>
      </c>
      <c r="P22" s="638"/>
      <c r="Q22" s="638"/>
      <c r="R22" s="638"/>
      <c r="S22" s="638"/>
      <c r="T22" s="638"/>
      <c r="U22" s="638"/>
      <c r="V22" s="638"/>
      <c r="W22" s="639"/>
    </row>
    <row r="23" spans="2:23" s="30" customFormat="1" ht="20.149999999999999" customHeight="1" x14ac:dyDescent="0.2">
      <c r="B23" s="660" t="s">
        <v>51</v>
      </c>
      <c r="C23" s="660" t="s">
        <v>47</v>
      </c>
      <c r="D23" s="645" t="s">
        <v>642</v>
      </c>
      <c r="E23" s="646"/>
      <c r="F23" s="661"/>
      <c r="G23" s="662"/>
      <c r="H23" s="662"/>
      <c r="I23" s="662"/>
      <c r="J23" s="662"/>
      <c r="K23" s="662"/>
      <c r="L23" s="663"/>
      <c r="M23" s="660" t="s">
        <v>51</v>
      </c>
      <c r="N23" s="660" t="s">
        <v>47</v>
      </c>
      <c r="O23" s="645" t="s">
        <v>642</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762</v>
      </c>
      <c r="F36" s="190"/>
      <c r="G36" s="190"/>
      <c r="H36" s="190"/>
      <c r="I36" s="190"/>
      <c r="J36" s="190"/>
      <c r="K36" s="190"/>
      <c r="L36" s="191"/>
      <c r="M36" s="619" t="s">
        <v>7</v>
      </c>
      <c r="N36" s="636"/>
      <c r="O36" s="620"/>
      <c r="P36" s="240" t="s">
        <v>764</v>
      </c>
      <c r="Q36" s="190"/>
      <c r="R36" s="190"/>
      <c r="S36" s="190"/>
      <c r="T36" s="190"/>
      <c r="U36" s="190"/>
      <c r="V36" s="190"/>
      <c r="W36" s="191"/>
    </row>
    <row r="37" spans="2:24" s="30" customFormat="1" ht="17.149999999999999" customHeight="1" x14ac:dyDescent="0.2">
      <c r="B37" s="626" t="s">
        <v>54</v>
      </c>
      <c r="C37" s="627"/>
      <c r="D37" s="628"/>
      <c r="E37" s="624" t="s">
        <v>763</v>
      </c>
      <c r="F37" s="625"/>
      <c r="G37" s="625"/>
      <c r="H37" s="625"/>
      <c r="I37" s="625"/>
      <c r="J37" s="625"/>
      <c r="K37" s="625"/>
      <c r="L37" s="629"/>
      <c r="M37" s="626" t="s">
        <v>54</v>
      </c>
      <c r="N37" s="627"/>
      <c r="O37" s="628"/>
      <c r="P37" s="624" t="s">
        <v>765</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739</v>
      </c>
      <c r="E40" s="638"/>
      <c r="F40" s="638"/>
      <c r="G40" s="638"/>
      <c r="H40" s="638"/>
      <c r="I40" s="638"/>
      <c r="J40" s="638"/>
      <c r="K40" s="638"/>
      <c r="L40" s="639"/>
      <c r="M40" s="619" t="s">
        <v>50</v>
      </c>
      <c r="N40" s="620"/>
      <c r="O40" s="637" t="s">
        <v>739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AA293555-A3DE-4D6D-8900-97E3D6188B2D}">
      <formula1>INDIRECT(D13)</formula1>
    </dataValidation>
    <dataValidation type="list" allowBlank="1" showInputMessage="1" showErrorMessage="1" sqref="D11:E12 D29:E30 O11:P12 O29:P30" xr:uid="{46842E8E-62F1-4F4C-B4B4-1E6996FB22D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0205E3A-53E0-4016-9B07-227BFAA3F222}">
          <x14:formula1>
            <xm:f>'(参考)リスト'!$D$16:$D$18</xm:f>
          </x14:formula1>
          <xm:sqref>D13:E13 D31:E31 O13:P13 O31:P31</xm:sqref>
        </x14:dataValidation>
        <x14:dataValidation type="list" allowBlank="1" showInputMessage="1" showErrorMessage="1" xr:uid="{ECE1DC8B-BBD7-41E6-8D91-0457DBD698F3}">
          <x14:formula1>
            <xm:f>'(参考)リスト'!$F$16:$F$21</xm:f>
          </x14:formula1>
          <xm:sqref>E15:E16 E33:E34 P15:P16 P33:P34</xm:sqref>
        </x14:dataValidation>
        <x14:dataValidation type="list" allowBlank="1" showInputMessage="1" showErrorMessage="1" xr:uid="{DC1E4B71-F0B3-4460-90AF-E5FACAF90419}">
          <x14:formula1>
            <xm:f>'(参考)リスト'!$B$16:$B$20</xm:f>
          </x14:formula1>
          <xm:sqref>D9:E10 D27:E28 O9:P10 O27:P28</xm:sqref>
        </x14:dataValidation>
        <x14:dataValidation type="list" allowBlank="1" showInputMessage="1" showErrorMessage="1" xr:uid="{707DA88A-7290-44B6-AE39-DC1D84E55104}">
          <x14:formula1>
            <xm:f>'(参考)リスト'!$G$16:$G$20</xm:f>
          </x14:formula1>
          <xm:sqref>D17:E17 D35:E35 O17:P17 O35:P35</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F52BB-0BBD-46FE-8E39-CE2841230136}">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643</v>
      </c>
      <c r="E5" s="646"/>
      <c r="F5" s="661"/>
      <c r="G5" s="662"/>
      <c r="H5" s="662"/>
      <c r="I5" s="662"/>
      <c r="J5" s="662"/>
      <c r="K5" s="662"/>
      <c r="L5" s="663"/>
      <c r="M5" s="660" t="s">
        <v>51</v>
      </c>
      <c r="N5" s="660" t="s">
        <v>47</v>
      </c>
      <c r="O5" s="645" t="s">
        <v>643</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516</v>
      </c>
      <c r="E11" s="646"/>
      <c r="F11" s="654"/>
      <c r="G11" s="655"/>
      <c r="H11" s="655"/>
      <c r="I11" s="655"/>
      <c r="J11" s="655"/>
      <c r="K11" s="655"/>
      <c r="L11" s="656"/>
      <c r="M11" s="630"/>
      <c r="N11" s="630" t="s">
        <v>4</v>
      </c>
      <c r="O11" s="645" t="s">
        <v>516</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352</v>
      </c>
      <c r="E13" s="650"/>
      <c r="F13" s="654"/>
      <c r="G13" s="655"/>
      <c r="H13" s="655"/>
      <c r="I13" s="655"/>
      <c r="J13" s="655"/>
      <c r="K13" s="655"/>
      <c r="L13" s="656"/>
      <c r="M13" s="619" t="s">
        <v>5</v>
      </c>
      <c r="N13" s="620"/>
      <c r="O13" s="649" t="s">
        <v>352</v>
      </c>
      <c r="P13" s="650"/>
      <c r="Q13" s="654"/>
      <c r="R13" s="655"/>
      <c r="S13" s="655"/>
      <c r="T13" s="655"/>
      <c r="U13" s="655"/>
      <c r="V13" s="655"/>
      <c r="W13" s="656"/>
    </row>
    <row r="14" spans="2:24" s="30" customFormat="1" ht="17.149999999999999" customHeight="1" x14ac:dyDescent="0.2">
      <c r="B14" s="619" t="s">
        <v>49</v>
      </c>
      <c r="C14" s="620"/>
      <c r="D14" s="649" t="s">
        <v>540</v>
      </c>
      <c r="E14" s="650"/>
      <c r="F14" s="654"/>
      <c r="G14" s="655"/>
      <c r="H14" s="655"/>
      <c r="I14" s="655"/>
      <c r="J14" s="655"/>
      <c r="K14" s="655"/>
      <c r="L14" s="656"/>
      <c r="M14" s="619" t="s">
        <v>49</v>
      </c>
      <c r="N14" s="620"/>
      <c r="O14" s="649" t="s">
        <v>352</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692</v>
      </c>
      <c r="F16" s="654"/>
      <c r="G16" s="655"/>
      <c r="H16" s="655"/>
      <c r="I16" s="655"/>
      <c r="J16" s="655"/>
      <c r="K16" s="655"/>
      <c r="L16" s="656"/>
      <c r="M16" s="652"/>
      <c r="N16" s="619" t="s">
        <v>281</v>
      </c>
      <c r="O16" s="620"/>
      <c r="P16" s="205" t="s">
        <v>686</v>
      </c>
      <c r="Q16" s="654"/>
      <c r="R16" s="655"/>
      <c r="S16" s="655"/>
      <c r="T16" s="655"/>
      <c r="U16" s="655"/>
      <c r="V16" s="655"/>
      <c r="W16" s="65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766</v>
      </c>
      <c r="F18" s="190"/>
      <c r="G18" s="190"/>
      <c r="H18" s="190"/>
      <c r="I18" s="190"/>
      <c r="J18" s="190"/>
      <c r="K18" s="190"/>
      <c r="L18" s="191"/>
      <c r="M18" s="619" t="s">
        <v>7</v>
      </c>
      <c r="N18" s="636"/>
      <c r="O18" s="620"/>
      <c r="P18" s="240" t="s">
        <v>860</v>
      </c>
      <c r="Q18" s="190"/>
      <c r="R18" s="190"/>
      <c r="S18" s="190"/>
      <c r="T18" s="190"/>
      <c r="U18" s="190"/>
      <c r="V18" s="190"/>
      <c r="W18" s="191"/>
    </row>
    <row r="19" spans="2:23" s="30" customFormat="1" ht="17.149999999999999" customHeight="1" x14ac:dyDescent="0.2">
      <c r="B19" s="626" t="s">
        <v>54</v>
      </c>
      <c r="C19" s="627"/>
      <c r="D19" s="628"/>
      <c r="E19" s="624" t="s">
        <v>767</v>
      </c>
      <c r="F19" s="625"/>
      <c r="G19" s="625"/>
      <c r="H19" s="625"/>
      <c r="I19" s="625"/>
      <c r="J19" s="625"/>
      <c r="K19" s="625"/>
      <c r="L19" s="629"/>
      <c r="M19" s="626" t="s">
        <v>54</v>
      </c>
      <c r="N19" s="627"/>
      <c r="O19" s="628"/>
      <c r="P19" s="624" t="s">
        <v>733</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768</v>
      </c>
      <c r="E22" s="638"/>
      <c r="F22" s="638"/>
      <c r="G22" s="638"/>
      <c r="H22" s="638"/>
      <c r="I22" s="638"/>
      <c r="J22" s="638"/>
      <c r="K22" s="638"/>
      <c r="L22" s="639"/>
      <c r="M22" s="619" t="s">
        <v>50</v>
      </c>
      <c r="N22" s="620"/>
      <c r="O22" s="637" t="s">
        <v>734</v>
      </c>
      <c r="P22" s="638"/>
      <c r="Q22" s="638"/>
      <c r="R22" s="638"/>
      <c r="S22" s="638"/>
      <c r="T22" s="638"/>
      <c r="U22" s="638"/>
      <c r="V22" s="638"/>
      <c r="W22" s="639"/>
    </row>
    <row r="23" spans="2:23" s="30" customFormat="1" ht="20.149999999999999" customHeight="1" x14ac:dyDescent="0.2">
      <c r="B23" s="660" t="s">
        <v>51</v>
      </c>
      <c r="C23" s="660" t="s">
        <v>47</v>
      </c>
      <c r="D23" s="645" t="s">
        <v>643</v>
      </c>
      <c r="E23" s="646"/>
      <c r="F23" s="661"/>
      <c r="G23" s="662"/>
      <c r="H23" s="662"/>
      <c r="I23" s="662"/>
      <c r="J23" s="662"/>
      <c r="K23" s="662"/>
      <c r="L23" s="663"/>
      <c r="M23" s="660" t="s">
        <v>51</v>
      </c>
      <c r="N23" s="660" t="s">
        <v>47</v>
      </c>
      <c r="O23" s="645" t="s">
        <v>643</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515</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352</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t="s">
        <v>686</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861</v>
      </c>
      <c r="F36" s="190"/>
      <c r="G36" s="190"/>
      <c r="H36" s="190"/>
      <c r="I36" s="190"/>
      <c r="J36" s="190"/>
      <c r="K36" s="190"/>
      <c r="L36" s="191"/>
      <c r="M36" s="619" t="s">
        <v>7</v>
      </c>
      <c r="N36" s="636"/>
      <c r="O36" s="620"/>
      <c r="P36" s="240" t="s">
        <v>862</v>
      </c>
      <c r="Q36" s="190"/>
      <c r="R36" s="190"/>
      <c r="S36" s="190"/>
      <c r="T36" s="190"/>
      <c r="U36" s="190"/>
      <c r="V36" s="190"/>
      <c r="W36" s="191"/>
    </row>
    <row r="37" spans="2:24" s="30" customFormat="1" ht="17.149999999999999" customHeight="1" x14ac:dyDescent="0.2">
      <c r="B37" s="626" t="s">
        <v>54</v>
      </c>
      <c r="C37" s="627"/>
      <c r="D37" s="628"/>
      <c r="E37" s="624" t="s">
        <v>733</v>
      </c>
      <c r="F37" s="625"/>
      <c r="G37" s="625"/>
      <c r="H37" s="625"/>
      <c r="I37" s="625"/>
      <c r="J37" s="625"/>
      <c r="K37" s="625"/>
      <c r="L37" s="629"/>
      <c r="M37" s="626" t="s">
        <v>54</v>
      </c>
      <c r="N37" s="627"/>
      <c r="O37" s="628"/>
      <c r="P37" s="624" t="s">
        <v>733</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734</v>
      </c>
      <c r="E40" s="638"/>
      <c r="F40" s="638"/>
      <c r="G40" s="638"/>
      <c r="H40" s="638"/>
      <c r="I40" s="638"/>
      <c r="J40" s="638"/>
      <c r="K40" s="638"/>
      <c r="L40" s="639"/>
      <c r="M40" s="619" t="s">
        <v>50</v>
      </c>
      <c r="N40" s="620"/>
      <c r="O40" s="637" t="s">
        <v>734</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C062F79F-B703-47FE-9B96-8D055981DB29}">
      <formula1>INDIRECT(D9)</formula1>
    </dataValidation>
    <dataValidation type="list" allowBlank="1" showInputMessage="1" showErrorMessage="1" sqref="D14:E14 D32:E32 O14:P14 O32:P32" xr:uid="{01D7872C-49FB-4433-B108-082E19AC58E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980647D-230B-4FEC-B181-FEACD9D31105}">
          <x14:formula1>
            <xm:f>'(参考)リスト'!$G$16:$G$20</xm:f>
          </x14:formula1>
          <xm:sqref>D17:E17 D35:E35 O17:P17 O35:P35</xm:sqref>
        </x14:dataValidation>
        <x14:dataValidation type="list" allowBlank="1" showInputMessage="1" showErrorMessage="1" xr:uid="{1265A6EA-2E70-4962-B927-62237CE6E730}">
          <x14:formula1>
            <xm:f>'(参考)リスト'!$B$16:$B$20</xm:f>
          </x14:formula1>
          <xm:sqref>D9:E10 D27:E28 O9:P10 O27:P28</xm:sqref>
        </x14:dataValidation>
        <x14:dataValidation type="list" allowBlank="1" showInputMessage="1" showErrorMessage="1" xr:uid="{41B34F2D-9007-41DB-93C6-A616EEE51AA2}">
          <x14:formula1>
            <xm:f>'(参考)リスト'!$F$16:$F$21</xm:f>
          </x14:formula1>
          <xm:sqref>E15:E16 E33:E34 P15:P16 P33:P34</xm:sqref>
        </x14:dataValidation>
        <x14:dataValidation type="list" allowBlank="1" showInputMessage="1" showErrorMessage="1" xr:uid="{90F4F899-3F7D-4159-9D1F-044909F10E7D}">
          <x14:formula1>
            <xm:f>'(参考)リスト'!$D$16:$D$18</xm:f>
          </x14:formula1>
          <xm:sqref>D13:E13 D31:E31 O13:P13 O31:P31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AB736-180C-435F-BAA4-7D3EED0DA3E8}">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643</v>
      </c>
      <c r="E5" s="646"/>
      <c r="F5" s="661"/>
      <c r="G5" s="662"/>
      <c r="H5" s="662"/>
      <c r="I5" s="662"/>
      <c r="J5" s="662"/>
      <c r="K5" s="662"/>
      <c r="L5" s="663"/>
      <c r="M5" s="660" t="s">
        <v>51</v>
      </c>
      <c r="N5" s="660" t="s">
        <v>47</v>
      </c>
      <c r="O5" s="645" t="s">
        <v>643</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5</v>
      </c>
      <c r="E7" s="633"/>
      <c r="F7" s="654"/>
      <c r="G7" s="655"/>
      <c r="H7" s="655"/>
      <c r="I7" s="655"/>
      <c r="J7" s="655"/>
      <c r="K7" s="655"/>
      <c r="L7" s="656"/>
      <c r="M7" s="630"/>
      <c r="N7" s="630" t="s">
        <v>2</v>
      </c>
      <c r="O7" s="632">
        <v>6</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515</v>
      </c>
      <c r="E11" s="646"/>
      <c r="F11" s="654"/>
      <c r="G11" s="655"/>
      <c r="H11" s="655"/>
      <c r="I11" s="655"/>
      <c r="J11" s="655"/>
      <c r="K11" s="655"/>
      <c r="L11" s="656"/>
      <c r="M11" s="630"/>
      <c r="N11" s="630" t="s">
        <v>4</v>
      </c>
      <c r="O11" s="645" t="s">
        <v>515</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352</v>
      </c>
      <c r="E13" s="650"/>
      <c r="F13" s="654"/>
      <c r="G13" s="655"/>
      <c r="H13" s="655"/>
      <c r="I13" s="655"/>
      <c r="J13" s="655"/>
      <c r="K13" s="655"/>
      <c r="L13" s="656"/>
      <c r="M13" s="619" t="s">
        <v>5</v>
      </c>
      <c r="N13" s="620"/>
      <c r="O13" s="649" t="s">
        <v>352</v>
      </c>
      <c r="P13" s="650"/>
      <c r="Q13" s="654"/>
      <c r="R13" s="655"/>
      <c r="S13" s="655"/>
      <c r="T13" s="655"/>
      <c r="U13" s="655"/>
      <c r="V13" s="655"/>
      <c r="W13" s="656"/>
    </row>
    <row r="14" spans="2:24" s="30" customFormat="1" ht="17.149999999999999" customHeight="1" x14ac:dyDescent="0.2">
      <c r="B14" s="619" t="s">
        <v>49</v>
      </c>
      <c r="C14" s="620"/>
      <c r="D14" s="649" t="s">
        <v>540</v>
      </c>
      <c r="E14" s="650"/>
      <c r="F14" s="654"/>
      <c r="G14" s="655"/>
      <c r="H14" s="655"/>
      <c r="I14" s="655"/>
      <c r="J14" s="655"/>
      <c r="K14" s="655"/>
      <c r="L14" s="656"/>
      <c r="M14" s="619" t="s">
        <v>49</v>
      </c>
      <c r="N14" s="620"/>
      <c r="O14" s="649" t="s">
        <v>540</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692</v>
      </c>
      <c r="F16" s="654"/>
      <c r="G16" s="655"/>
      <c r="H16" s="655"/>
      <c r="I16" s="655"/>
      <c r="J16" s="655"/>
      <c r="K16" s="655"/>
      <c r="L16" s="656"/>
      <c r="M16" s="652"/>
      <c r="N16" s="619" t="s">
        <v>281</v>
      </c>
      <c r="O16" s="620"/>
      <c r="P16" s="205" t="s">
        <v>692</v>
      </c>
      <c r="Q16" s="654"/>
      <c r="R16" s="655"/>
      <c r="S16" s="655"/>
      <c r="T16" s="655"/>
      <c r="U16" s="655"/>
      <c r="V16" s="655"/>
      <c r="W16" s="65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769</v>
      </c>
      <c r="F18" s="190"/>
      <c r="G18" s="190"/>
      <c r="H18" s="190"/>
      <c r="I18" s="190"/>
      <c r="J18" s="190"/>
      <c r="K18" s="190"/>
      <c r="L18" s="191"/>
      <c r="M18" s="619" t="s">
        <v>7</v>
      </c>
      <c r="N18" s="636"/>
      <c r="O18" s="620"/>
      <c r="P18" s="240" t="s">
        <v>771</v>
      </c>
      <c r="Q18" s="190"/>
      <c r="R18" s="190"/>
      <c r="S18" s="190"/>
      <c r="T18" s="190"/>
      <c r="U18" s="190"/>
      <c r="V18" s="190"/>
      <c r="W18" s="191"/>
    </row>
    <row r="19" spans="2:23" s="30" customFormat="1" ht="17.149999999999999" customHeight="1" x14ac:dyDescent="0.2">
      <c r="B19" s="626" t="s">
        <v>54</v>
      </c>
      <c r="C19" s="627"/>
      <c r="D19" s="628"/>
      <c r="E19" s="624" t="s">
        <v>770</v>
      </c>
      <c r="F19" s="625"/>
      <c r="G19" s="625"/>
      <c r="H19" s="625"/>
      <c r="I19" s="625"/>
      <c r="J19" s="625"/>
      <c r="K19" s="625"/>
      <c r="L19" s="629"/>
      <c r="M19" s="626" t="s">
        <v>54</v>
      </c>
      <c r="N19" s="627"/>
      <c r="O19" s="628"/>
      <c r="P19" s="624" t="s">
        <v>772</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725</v>
      </c>
      <c r="E22" s="638"/>
      <c r="F22" s="638"/>
      <c r="G22" s="638"/>
      <c r="H22" s="638"/>
      <c r="I22" s="638"/>
      <c r="J22" s="638"/>
      <c r="K22" s="638"/>
      <c r="L22" s="639"/>
      <c r="M22" s="619" t="s">
        <v>50</v>
      </c>
      <c r="N22" s="620"/>
      <c r="O22" s="637" t="s">
        <v>725</v>
      </c>
      <c r="P22" s="638"/>
      <c r="Q22" s="638"/>
      <c r="R22" s="638"/>
      <c r="S22" s="638"/>
      <c r="T22" s="638"/>
      <c r="U22" s="638"/>
      <c r="V22" s="638"/>
      <c r="W22" s="639"/>
    </row>
    <row r="23" spans="2:23" s="30" customFormat="1" ht="20.149999999999999" customHeight="1" x14ac:dyDescent="0.2">
      <c r="B23" s="660" t="s">
        <v>51</v>
      </c>
      <c r="C23" s="660" t="s">
        <v>47</v>
      </c>
      <c r="D23" s="645" t="s">
        <v>643</v>
      </c>
      <c r="E23" s="646"/>
      <c r="F23" s="661"/>
      <c r="G23" s="662"/>
      <c r="H23" s="662"/>
      <c r="I23" s="662"/>
      <c r="J23" s="662"/>
      <c r="K23" s="662"/>
      <c r="L23" s="663"/>
      <c r="M23" s="660" t="s">
        <v>51</v>
      </c>
      <c r="N23" s="660" t="s">
        <v>47</v>
      </c>
      <c r="O23" s="645" t="s">
        <v>643</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7</v>
      </c>
      <c r="E25" s="633"/>
      <c r="F25" s="654"/>
      <c r="G25" s="655"/>
      <c r="H25" s="655"/>
      <c r="I25" s="655"/>
      <c r="J25" s="655"/>
      <c r="K25" s="655"/>
      <c r="L25" s="656"/>
      <c r="M25" s="630"/>
      <c r="N25" s="630" t="s">
        <v>2</v>
      </c>
      <c r="O25" s="632">
        <v>8</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773</v>
      </c>
      <c r="F36" s="190"/>
      <c r="G36" s="190"/>
      <c r="H36" s="190"/>
      <c r="I36" s="190"/>
      <c r="J36" s="190"/>
      <c r="K36" s="190"/>
      <c r="L36" s="191"/>
      <c r="M36" s="619" t="s">
        <v>7</v>
      </c>
      <c r="N36" s="636"/>
      <c r="O36" s="620"/>
      <c r="P36" s="240" t="s">
        <v>775</v>
      </c>
      <c r="Q36" s="190"/>
      <c r="R36" s="190"/>
      <c r="S36" s="190"/>
      <c r="T36" s="190"/>
      <c r="U36" s="190"/>
      <c r="V36" s="190"/>
      <c r="W36" s="191"/>
    </row>
    <row r="37" spans="2:24" s="30" customFormat="1" ht="17.149999999999999" customHeight="1" x14ac:dyDescent="0.2">
      <c r="B37" s="626" t="s">
        <v>54</v>
      </c>
      <c r="C37" s="627"/>
      <c r="D37" s="628"/>
      <c r="E37" s="624" t="s">
        <v>774</v>
      </c>
      <c r="F37" s="625"/>
      <c r="G37" s="625"/>
      <c r="H37" s="625"/>
      <c r="I37" s="625"/>
      <c r="J37" s="625"/>
      <c r="K37" s="625"/>
      <c r="L37" s="629"/>
      <c r="M37" s="626" t="s">
        <v>54</v>
      </c>
      <c r="N37" s="627"/>
      <c r="O37" s="628"/>
      <c r="P37" s="624" t="s">
        <v>776</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739</v>
      </c>
      <c r="E40" s="638"/>
      <c r="F40" s="638"/>
      <c r="G40" s="638"/>
      <c r="H40" s="638"/>
      <c r="I40" s="638"/>
      <c r="J40" s="638"/>
      <c r="K40" s="638"/>
      <c r="L40" s="639"/>
      <c r="M40" s="619" t="s">
        <v>50</v>
      </c>
      <c r="N40" s="620"/>
      <c r="O40" s="637" t="s">
        <v>717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7EBDE216-D27C-4A28-AA2C-74EF31DE9CF1}">
      <formula1>INDIRECT(D13)</formula1>
    </dataValidation>
    <dataValidation type="list" allowBlank="1" showInputMessage="1" showErrorMessage="1" sqref="D11:E12 D29:E30 O11:P12 O29:P30" xr:uid="{B3BD0D01-D8D1-4F70-A367-54151BA48931}">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93A7149-1199-43A6-A672-FEF6F1B6A98F}">
          <x14:formula1>
            <xm:f>'(参考)リスト'!$D$16:$D$18</xm:f>
          </x14:formula1>
          <xm:sqref>D13:E13 D31:E31 O13:P13 O31:P31</xm:sqref>
        </x14:dataValidation>
        <x14:dataValidation type="list" allowBlank="1" showInputMessage="1" showErrorMessage="1" xr:uid="{CE916998-9C17-4CA4-BD6F-D5243FE34477}">
          <x14:formula1>
            <xm:f>'(参考)リスト'!$F$16:$F$21</xm:f>
          </x14:formula1>
          <xm:sqref>E15:E16 E33:E34 P15:P16 P33:P34</xm:sqref>
        </x14:dataValidation>
        <x14:dataValidation type="list" allowBlank="1" showInputMessage="1" showErrorMessage="1" xr:uid="{92CCA91E-7E60-42EA-B22B-75FF0162EE03}">
          <x14:formula1>
            <xm:f>'(参考)リスト'!$B$16:$B$20</xm:f>
          </x14:formula1>
          <xm:sqref>D9:E10 D27:E28 O9:P10 O27:P28</xm:sqref>
        </x14:dataValidation>
        <x14:dataValidation type="list" allowBlank="1" showInputMessage="1" showErrorMessage="1" xr:uid="{B3CEEF60-6A25-4188-AC9A-73872FD6714D}">
          <x14:formula1>
            <xm:f>'(参考)リスト'!$G$16:$G$20</xm:f>
          </x14:formula1>
          <xm:sqref>D17:E17 D35:E35 O17:P17 O35:P35</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02217-0F23-4A9C-8A0C-6763FCEE5936}">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644</v>
      </c>
      <c r="E5" s="646"/>
      <c r="F5" s="661"/>
      <c r="G5" s="662"/>
      <c r="H5" s="662"/>
      <c r="I5" s="662"/>
      <c r="J5" s="662"/>
      <c r="K5" s="662"/>
      <c r="L5" s="663"/>
      <c r="M5" s="660" t="s">
        <v>51</v>
      </c>
      <c r="N5" s="660" t="s">
        <v>47</v>
      </c>
      <c r="O5" s="645" t="s">
        <v>644</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515</v>
      </c>
      <c r="E11" s="646"/>
      <c r="F11" s="654"/>
      <c r="G11" s="655"/>
      <c r="H11" s="655"/>
      <c r="I11" s="655"/>
      <c r="J11" s="655"/>
      <c r="K11" s="655"/>
      <c r="L11" s="656"/>
      <c r="M11" s="630"/>
      <c r="N11" s="630" t="s">
        <v>4</v>
      </c>
      <c r="O11" s="645" t="s">
        <v>376</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681</v>
      </c>
      <c r="F16" s="654"/>
      <c r="G16" s="655"/>
      <c r="H16" s="655"/>
      <c r="I16" s="655"/>
      <c r="J16" s="655"/>
      <c r="K16" s="655"/>
      <c r="L16" s="656"/>
      <c r="M16" s="652"/>
      <c r="N16" s="619" t="s">
        <v>281</v>
      </c>
      <c r="O16" s="620"/>
      <c r="P16" s="205" t="s">
        <v>1124</v>
      </c>
      <c r="Q16" s="654"/>
      <c r="R16" s="655"/>
      <c r="S16" s="655"/>
      <c r="T16" s="655"/>
      <c r="U16" s="655"/>
      <c r="V16" s="655"/>
      <c r="W16" s="656"/>
    </row>
    <row r="17" spans="2:23" s="30" customFormat="1" ht="17.149999999999999" customHeight="1" x14ac:dyDescent="0.2">
      <c r="B17" s="619" t="s">
        <v>29</v>
      </c>
      <c r="C17" s="620"/>
      <c r="D17" s="653" t="s">
        <v>681</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729</v>
      </c>
      <c r="F18" s="190"/>
      <c r="G18" s="190"/>
      <c r="H18" s="190"/>
      <c r="I18" s="190"/>
      <c r="J18" s="190"/>
      <c r="K18" s="190"/>
      <c r="L18" s="191"/>
      <c r="M18" s="619" t="s">
        <v>7</v>
      </c>
      <c r="N18" s="636"/>
      <c r="O18" s="620"/>
      <c r="P18" s="240" t="s">
        <v>746</v>
      </c>
      <c r="Q18" s="190"/>
      <c r="R18" s="190"/>
      <c r="S18" s="190"/>
      <c r="T18" s="190"/>
      <c r="U18" s="190"/>
      <c r="V18" s="190"/>
      <c r="W18" s="191"/>
    </row>
    <row r="19" spans="2:23" s="30" customFormat="1" ht="17.149999999999999" customHeight="1" x14ac:dyDescent="0.2">
      <c r="B19" s="626" t="s">
        <v>54</v>
      </c>
      <c r="C19" s="627"/>
      <c r="D19" s="628"/>
      <c r="E19" s="624" t="s">
        <v>730</v>
      </c>
      <c r="F19" s="625"/>
      <c r="G19" s="625"/>
      <c r="H19" s="625"/>
      <c r="I19" s="625"/>
      <c r="J19" s="625"/>
      <c r="K19" s="625"/>
      <c r="L19" s="629"/>
      <c r="M19" s="626" t="s">
        <v>54</v>
      </c>
      <c r="N19" s="627"/>
      <c r="O19" s="628"/>
      <c r="P19" s="624" t="s">
        <v>777</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728</v>
      </c>
      <c r="E22" s="638"/>
      <c r="F22" s="638"/>
      <c r="G22" s="638"/>
      <c r="H22" s="638"/>
      <c r="I22" s="638"/>
      <c r="J22" s="638"/>
      <c r="K22" s="638"/>
      <c r="L22" s="639"/>
      <c r="M22" s="619" t="s">
        <v>50</v>
      </c>
      <c r="N22" s="620"/>
      <c r="O22" s="637" t="s">
        <v>744</v>
      </c>
      <c r="P22" s="638"/>
      <c r="Q22" s="638"/>
      <c r="R22" s="638"/>
      <c r="S22" s="638"/>
      <c r="T22" s="638"/>
      <c r="U22" s="638"/>
      <c r="V22" s="638"/>
      <c r="W22" s="639"/>
    </row>
    <row r="23" spans="2:23" s="30" customFormat="1" ht="20.149999999999999" customHeight="1" x14ac:dyDescent="0.2">
      <c r="B23" s="660" t="s">
        <v>51</v>
      </c>
      <c r="C23" s="660" t="s">
        <v>47</v>
      </c>
      <c r="D23" s="645" t="s">
        <v>644</v>
      </c>
      <c r="E23" s="646"/>
      <c r="F23" s="661"/>
      <c r="G23" s="662"/>
      <c r="H23" s="662"/>
      <c r="I23" s="662"/>
      <c r="J23" s="662"/>
      <c r="K23" s="662"/>
      <c r="L23" s="663"/>
      <c r="M23" s="660" t="s">
        <v>51</v>
      </c>
      <c r="N23" s="660" t="s">
        <v>47</v>
      </c>
      <c r="O23" s="645" t="s">
        <v>644</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688</v>
      </c>
      <c r="F36" s="190"/>
      <c r="G36" s="190"/>
      <c r="H36" s="190"/>
      <c r="I36" s="190"/>
      <c r="J36" s="190"/>
      <c r="K36" s="190"/>
      <c r="L36" s="191"/>
      <c r="M36" s="619" t="s">
        <v>7</v>
      </c>
      <c r="N36" s="636"/>
      <c r="O36" s="620"/>
      <c r="P36" s="240" t="s">
        <v>779</v>
      </c>
      <c r="Q36" s="190"/>
      <c r="R36" s="190"/>
      <c r="S36" s="190"/>
      <c r="T36" s="190"/>
      <c r="U36" s="190"/>
      <c r="V36" s="190"/>
      <c r="W36" s="191"/>
    </row>
    <row r="37" spans="2:24" s="30" customFormat="1" ht="17.149999999999999" customHeight="1" x14ac:dyDescent="0.2">
      <c r="B37" s="626" t="s">
        <v>54</v>
      </c>
      <c r="C37" s="627"/>
      <c r="D37" s="628"/>
      <c r="E37" s="624" t="s">
        <v>778</v>
      </c>
      <c r="F37" s="625"/>
      <c r="G37" s="625"/>
      <c r="H37" s="625"/>
      <c r="I37" s="625"/>
      <c r="J37" s="625"/>
      <c r="K37" s="625"/>
      <c r="L37" s="629"/>
      <c r="M37" s="626" t="s">
        <v>54</v>
      </c>
      <c r="N37" s="627"/>
      <c r="O37" s="628"/>
      <c r="P37" s="624" t="s">
        <v>780</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744</v>
      </c>
      <c r="E40" s="638"/>
      <c r="F40" s="638"/>
      <c r="G40" s="638"/>
      <c r="H40" s="638"/>
      <c r="I40" s="638"/>
      <c r="J40" s="638"/>
      <c r="K40" s="638"/>
      <c r="L40" s="639"/>
      <c r="M40" s="619" t="s">
        <v>50</v>
      </c>
      <c r="N40" s="620"/>
      <c r="O40" s="637" t="s">
        <v>717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2AE067B9-1FB2-4463-A011-5C91E1CB6E82}">
      <formula1>INDIRECT(D9)</formula1>
    </dataValidation>
    <dataValidation type="list" allowBlank="1" showInputMessage="1" showErrorMessage="1" sqref="D14:E14 D32:E32 O14:P14 O32:P32" xr:uid="{61C865CB-ED06-41B7-B73D-627425CA581F}">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3CBD7AA-B294-426C-835E-127E99E7F95A}">
          <x14:formula1>
            <xm:f>'(参考)リスト'!$G$16:$G$20</xm:f>
          </x14:formula1>
          <xm:sqref>D17:E17 D35:E35 O17:P17 O35:P35</xm:sqref>
        </x14:dataValidation>
        <x14:dataValidation type="list" allowBlank="1" showInputMessage="1" showErrorMessage="1" xr:uid="{88B00B26-AEE3-4A96-936F-30D765E87345}">
          <x14:formula1>
            <xm:f>'(参考)リスト'!$B$16:$B$20</xm:f>
          </x14:formula1>
          <xm:sqref>D9:E10 D27:E28 O9:P10 O27:P28</xm:sqref>
        </x14:dataValidation>
        <x14:dataValidation type="list" allowBlank="1" showInputMessage="1" showErrorMessage="1" xr:uid="{551DA5AF-B85E-4270-9B94-113BAEBC1296}">
          <x14:formula1>
            <xm:f>'(参考)リスト'!$F$16:$F$21</xm:f>
          </x14:formula1>
          <xm:sqref>E15:E16 E33:E34 P15:P16 P33:P34</xm:sqref>
        </x14:dataValidation>
        <x14:dataValidation type="list" allowBlank="1" showInputMessage="1" showErrorMessage="1" xr:uid="{9A8A587F-E79F-429E-8B3D-0577FEDA0BF2}">
          <x14:formula1>
            <xm:f>'(参考)リスト'!$D$16:$D$18</xm:f>
          </x14:formula1>
          <xm:sqref>D13:E13 D31:E31 O13:P13 O31:P31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5EF7D-6FC3-489A-B9C7-9301DCA0AB1E}">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644</v>
      </c>
      <c r="E5" s="646"/>
      <c r="F5" s="661"/>
      <c r="G5" s="662"/>
      <c r="H5" s="662"/>
      <c r="I5" s="662"/>
      <c r="J5" s="662"/>
      <c r="K5" s="662"/>
      <c r="L5" s="663"/>
      <c r="M5" s="660" t="s">
        <v>51</v>
      </c>
      <c r="N5" s="660" t="s">
        <v>47</v>
      </c>
      <c r="O5" s="645" t="s">
        <v>645</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5</v>
      </c>
      <c r="E7" s="633"/>
      <c r="F7" s="654"/>
      <c r="G7" s="655"/>
      <c r="H7" s="655"/>
      <c r="I7" s="655"/>
      <c r="J7" s="655"/>
      <c r="K7" s="655"/>
      <c r="L7" s="656"/>
      <c r="M7" s="630"/>
      <c r="N7" s="630" t="s">
        <v>2</v>
      </c>
      <c r="O7" s="632">
        <v>1</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373</v>
      </c>
      <c r="E11" s="646"/>
      <c r="F11" s="654"/>
      <c r="G11" s="655"/>
      <c r="H11" s="655"/>
      <c r="I11" s="655"/>
      <c r="J11" s="655"/>
      <c r="K11" s="655"/>
      <c r="L11" s="656"/>
      <c r="M11" s="630"/>
      <c r="N11" s="630" t="s">
        <v>4</v>
      </c>
      <c r="O11" s="645" t="s">
        <v>376</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781</v>
      </c>
      <c r="F18" s="190"/>
      <c r="G18" s="190"/>
      <c r="H18" s="190"/>
      <c r="I18" s="190"/>
      <c r="J18" s="190"/>
      <c r="K18" s="190"/>
      <c r="L18" s="191"/>
      <c r="M18" s="619" t="s">
        <v>7</v>
      </c>
      <c r="N18" s="636"/>
      <c r="O18" s="620"/>
      <c r="P18" s="240" t="s">
        <v>783</v>
      </c>
      <c r="Q18" s="190"/>
      <c r="R18" s="190"/>
      <c r="S18" s="190"/>
      <c r="T18" s="190"/>
      <c r="U18" s="190"/>
      <c r="V18" s="190"/>
      <c r="W18" s="191"/>
    </row>
    <row r="19" spans="2:23" s="30" customFormat="1" ht="17.149999999999999" customHeight="1" x14ac:dyDescent="0.2">
      <c r="B19" s="626" t="s">
        <v>54</v>
      </c>
      <c r="C19" s="627"/>
      <c r="D19" s="628"/>
      <c r="E19" s="624" t="s">
        <v>782</v>
      </c>
      <c r="F19" s="625"/>
      <c r="G19" s="625"/>
      <c r="H19" s="625"/>
      <c r="I19" s="625"/>
      <c r="J19" s="625"/>
      <c r="K19" s="625"/>
      <c r="L19" s="629"/>
      <c r="M19" s="626" t="s">
        <v>54</v>
      </c>
      <c r="N19" s="627"/>
      <c r="O19" s="628"/>
      <c r="P19" s="624" t="s">
        <v>784</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757</v>
      </c>
      <c r="E22" s="638"/>
      <c r="F22" s="638"/>
      <c r="G22" s="638"/>
      <c r="H22" s="638"/>
      <c r="I22" s="638"/>
      <c r="J22" s="638"/>
      <c r="K22" s="638"/>
      <c r="L22" s="639"/>
      <c r="M22" s="619" t="s">
        <v>50</v>
      </c>
      <c r="N22" s="620"/>
      <c r="O22" s="637" t="s">
        <v>744</v>
      </c>
      <c r="P22" s="638"/>
      <c r="Q22" s="638"/>
      <c r="R22" s="638"/>
      <c r="S22" s="638"/>
      <c r="T22" s="638"/>
      <c r="U22" s="638"/>
      <c r="V22" s="638"/>
      <c r="W22" s="639"/>
    </row>
    <row r="23" spans="2:23" s="30" customFormat="1" ht="20.149999999999999" customHeight="1" x14ac:dyDescent="0.2">
      <c r="B23" s="660" t="s">
        <v>51</v>
      </c>
      <c r="C23" s="660" t="s">
        <v>47</v>
      </c>
      <c r="D23" s="645" t="s">
        <v>645</v>
      </c>
      <c r="E23" s="646"/>
      <c r="F23" s="661"/>
      <c r="G23" s="662"/>
      <c r="H23" s="662"/>
      <c r="I23" s="662"/>
      <c r="J23" s="662"/>
      <c r="K23" s="662"/>
      <c r="L23" s="663"/>
      <c r="M23" s="660" t="s">
        <v>51</v>
      </c>
      <c r="N23" s="660" t="s">
        <v>47</v>
      </c>
      <c r="O23" s="645" t="s">
        <v>645</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373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785</v>
      </c>
      <c r="F36" s="190"/>
      <c r="G36" s="190"/>
      <c r="H36" s="190"/>
      <c r="I36" s="190"/>
      <c r="J36" s="190"/>
      <c r="K36" s="190"/>
      <c r="L36" s="191"/>
      <c r="M36" s="619" t="s">
        <v>7</v>
      </c>
      <c r="N36" s="636"/>
      <c r="O36" s="620"/>
      <c r="P36" s="240" t="s">
        <v>787</v>
      </c>
      <c r="Q36" s="190"/>
      <c r="R36" s="190"/>
      <c r="S36" s="190"/>
      <c r="T36" s="190"/>
      <c r="U36" s="190"/>
      <c r="V36" s="190"/>
      <c r="W36" s="191"/>
    </row>
    <row r="37" spans="2:24" s="30" customFormat="1" ht="17.149999999999999" customHeight="1" x14ac:dyDescent="0.2">
      <c r="B37" s="626" t="s">
        <v>54</v>
      </c>
      <c r="C37" s="627"/>
      <c r="D37" s="628"/>
      <c r="E37" s="624" t="s">
        <v>786</v>
      </c>
      <c r="F37" s="625"/>
      <c r="G37" s="625"/>
      <c r="H37" s="625"/>
      <c r="I37" s="625"/>
      <c r="J37" s="625"/>
      <c r="K37" s="625"/>
      <c r="L37" s="629"/>
      <c r="M37" s="626" t="s">
        <v>54</v>
      </c>
      <c r="N37" s="627"/>
      <c r="O37" s="628"/>
      <c r="P37" s="624" t="s">
        <v>788</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744</v>
      </c>
      <c r="E40" s="638"/>
      <c r="F40" s="638"/>
      <c r="G40" s="638"/>
      <c r="H40" s="638"/>
      <c r="I40" s="638"/>
      <c r="J40" s="638"/>
      <c r="K40" s="638"/>
      <c r="L40" s="639"/>
      <c r="M40" s="619" t="s">
        <v>50</v>
      </c>
      <c r="N40" s="620"/>
      <c r="O40" s="637" t="s">
        <v>757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19849B8A-0260-4258-8922-39BD8BFD4DD8}">
      <formula1>INDIRECT(D13)</formula1>
    </dataValidation>
    <dataValidation type="list" allowBlank="1" showInputMessage="1" showErrorMessage="1" sqref="D11:E12 D29:E30 O11:P12 O29:P30" xr:uid="{5954752B-7BE6-44F8-8438-5D8DC995F75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AA6281-BD8B-4008-82BA-C68A050AEEB4}">
          <x14:formula1>
            <xm:f>'(参考)リスト'!$D$16:$D$18</xm:f>
          </x14:formula1>
          <xm:sqref>D13:E13 D31:E31 O13:P13 O31:P31</xm:sqref>
        </x14:dataValidation>
        <x14:dataValidation type="list" allowBlank="1" showInputMessage="1" showErrorMessage="1" xr:uid="{F4B775E2-A018-40A2-856E-466E06328FAC}">
          <x14:formula1>
            <xm:f>'(参考)リスト'!$F$16:$F$21</xm:f>
          </x14:formula1>
          <xm:sqref>E15:E16 E33:E34 P15:P16 P33:P34</xm:sqref>
        </x14:dataValidation>
        <x14:dataValidation type="list" allowBlank="1" showInputMessage="1" showErrorMessage="1" xr:uid="{5EF66BB0-7C9F-4832-B38C-893323868AB5}">
          <x14:formula1>
            <xm:f>'(参考)リスト'!$B$16:$B$20</xm:f>
          </x14:formula1>
          <xm:sqref>D9:E10 D27:E28 O9:P10 O27:P28</xm:sqref>
        </x14:dataValidation>
        <x14:dataValidation type="list" allowBlank="1" showInputMessage="1" showErrorMessage="1" xr:uid="{3C009B6B-968E-432C-BD0C-6F45EB5114C9}">
          <x14:formula1>
            <xm:f>'(参考)リスト'!$G$16:$G$20</xm:f>
          </x14:formula1>
          <xm:sqref>D17:E17 D35:E35 O17:P17 O35:P35</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90B7B-9B63-4E9B-A324-DD5273E7F992}">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645</v>
      </c>
      <c r="E5" s="646"/>
      <c r="F5" s="661"/>
      <c r="G5" s="662"/>
      <c r="H5" s="662"/>
      <c r="I5" s="662"/>
      <c r="J5" s="662"/>
      <c r="K5" s="662"/>
      <c r="L5" s="663"/>
      <c r="M5" s="660" t="s">
        <v>51</v>
      </c>
      <c r="N5" s="660" t="s">
        <v>47</v>
      </c>
      <c r="O5" s="645" t="s">
        <v>646</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4</v>
      </c>
      <c r="E7" s="633"/>
      <c r="F7" s="654"/>
      <c r="G7" s="655"/>
      <c r="H7" s="655"/>
      <c r="I7" s="655"/>
      <c r="J7" s="655"/>
      <c r="K7" s="655"/>
      <c r="L7" s="656"/>
      <c r="M7" s="630"/>
      <c r="N7" s="630" t="s">
        <v>2</v>
      </c>
      <c r="O7" s="632">
        <v>1</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789</v>
      </c>
      <c r="F18" s="190"/>
      <c r="G18" s="190"/>
      <c r="H18" s="190"/>
      <c r="I18" s="190"/>
      <c r="J18" s="190"/>
      <c r="K18" s="190"/>
      <c r="L18" s="191"/>
      <c r="M18" s="619" t="s">
        <v>7</v>
      </c>
      <c r="N18" s="636"/>
      <c r="O18" s="620"/>
      <c r="P18" s="240" t="s">
        <v>791</v>
      </c>
      <c r="Q18" s="190"/>
      <c r="R18" s="190"/>
      <c r="S18" s="190"/>
      <c r="T18" s="190"/>
      <c r="U18" s="190"/>
      <c r="V18" s="190"/>
      <c r="W18" s="191"/>
    </row>
    <row r="19" spans="2:23" s="30" customFormat="1" ht="17.149999999999999" customHeight="1" x14ac:dyDescent="0.2">
      <c r="B19" s="626" t="s">
        <v>54</v>
      </c>
      <c r="C19" s="627"/>
      <c r="D19" s="628"/>
      <c r="E19" s="624" t="s">
        <v>790</v>
      </c>
      <c r="F19" s="625"/>
      <c r="G19" s="625"/>
      <c r="H19" s="625"/>
      <c r="I19" s="625"/>
      <c r="J19" s="625"/>
      <c r="K19" s="625"/>
      <c r="L19" s="629"/>
      <c r="M19" s="626" t="s">
        <v>54</v>
      </c>
      <c r="N19" s="627"/>
      <c r="O19" s="628"/>
      <c r="P19" s="624" t="s">
        <v>792</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744</v>
      </c>
      <c r="E22" s="638"/>
      <c r="F22" s="638"/>
      <c r="G22" s="638"/>
      <c r="H22" s="638"/>
      <c r="I22" s="638"/>
      <c r="J22" s="638"/>
      <c r="K22" s="638"/>
      <c r="L22" s="639"/>
      <c r="M22" s="619" t="s">
        <v>50</v>
      </c>
      <c r="N22" s="620"/>
      <c r="O22" s="637" t="s">
        <v>739</v>
      </c>
      <c r="P22" s="638"/>
      <c r="Q22" s="638"/>
      <c r="R22" s="638"/>
      <c r="S22" s="638"/>
      <c r="T22" s="638"/>
      <c r="U22" s="638"/>
      <c r="V22" s="638"/>
      <c r="W22" s="639"/>
    </row>
    <row r="23" spans="2:23" s="30" customFormat="1" ht="20.149999999999999" customHeight="1" x14ac:dyDescent="0.2">
      <c r="B23" s="660" t="s">
        <v>51</v>
      </c>
      <c r="C23" s="660" t="s">
        <v>47</v>
      </c>
      <c r="D23" s="645" t="s">
        <v>646</v>
      </c>
      <c r="E23" s="646"/>
      <c r="F23" s="661"/>
      <c r="G23" s="662"/>
      <c r="H23" s="662"/>
      <c r="I23" s="662"/>
      <c r="J23" s="662"/>
      <c r="K23" s="662"/>
      <c r="L23" s="663"/>
      <c r="M23" s="660" t="s">
        <v>51</v>
      </c>
      <c r="N23" s="660" t="s">
        <v>47</v>
      </c>
      <c r="O23" s="645" t="s">
        <v>646</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373</v>
      </c>
      <c r="E29" s="646"/>
      <c r="F29" s="654"/>
      <c r="G29" s="655"/>
      <c r="H29" s="655"/>
      <c r="I29" s="655"/>
      <c r="J29" s="655"/>
      <c r="K29" s="655"/>
      <c r="L29" s="656"/>
      <c r="M29" s="630"/>
      <c r="N29" s="630" t="s">
        <v>4</v>
      </c>
      <c r="O29" s="645" t="s">
        <v>373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729</v>
      </c>
      <c r="F36" s="190"/>
      <c r="G36" s="190"/>
      <c r="H36" s="190"/>
      <c r="I36" s="190"/>
      <c r="J36" s="190"/>
      <c r="K36" s="190"/>
      <c r="L36" s="191"/>
      <c r="M36" s="619" t="s">
        <v>7</v>
      </c>
      <c r="N36" s="636"/>
      <c r="O36" s="620"/>
      <c r="P36" s="240" t="s">
        <v>794</v>
      </c>
      <c r="Q36" s="190"/>
      <c r="R36" s="190"/>
      <c r="S36" s="190"/>
      <c r="T36" s="190"/>
      <c r="U36" s="190"/>
      <c r="V36" s="190"/>
      <c r="W36" s="191"/>
    </row>
    <row r="37" spans="2:24" s="30" customFormat="1" ht="17.149999999999999" customHeight="1" x14ac:dyDescent="0.2">
      <c r="B37" s="626" t="s">
        <v>54</v>
      </c>
      <c r="C37" s="627"/>
      <c r="D37" s="628"/>
      <c r="E37" s="624" t="s">
        <v>793</v>
      </c>
      <c r="F37" s="625"/>
      <c r="G37" s="625"/>
      <c r="H37" s="625"/>
      <c r="I37" s="625"/>
      <c r="J37" s="625"/>
      <c r="K37" s="625"/>
      <c r="L37" s="629"/>
      <c r="M37" s="626" t="s">
        <v>54</v>
      </c>
      <c r="N37" s="627"/>
      <c r="O37" s="628"/>
      <c r="P37" s="624" t="s">
        <v>782</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757</v>
      </c>
      <c r="E40" s="638"/>
      <c r="F40" s="638"/>
      <c r="G40" s="638"/>
      <c r="H40" s="638"/>
      <c r="I40" s="638"/>
      <c r="J40" s="638"/>
      <c r="K40" s="638"/>
      <c r="L40" s="639"/>
      <c r="M40" s="619" t="s">
        <v>50</v>
      </c>
      <c r="N40" s="620"/>
      <c r="O40" s="637" t="s">
        <v>757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A9AC3A7B-FC13-4767-BBB3-604DC7006330}">
      <formula1>INDIRECT(D9)</formula1>
    </dataValidation>
    <dataValidation type="list" allowBlank="1" showInputMessage="1" showErrorMessage="1" sqref="D14:E14 D32:E32 O14:P14 O32:P32" xr:uid="{0E8252AC-48FC-4690-A161-5E50E63F0EF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A2A2A5C-CEA8-4A93-9C64-8A42B62D7AE7}">
          <x14:formula1>
            <xm:f>'(参考)リスト'!$G$16:$G$20</xm:f>
          </x14:formula1>
          <xm:sqref>D17:E17 D35:E35 O17:P17 O35:P35</xm:sqref>
        </x14:dataValidation>
        <x14:dataValidation type="list" allowBlank="1" showInputMessage="1" showErrorMessage="1" xr:uid="{FCCBEA81-BE29-45ED-B7CB-1ADCACE89915}">
          <x14:formula1>
            <xm:f>'(参考)リスト'!$B$16:$B$20</xm:f>
          </x14:formula1>
          <xm:sqref>D9:E10 D27:E28 O9:P10 O27:P28</xm:sqref>
        </x14:dataValidation>
        <x14:dataValidation type="list" allowBlank="1" showInputMessage="1" showErrorMessage="1" xr:uid="{AF4F118F-9766-4EA4-A856-F53BA9EAE299}">
          <x14:formula1>
            <xm:f>'(参考)リスト'!$F$16:$F$21</xm:f>
          </x14:formula1>
          <xm:sqref>E15:E16 E33:E34 P15:P16 P33:P34</xm:sqref>
        </x14:dataValidation>
        <x14:dataValidation type="list" allowBlank="1" showInputMessage="1" showErrorMessage="1" xr:uid="{DAF10A4C-B6CC-4E2D-B422-1CE08F39D1A9}">
          <x14:formula1>
            <xm:f>'(参考)リスト'!$D$16:$D$18</xm:f>
          </x14:formula1>
          <xm:sqref>D13:E13 D31:E31 O13:P13 O31:P31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B0647-A28D-4611-9F25-AC8CABFCE3E3}">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646</v>
      </c>
      <c r="E5" s="646"/>
      <c r="F5" s="661"/>
      <c r="G5" s="662"/>
      <c r="H5" s="662"/>
      <c r="I5" s="662"/>
      <c r="J5" s="662"/>
      <c r="K5" s="662"/>
      <c r="L5" s="663"/>
      <c r="M5" s="660" t="s">
        <v>51</v>
      </c>
      <c r="N5" s="660" t="s">
        <v>47</v>
      </c>
      <c r="O5" s="645" t="s">
        <v>647</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4</v>
      </c>
      <c r="E7" s="633"/>
      <c r="F7" s="654"/>
      <c r="G7" s="655"/>
      <c r="H7" s="655"/>
      <c r="I7" s="655"/>
      <c r="J7" s="655"/>
      <c r="K7" s="655"/>
      <c r="L7" s="656"/>
      <c r="M7" s="630"/>
      <c r="N7" s="630" t="s">
        <v>2</v>
      </c>
      <c r="O7" s="632">
        <v>1</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375</v>
      </c>
      <c r="E11" s="646"/>
      <c r="F11" s="654"/>
      <c r="G11" s="655"/>
      <c r="H11" s="655"/>
      <c r="I11" s="655"/>
      <c r="J11" s="655"/>
      <c r="K11" s="655"/>
      <c r="L11" s="656"/>
      <c r="M11" s="630"/>
      <c r="N11" s="630" t="s">
        <v>4</v>
      </c>
      <c r="O11" s="645" t="s">
        <v>515</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681</v>
      </c>
      <c r="Q16" s="654"/>
      <c r="R16" s="655"/>
      <c r="S16" s="655"/>
      <c r="T16" s="655"/>
      <c r="U16" s="655"/>
      <c r="V16" s="655"/>
      <c r="W16" s="65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681</v>
      </c>
      <c r="P17" s="614"/>
      <c r="Q17" s="657"/>
      <c r="R17" s="658"/>
      <c r="S17" s="658"/>
      <c r="T17" s="658"/>
      <c r="U17" s="658"/>
      <c r="V17" s="658"/>
      <c r="W17" s="659"/>
    </row>
    <row r="18" spans="2:23" s="30" customFormat="1" ht="17.149999999999999" customHeight="1" x14ac:dyDescent="0.2">
      <c r="B18" s="619" t="s">
        <v>7</v>
      </c>
      <c r="C18" s="636"/>
      <c r="D18" s="636"/>
      <c r="E18" s="240" t="s">
        <v>785</v>
      </c>
      <c r="F18" s="190"/>
      <c r="G18" s="190"/>
      <c r="H18" s="190"/>
      <c r="I18" s="190"/>
      <c r="J18" s="190"/>
      <c r="K18" s="190"/>
      <c r="L18" s="191"/>
      <c r="M18" s="619" t="s">
        <v>7</v>
      </c>
      <c r="N18" s="636"/>
      <c r="O18" s="620"/>
      <c r="P18" s="240" t="s">
        <v>796</v>
      </c>
      <c r="Q18" s="190"/>
      <c r="R18" s="190"/>
      <c r="S18" s="190"/>
      <c r="T18" s="190"/>
      <c r="U18" s="190"/>
      <c r="V18" s="190"/>
      <c r="W18" s="191"/>
    </row>
    <row r="19" spans="2:23" s="30" customFormat="1" ht="17.149999999999999" customHeight="1" x14ac:dyDescent="0.2">
      <c r="B19" s="626" t="s">
        <v>54</v>
      </c>
      <c r="C19" s="627"/>
      <c r="D19" s="628"/>
      <c r="E19" s="624" t="s">
        <v>795</v>
      </c>
      <c r="F19" s="625"/>
      <c r="G19" s="625"/>
      <c r="H19" s="625"/>
      <c r="I19" s="625"/>
      <c r="J19" s="625"/>
      <c r="K19" s="625"/>
      <c r="L19" s="629"/>
      <c r="M19" s="626" t="s">
        <v>54</v>
      </c>
      <c r="N19" s="627"/>
      <c r="O19" s="628"/>
      <c r="P19" s="624" t="s">
        <v>797</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717</v>
      </c>
      <c r="E22" s="638"/>
      <c r="F22" s="638"/>
      <c r="G22" s="638"/>
      <c r="H22" s="638"/>
      <c r="I22" s="638"/>
      <c r="J22" s="638"/>
      <c r="K22" s="638"/>
      <c r="L22" s="639"/>
      <c r="M22" s="619" t="s">
        <v>50</v>
      </c>
      <c r="N22" s="620"/>
      <c r="O22" s="637" t="s">
        <v>728</v>
      </c>
      <c r="P22" s="638"/>
      <c r="Q22" s="638"/>
      <c r="R22" s="638"/>
      <c r="S22" s="638"/>
      <c r="T22" s="638"/>
      <c r="U22" s="638"/>
      <c r="V22" s="638"/>
      <c r="W22" s="639"/>
    </row>
    <row r="23" spans="2:23" s="30" customFormat="1" ht="20.149999999999999" customHeight="1" x14ac:dyDescent="0.2">
      <c r="B23" s="660" t="s">
        <v>51</v>
      </c>
      <c r="C23" s="660" t="s">
        <v>47</v>
      </c>
      <c r="D23" s="645" t="s">
        <v>647</v>
      </c>
      <c r="E23" s="646"/>
      <c r="F23" s="661"/>
      <c r="G23" s="662"/>
      <c r="H23" s="662"/>
      <c r="I23" s="662"/>
      <c r="J23" s="662"/>
      <c r="K23" s="662"/>
      <c r="L23" s="663"/>
      <c r="M23" s="660" t="s">
        <v>51</v>
      </c>
      <c r="N23" s="660" t="s">
        <v>47</v>
      </c>
      <c r="O23" s="645" t="s">
        <v>647</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515</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352</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22" t="s">
        <v>721</v>
      </c>
      <c r="F36" s="190"/>
      <c r="G36" s="190"/>
      <c r="H36" s="190"/>
      <c r="I36" s="190"/>
      <c r="J36" s="190"/>
      <c r="K36" s="190"/>
      <c r="L36" s="191"/>
      <c r="M36" s="619" t="s">
        <v>7</v>
      </c>
      <c r="N36" s="636"/>
      <c r="O36" s="620"/>
      <c r="P36" s="240" t="s">
        <v>799</v>
      </c>
      <c r="Q36" s="190"/>
      <c r="R36" s="190"/>
      <c r="S36" s="190"/>
      <c r="T36" s="190"/>
      <c r="U36" s="190"/>
      <c r="V36" s="190"/>
      <c r="W36" s="191"/>
    </row>
    <row r="37" spans="2:24" s="30" customFormat="1" ht="17.149999999999999" customHeight="1" x14ac:dyDescent="0.2">
      <c r="B37" s="626" t="s">
        <v>54</v>
      </c>
      <c r="C37" s="627"/>
      <c r="D37" s="628"/>
      <c r="E37" s="624" t="s">
        <v>733</v>
      </c>
      <c r="F37" s="625"/>
      <c r="G37" s="625"/>
      <c r="H37" s="625"/>
      <c r="I37" s="625"/>
      <c r="J37" s="625"/>
      <c r="K37" s="625"/>
      <c r="L37" s="629"/>
      <c r="M37" s="626" t="s">
        <v>54</v>
      </c>
      <c r="N37" s="627"/>
      <c r="O37" s="628"/>
      <c r="P37" s="624" t="s">
        <v>800</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798</v>
      </c>
      <c r="E40" s="638"/>
      <c r="F40" s="638"/>
      <c r="G40" s="638"/>
      <c r="H40" s="638"/>
      <c r="I40" s="638"/>
      <c r="J40" s="638"/>
      <c r="K40" s="638"/>
      <c r="L40" s="639"/>
      <c r="M40" s="619" t="s">
        <v>50</v>
      </c>
      <c r="N40" s="620"/>
      <c r="O40" s="637" t="s">
        <v>739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05A2BE91-22F2-47ED-A3E8-669C99D1132B}">
      <formula1>INDIRECT(D13)</formula1>
    </dataValidation>
    <dataValidation type="list" allowBlank="1" showInputMessage="1" showErrorMessage="1" sqref="D11:E12 D29:E30 O11:P12 O29:P30" xr:uid="{4E315169-12E9-4FB1-BD7B-D107CA7FD739}">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789F577-1680-4E11-ACFA-B942BDAA3091}">
          <x14:formula1>
            <xm:f>'(参考)リスト'!$D$16:$D$18</xm:f>
          </x14:formula1>
          <xm:sqref>D13:E13 D31:E31 O13:P13 O31:P31</xm:sqref>
        </x14:dataValidation>
        <x14:dataValidation type="list" allowBlank="1" showInputMessage="1" showErrorMessage="1" xr:uid="{ABE8EFA8-A702-4DD5-860D-CE6D1D53EC06}">
          <x14:formula1>
            <xm:f>'(参考)リスト'!$F$16:$F$21</xm:f>
          </x14:formula1>
          <xm:sqref>E15:E16 E33:E34 P15:P16 P33:P34</xm:sqref>
        </x14:dataValidation>
        <x14:dataValidation type="list" allowBlank="1" showInputMessage="1" showErrorMessage="1" xr:uid="{886E4C6C-E796-4629-8980-6766C9A68793}">
          <x14:formula1>
            <xm:f>'(参考)リスト'!$B$16:$B$20</xm:f>
          </x14:formula1>
          <xm:sqref>D9:E10 D27:E28 O9:P10 O27:P28</xm:sqref>
        </x14:dataValidation>
        <x14:dataValidation type="list" allowBlank="1" showInputMessage="1" showErrorMessage="1" xr:uid="{EA3A72FB-874C-4AF4-A0D1-806B70108754}">
          <x14:formula1>
            <xm:f>'(参考)リスト'!$G$16:$G$20</xm:f>
          </x14:formula1>
          <xm:sqref>D17:E17 D35:E35 O17:P17 O35:P35</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753C7-EC1D-4E07-8E5B-4C0A05E2243E}">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647</v>
      </c>
      <c r="E5" s="646"/>
      <c r="F5" s="661"/>
      <c r="G5" s="662"/>
      <c r="H5" s="662"/>
      <c r="I5" s="662"/>
      <c r="J5" s="662"/>
      <c r="K5" s="662"/>
      <c r="L5" s="663"/>
      <c r="M5" s="660" t="s">
        <v>51</v>
      </c>
      <c r="N5" s="660" t="s">
        <v>47</v>
      </c>
      <c r="O5" s="645" t="s">
        <v>648</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4</v>
      </c>
      <c r="E7" s="633"/>
      <c r="F7" s="654"/>
      <c r="G7" s="655"/>
      <c r="H7" s="655"/>
      <c r="I7" s="655"/>
      <c r="J7" s="655"/>
      <c r="K7" s="655"/>
      <c r="L7" s="656"/>
      <c r="M7" s="630"/>
      <c r="N7" s="630" t="s">
        <v>2</v>
      </c>
      <c r="O7" s="632">
        <v>1</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373</v>
      </c>
      <c r="E11" s="646"/>
      <c r="F11" s="654"/>
      <c r="G11" s="655"/>
      <c r="H11" s="655"/>
      <c r="I11" s="655"/>
      <c r="J11" s="655"/>
      <c r="K11" s="655"/>
      <c r="L11" s="656"/>
      <c r="M11" s="630"/>
      <c r="N11" s="630" t="s">
        <v>4</v>
      </c>
      <c r="O11" s="645" t="s">
        <v>512</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692</v>
      </c>
      <c r="Q16" s="654"/>
      <c r="R16" s="655"/>
      <c r="S16" s="655"/>
      <c r="T16" s="655"/>
      <c r="U16" s="655"/>
      <c r="V16" s="655"/>
      <c r="W16" s="65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773</v>
      </c>
      <c r="F18" s="190"/>
      <c r="G18" s="190"/>
      <c r="H18" s="190"/>
      <c r="I18" s="190"/>
      <c r="J18" s="190"/>
      <c r="K18" s="190"/>
      <c r="L18" s="191"/>
      <c r="M18" s="619" t="s">
        <v>7</v>
      </c>
      <c r="N18" s="636"/>
      <c r="O18" s="620"/>
      <c r="P18" s="240" t="s">
        <v>802</v>
      </c>
      <c r="Q18" s="190"/>
      <c r="R18" s="190"/>
      <c r="S18" s="190"/>
      <c r="T18" s="190"/>
      <c r="U18" s="190"/>
      <c r="V18" s="190"/>
      <c r="W18" s="191"/>
    </row>
    <row r="19" spans="2:23" s="30" customFormat="1" ht="17.149999999999999" customHeight="1" x14ac:dyDescent="0.2">
      <c r="B19" s="626" t="s">
        <v>54</v>
      </c>
      <c r="C19" s="627"/>
      <c r="D19" s="628"/>
      <c r="E19" s="624" t="s">
        <v>801</v>
      </c>
      <c r="F19" s="625"/>
      <c r="G19" s="625"/>
      <c r="H19" s="625"/>
      <c r="I19" s="625"/>
      <c r="J19" s="625"/>
      <c r="K19" s="625"/>
      <c r="L19" s="629"/>
      <c r="M19" s="626" t="s">
        <v>54</v>
      </c>
      <c r="N19" s="627"/>
      <c r="O19" s="628"/>
      <c r="P19" s="624" t="s">
        <v>803</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757</v>
      </c>
      <c r="E22" s="638"/>
      <c r="F22" s="638"/>
      <c r="G22" s="638"/>
      <c r="H22" s="638"/>
      <c r="I22" s="638"/>
      <c r="J22" s="638"/>
      <c r="K22" s="638"/>
      <c r="L22" s="639"/>
      <c r="M22" s="619" t="s">
        <v>50</v>
      </c>
      <c r="N22" s="620"/>
      <c r="O22" s="637" t="s">
        <v>690</v>
      </c>
      <c r="P22" s="638"/>
      <c r="Q22" s="638"/>
      <c r="R22" s="638"/>
      <c r="S22" s="638"/>
      <c r="T22" s="638"/>
      <c r="U22" s="638"/>
      <c r="V22" s="638"/>
      <c r="W22" s="639"/>
    </row>
    <row r="23" spans="2:23" s="30" customFormat="1" ht="20.149999999999999" customHeight="1" x14ac:dyDescent="0.2">
      <c r="B23" s="660" t="s">
        <v>51</v>
      </c>
      <c r="C23" s="660" t="s">
        <v>47</v>
      </c>
      <c r="D23" s="645" t="s">
        <v>648</v>
      </c>
      <c r="E23" s="646"/>
      <c r="F23" s="661"/>
      <c r="G23" s="662"/>
      <c r="H23" s="662"/>
      <c r="I23" s="662"/>
      <c r="J23" s="662"/>
      <c r="K23" s="662"/>
      <c r="L23" s="663"/>
      <c r="M23" s="660" t="s">
        <v>51</v>
      </c>
      <c r="N23" s="660" t="s">
        <v>47</v>
      </c>
      <c r="O23" s="645" t="s">
        <v>648</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516</v>
      </c>
      <c r="E29" s="646"/>
      <c r="F29" s="654"/>
      <c r="G29" s="655"/>
      <c r="H29" s="655"/>
      <c r="I29" s="655"/>
      <c r="J29" s="655"/>
      <c r="K29" s="655"/>
      <c r="L29" s="656"/>
      <c r="M29" s="630"/>
      <c r="N29" s="630" t="s">
        <v>4</v>
      </c>
      <c r="O29" s="645" t="s">
        <v>511</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352</v>
      </c>
      <c r="E32" s="650"/>
      <c r="F32" s="654"/>
      <c r="G32" s="655"/>
      <c r="H32" s="655"/>
      <c r="I32" s="655"/>
      <c r="J32" s="655"/>
      <c r="K32" s="655"/>
      <c r="L32" s="656"/>
      <c r="M32" s="619" t="s">
        <v>49</v>
      </c>
      <c r="N32" s="620"/>
      <c r="O32" s="649" t="s">
        <v>357</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692</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22" t="s">
        <v>721</v>
      </c>
      <c r="F36" s="190"/>
      <c r="G36" s="190"/>
      <c r="H36" s="190"/>
      <c r="I36" s="190"/>
      <c r="J36" s="190"/>
      <c r="K36" s="190"/>
      <c r="L36" s="191"/>
      <c r="M36" s="619" t="s">
        <v>7</v>
      </c>
      <c r="N36" s="636"/>
      <c r="O36" s="620"/>
      <c r="P36" s="240" t="s">
        <v>804</v>
      </c>
      <c r="Q36" s="190"/>
      <c r="R36" s="190"/>
      <c r="S36" s="190"/>
      <c r="T36" s="190"/>
      <c r="U36" s="190"/>
      <c r="V36" s="190"/>
      <c r="W36" s="191"/>
    </row>
    <row r="37" spans="2:24" s="30" customFormat="1" ht="17.149999999999999" customHeight="1" x14ac:dyDescent="0.2">
      <c r="B37" s="626" t="s">
        <v>54</v>
      </c>
      <c r="C37" s="627"/>
      <c r="D37" s="628"/>
      <c r="E37" s="624" t="s">
        <v>733</v>
      </c>
      <c r="F37" s="625"/>
      <c r="G37" s="625"/>
      <c r="H37" s="625"/>
      <c r="I37" s="625"/>
      <c r="J37" s="625"/>
      <c r="K37" s="625"/>
      <c r="L37" s="629"/>
      <c r="M37" s="626" t="s">
        <v>54</v>
      </c>
      <c r="N37" s="627"/>
      <c r="O37" s="628"/>
      <c r="P37" s="624" t="s">
        <v>805</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798</v>
      </c>
      <c r="E40" s="638"/>
      <c r="F40" s="638"/>
      <c r="G40" s="638"/>
      <c r="H40" s="638"/>
      <c r="I40" s="638"/>
      <c r="J40" s="638"/>
      <c r="K40" s="638"/>
      <c r="L40" s="639"/>
      <c r="M40" s="619" t="s">
        <v>50</v>
      </c>
      <c r="N40" s="620"/>
      <c r="O40" s="637" t="s">
        <v>752</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CC06FE01-BCB3-44F6-9E34-457AA1316C76}">
      <formula1>INDIRECT(D9)</formula1>
    </dataValidation>
    <dataValidation type="list" allowBlank="1" showInputMessage="1" showErrorMessage="1" sqref="D14:E14 D32:E32 O14:P14 O32:P32" xr:uid="{8490FECF-9DEC-4992-9F54-059301C20D9F}">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BD43618-8443-41AE-89B1-958EDAEA044B}">
          <x14:formula1>
            <xm:f>'(参考)リスト'!$G$16:$G$20</xm:f>
          </x14:formula1>
          <xm:sqref>D17:E17 D35:E35 O17:P17 O35:P35</xm:sqref>
        </x14:dataValidation>
        <x14:dataValidation type="list" allowBlank="1" showInputMessage="1" showErrorMessage="1" xr:uid="{6FC23EC6-2F48-49D9-A5D4-8BA476B98000}">
          <x14:formula1>
            <xm:f>'(参考)リスト'!$B$16:$B$20</xm:f>
          </x14:formula1>
          <xm:sqref>D9:E10 D27:E28 O9:P10 O27:P28</xm:sqref>
        </x14:dataValidation>
        <x14:dataValidation type="list" allowBlank="1" showInputMessage="1" showErrorMessage="1" xr:uid="{684882E2-05A2-4276-AF76-FE0483655E7C}">
          <x14:formula1>
            <xm:f>'(参考)リスト'!$F$16:$F$21</xm:f>
          </x14:formula1>
          <xm:sqref>E15:E16 E33:E34 P15:P16 P33:P34</xm:sqref>
        </x14:dataValidation>
        <x14:dataValidation type="list" allowBlank="1" showInputMessage="1" showErrorMessage="1" xr:uid="{ED3B5BB2-CE58-4EFC-934A-F5BA0C5B19AB}">
          <x14:formula1>
            <xm:f>'(参考)リスト'!$D$16:$D$18</xm:f>
          </x14:formula1>
          <xm:sqref>D13:E13 D31:E31 O13:P13 O31:P31</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AB5F6-3B55-48B8-9429-CABA63AB203B}">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648</v>
      </c>
      <c r="E5" s="646"/>
      <c r="F5" s="661"/>
      <c r="G5" s="662"/>
      <c r="H5" s="662"/>
      <c r="I5" s="662"/>
      <c r="J5" s="662"/>
      <c r="K5" s="662"/>
      <c r="L5" s="663"/>
      <c r="M5" s="660" t="s">
        <v>51</v>
      </c>
      <c r="N5" s="660" t="s">
        <v>47</v>
      </c>
      <c r="O5" s="645" t="s">
        <v>648</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515</v>
      </c>
      <c r="E11" s="646"/>
      <c r="F11" s="654"/>
      <c r="G11" s="655"/>
      <c r="H11" s="655"/>
      <c r="I11" s="655"/>
      <c r="J11" s="655"/>
      <c r="K11" s="655"/>
      <c r="L11" s="656"/>
      <c r="M11" s="630"/>
      <c r="N11" s="630" t="s">
        <v>4</v>
      </c>
      <c r="O11" s="645" t="s">
        <v>375</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row>
    <row r="13" spans="2:24" s="30" customFormat="1" ht="17.149999999999999"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681</v>
      </c>
      <c r="F16" s="654"/>
      <c r="G16" s="655"/>
      <c r="H16" s="655"/>
      <c r="I16" s="655"/>
      <c r="J16" s="655"/>
      <c r="K16" s="655"/>
      <c r="L16" s="656"/>
      <c r="M16" s="652"/>
      <c r="N16" s="619" t="s">
        <v>281</v>
      </c>
      <c r="O16" s="620"/>
      <c r="P16" s="205" t="s">
        <v>1124</v>
      </c>
      <c r="Q16" s="654"/>
      <c r="R16" s="655"/>
      <c r="S16" s="655"/>
      <c r="T16" s="655"/>
      <c r="U16" s="655"/>
      <c r="V16" s="655"/>
      <c r="W16" s="656"/>
    </row>
    <row r="17" spans="2:23" s="30" customFormat="1" ht="17.149999999999999" customHeight="1" x14ac:dyDescent="0.2">
      <c r="B17" s="619" t="s">
        <v>29</v>
      </c>
      <c r="C17" s="620"/>
      <c r="D17" s="653" t="s">
        <v>681</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22" t="s">
        <v>720</v>
      </c>
      <c r="F18" s="190"/>
      <c r="G18" s="190"/>
      <c r="H18" s="190"/>
      <c r="I18" s="190"/>
      <c r="J18" s="190"/>
      <c r="K18" s="190"/>
      <c r="L18" s="191"/>
      <c r="M18" s="619" t="s">
        <v>7</v>
      </c>
      <c r="N18" s="636"/>
      <c r="O18" s="620"/>
      <c r="P18" s="240" t="s">
        <v>806</v>
      </c>
      <c r="Q18" s="190"/>
      <c r="R18" s="190"/>
      <c r="S18" s="190"/>
      <c r="T18" s="190"/>
      <c r="U18" s="190"/>
      <c r="V18" s="190"/>
      <c r="W18" s="191"/>
    </row>
    <row r="19" spans="2:23" s="30" customFormat="1" ht="17.149999999999999" customHeight="1" x14ac:dyDescent="0.2">
      <c r="B19" s="626" t="s">
        <v>54</v>
      </c>
      <c r="C19" s="627"/>
      <c r="D19" s="628"/>
      <c r="E19" s="624" t="s">
        <v>733</v>
      </c>
      <c r="F19" s="625"/>
      <c r="G19" s="625"/>
      <c r="H19" s="625"/>
      <c r="I19" s="625"/>
      <c r="J19" s="625"/>
      <c r="K19" s="625"/>
      <c r="L19" s="629"/>
      <c r="M19" s="626" t="s">
        <v>54</v>
      </c>
      <c r="N19" s="627"/>
      <c r="O19" s="628"/>
      <c r="P19" s="624" t="s">
        <v>807</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798</v>
      </c>
      <c r="E22" s="638"/>
      <c r="F22" s="638"/>
      <c r="G22" s="638"/>
      <c r="H22" s="638"/>
      <c r="I22" s="638"/>
      <c r="J22" s="638"/>
      <c r="K22" s="638"/>
      <c r="L22" s="639"/>
      <c r="M22" s="619" t="s">
        <v>50</v>
      </c>
      <c r="N22" s="620"/>
      <c r="O22" s="637" t="s">
        <v>717</v>
      </c>
      <c r="P22" s="638"/>
      <c r="Q22" s="638"/>
      <c r="R22" s="638"/>
      <c r="S22" s="638"/>
      <c r="T22" s="638"/>
      <c r="U22" s="638"/>
      <c r="V22" s="638"/>
      <c r="W22" s="639"/>
    </row>
    <row r="23" spans="2:23" s="30" customFormat="1" ht="20.149999999999999" customHeight="1" x14ac:dyDescent="0.2">
      <c r="B23" s="660" t="s">
        <v>51</v>
      </c>
      <c r="C23" s="660" t="s">
        <v>47</v>
      </c>
      <c r="D23" s="645" t="s">
        <v>648</v>
      </c>
      <c r="E23" s="646"/>
      <c r="F23" s="661"/>
      <c r="G23" s="662"/>
      <c r="H23" s="662"/>
      <c r="I23" s="662"/>
      <c r="J23" s="662"/>
      <c r="K23" s="662"/>
      <c r="L23" s="663"/>
      <c r="M23" s="660" t="s">
        <v>51</v>
      </c>
      <c r="N23" s="660" t="s">
        <v>47</v>
      </c>
      <c r="O23" s="645" t="s">
        <v>648</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373</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808</v>
      </c>
      <c r="F36" s="190"/>
      <c r="G36" s="190"/>
      <c r="H36" s="190"/>
      <c r="I36" s="190"/>
      <c r="J36" s="190"/>
      <c r="K36" s="190"/>
      <c r="L36" s="191"/>
      <c r="M36" s="619" t="s">
        <v>7</v>
      </c>
      <c r="N36" s="636"/>
      <c r="O36" s="620"/>
      <c r="P36" s="240" t="s">
        <v>706</v>
      </c>
      <c r="Q36" s="190"/>
      <c r="R36" s="190"/>
      <c r="S36" s="190"/>
      <c r="T36" s="190"/>
      <c r="U36" s="190"/>
      <c r="V36" s="190"/>
      <c r="W36" s="191"/>
    </row>
    <row r="37" spans="2:24" s="30" customFormat="1" ht="17.149999999999999" customHeight="1" x14ac:dyDescent="0.2">
      <c r="B37" s="626" t="s">
        <v>54</v>
      </c>
      <c r="C37" s="627"/>
      <c r="D37" s="628"/>
      <c r="E37" s="624" t="s">
        <v>809</v>
      </c>
      <c r="F37" s="625"/>
      <c r="G37" s="625"/>
      <c r="H37" s="625"/>
      <c r="I37" s="625"/>
      <c r="J37" s="625"/>
      <c r="K37" s="625"/>
      <c r="L37" s="629"/>
      <c r="M37" s="626" t="s">
        <v>54</v>
      </c>
      <c r="N37" s="627"/>
      <c r="O37" s="628"/>
      <c r="P37" s="624" t="s">
        <v>810</v>
      </c>
      <c r="Q37" s="625"/>
      <c r="R37" s="625"/>
      <c r="S37" s="625"/>
      <c r="T37" s="625"/>
      <c r="U37" s="625"/>
      <c r="V37" s="625"/>
      <c r="W37" s="629"/>
    </row>
    <row r="38" spans="2:24" s="30" customFormat="1" ht="17.149999999999999" customHeight="1" x14ac:dyDescent="0.2">
      <c r="B38" s="621" t="s">
        <v>283</v>
      </c>
      <c r="C38" s="622"/>
      <c r="D38" s="623"/>
      <c r="E38" s="624" t="s">
        <v>707</v>
      </c>
      <c r="F38" s="625"/>
      <c r="G38" s="625"/>
      <c r="H38" s="598"/>
      <c r="I38" s="598"/>
      <c r="J38" s="598"/>
      <c r="K38" s="598"/>
      <c r="L38" s="599"/>
      <c r="M38" s="621" t="s">
        <v>283</v>
      </c>
      <c r="N38" s="622"/>
      <c r="O38" s="623"/>
      <c r="P38" s="624" t="s">
        <v>707</v>
      </c>
      <c r="Q38" s="625"/>
      <c r="R38" s="625"/>
      <c r="S38" s="598"/>
      <c r="T38" s="598"/>
      <c r="U38" s="598"/>
      <c r="V38" s="598"/>
      <c r="W38" s="599"/>
    </row>
    <row r="39" spans="2:24" s="30" customFormat="1" ht="17.149999999999999" customHeight="1" x14ac:dyDescent="0.2">
      <c r="B39" s="621" t="s">
        <v>303</v>
      </c>
      <c r="C39" s="622"/>
      <c r="D39" s="623"/>
      <c r="E39" s="624" t="s">
        <v>707</v>
      </c>
      <c r="F39" s="625"/>
      <c r="G39" s="625"/>
      <c r="H39" s="643" t="s">
        <v>8</v>
      </c>
      <c r="I39" s="644"/>
      <c r="J39" s="640"/>
      <c r="K39" s="641"/>
      <c r="L39" s="642"/>
      <c r="M39" s="621" t="s">
        <v>303</v>
      </c>
      <c r="N39" s="622"/>
      <c r="O39" s="623"/>
      <c r="P39" s="624" t="s">
        <v>707</v>
      </c>
      <c r="Q39" s="625"/>
      <c r="R39" s="625"/>
      <c r="S39" s="643" t="s">
        <v>8</v>
      </c>
      <c r="T39" s="644"/>
      <c r="U39" s="640"/>
      <c r="V39" s="641"/>
      <c r="W39" s="642"/>
    </row>
    <row r="40" spans="2:24" s="30" customFormat="1" ht="17.149999999999999" customHeight="1" x14ac:dyDescent="0.2">
      <c r="B40" s="619" t="s">
        <v>50</v>
      </c>
      <c r="C40" s="620"/>
      <c r="D40" s="637" t="s">
        <v>757</v>
      </c>
      <c r="E40" s="638"/>
      <c r="F40" s="638"/>
      <c r="G40" s="638"/>
      <c r="H40" s="638"/>
      <c r="I40" s="638"/>
      <c r="J40" s="638"/>
      <c r="K40" s="638"/>
      <c r="L40" s="639"/>
      <c r="M40" s="619" t="s">
        <v>50</v>
      </c>
      <c r="N40" s="620"/>
      <c r="O40" s="637" t="s">
        <v>739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80A151CB-8B42-4FF9-A339-443C6163354C}">
      <formula1>INDIRECT(D13)</formula1>
    </dataValidation>
    <dataValidation type="list" allowBlank="1" showInputMessage="1" showErrorMessage="1" sqref="D11:E12 D29:E30 O11:P12 O29:P30" xr:uid="{4DCA1692-4A5B-45BD-8A89-6ABB729DF4D1}">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B589E6E-4E6E-487B-9B55-2DCB8E8EAB83}">
          <x14:formula1>
            <xm:f>'(参考)リスト'!$D$16:$D$18</xm:f>
          </x14:formula1>
          <xm:sqref>D13:E13 D31:E31 O13:P13 O31:P31</xm:sqref>
        </x14:dataValidation>
        <x14:dataValidation type="list" allowBlank="1" showInputMessage="1" showErrorMessage="1" xr:uid="{264B190E-86A9-4A06-B840-1E18F8EE57AD}">
          <x14:formula1>
            <xm:f>'(参考)リスト'!$F$16:$F$21</xm:f>
          </x14:formula1>
          <xm:sqref>E15:E16 E33:E34 P15:P16 P33:P34</xm:sqref>
        </x14:dataValidation>
        <x14:dataValidation type="list" allowBlank="1" showInputMessage="1" showErrorMessage="1" xr:uid="{F541E6F9-37FF-4501-9E23-576D96BE3676}">
          <x14:formula1>
            <xm:f>'(参考)リスト'!$B$16:$B$20</xm:f>
          </x14:formula1>
          <xm:sqref>D9:E10 D27:E28 O9:P10 O27:P28</xm:sqref>
        </x14:dataValidation>
        <x14:dataValidation type="list" allowBlank="1" showInputMessage="1" showErrorMessage="1" xr:uid="{83973B09-3268-4E69-B267-87DB1FFA2C5D}">
          <x14:formula1>
            <xm:f>'(参考)リスト'!$G$16:$G$20</xm:f>
          </x14:formula1>
          <xm:sqref>D17:E17 D35:E35 O17:P17 O35:P35</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C6055-80AB-40E6-82A2-57783038311D}">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648</v>
      </c>
      <c r="E5" s="646"/>
      <c r="F5" s="661"/>
      <c r="G5" s="662"/>
      <c r="H5" s="662"/>
      <c r="I5" s="662"/>
      <c r="J5" s="662"/>
      <c r="K5" s="662"/>
      <c r="L5" s="663"/>
      <c r="M5" s="660" t="s">
        <v>51</v>
      </c>
      <c r="N5" s="660" t="s">
        <v>47</v>
      </c>
      <c r="O5" s="645" t="s">
        <v>649</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8</v>
      </c>
      <c r="E7" s="633"/>
      <c r="F7" s="654"/>
      <c r="G7" s="655"/>
      <c r="H7" s="655"/>
      <c r="I7" s="655"/>
      <c r="J7" s="655"/>
      <c r="K7" s="655"/>
      <c r="L7" s="656"/>
      <c r="M7" s="630"/>
      <c r="N7" s="630" t="s">
        <v>2</v>
      </c>
      <c r="O7" s="632">
        <v>1</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373</v>
      </c>
      <c r="E11" s="646"/>
      <c r="F11" s="654"/>
      <c r="G11" s="655"/>
      <c r="H11" s="655"/>
      <c r="I11" s="655"/>
      <c r="J11" s="655"/>
      <c r="K11" s="655"/>
      <c r="L11" s="656"/>
      <c r="M11" s="630"/>
      <c r="N11" s="630" t="s">
        <v>4</v>
      </c>
      <c r="O11" s="645" t="s">
        <v>515</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692</v>
      </c>
      <c r="Q16" s="654"/>
      <c r="R16" s="655"/>
      <c r="S16" s="655"/>
      <c r="T16" s="655"/>
      <c r="U16" s="655"/>
      <c r="V16" s="655"/>
      <c r="W16" s="65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737</v>
      </c>
      <c r="F18" s="190"/>
      <c r="G18" s="190"/>
      <c r="H18" s="190"/>
      <c r="I18" s="190"/>
      <c r="J18" s="190"/>
      <c r="K18" s="190"/>
      <c r="L18" s="191"/>
      <c r="M18" s="619" t="s">
        <v>7</v>
      </c>
      <c r="N18" s="636"/>
      <c r="O18" s="620"/>
      <c r="P18" s="240" t="s">
        <v>811</v>
      </c>
      <c r="Q18" s="190"/>
      <c r="R18" s="190"/>
      <c r="S18" s="190"/>
      <c r="T18" s="190"/>
      <c r="U18" s="190"/>
      <c r="V18" s="190"/>
      <c r="W18" s="191"/>
    </row>
    <row r="19" spans="2:23" s="30" customFormat="1" ht="17.149999999999999" customHeight="1" x14ac:dyDescent="0.2">
      <c r="B19" s="626" t="s">
        <v>54</v>
      </c>
      <c r="C19" s="627"/>
      <c r="D19" s="628"/>
      <c r="E19" s="624" t="s">
        <v>705</v>
      </c>
      <c r="F19" s="625"/>
      <c r="G19" s="625"/>
      <c r="H19" s="625"/>
      <c r="I19" s="625"/>
      <c r="J19" s="625"/>
      <c r="K19" s="625"/>
      <c r="L19" s="629"/>
      <c r="M19" s="626" t="s">
        <v>54</v>
      </c>
      <c r="N19" s="627"/>
      <c r="O19" s="628"/>
      <c r="P19" s="624" t="s">
        <v>812</v>
      </c>
      <c r="Q19" s="625"/>
      <c r="R19" s="625"/>
      <c r="S19" s="625"/>
      <c r="T19" s="625"/>
      <c r="U19" s="625"/>
      <c r="V19" s="625"/>
      <c r="W19" s="629"/>
    </row>
    <row r="20" spans="2:23" s="30" customFormat="1" ht="17.149999999999999" customHeight="1" x14ac:dyDescent="0.2">
      <c r="B20" s="621" t="s">
        <v>283</v>
      </c>
      <c r="C20" s="622"/>
      <c r="D20" s="623"/>
      <c r="E20" s="624" t="s">
        <v>707</v>
      </c>
      <c r="F20" s="625"/>
      <c r="G20" s="625"/>
      <c r="H20" s="598"/>
      <c r="I20" s="598"/>
      <c r="J20" s="598"/>
      <c r="K20" s="598"/>
      <c r="L20" s="599"/>
      <c r="M20" s="621" t="s">
        <v>283</v>
      </c>
      <c r="N20" s="622"/>
      <c r="O20" s="623"/>
      <c r="P20" s="624" t="s">
        <v>707</v>
      </c>
      <c r="Q20" s="625"/>
      <c r="R20" s="625"/>
      <c r="S20" s="598"/>
      <c r="T20" s="598"/>
      <c r="U20" s="598"/>
      <c r="V20" s="598"/>
      <c r="W20" s="599"/>
    </row>
    <row r="21" spans="2:23" s="30" customFormat="1" ht="17.149999999999999" customHeight="1" x14ac:dyDescent="0.2">
      <c r="B21" s="621" t="s">
        <v>303</v>
      </c>
      <c r="C21" s="622"/>
      <c r="D21" s="623"/>
      <c r="E21" s="624" t="s">
        <v>707</v>
      </c>
      <c r="F21" s="625"/>
      <c r="G21" s="625"/>
      <c r="H21" s="643" t="s">
        <v>8</v>
      </c>
      <c r="I21" s="644"/>
      <c r="J21" s="640"/>
      <c r="K21" s="641"/>
      <c r="L21" s="642"/>
      <c r="M21" s="621" t="s">
        <v>303</v>
      </c>
      <c r="N21" s="622"/>
      <c r="O21" s="623"/>
      <c r="P21" s="624" t="s">
        <v>707</v>
      </c>
      <c r="Q21" s="625"/>
      <c r="R21" s="625"/>
      <c r="S21" s="643" t="s">
        <v>8</v>
      </c>
      <c r="T21" s="644"/>
      <c r="U21" s="640"/>
      <c r="V21" s="641"/>
      <c r="W21" s="642"/>
    </row>
    <row r="22" spans="2:23" s="30" customFormat="1" ht="17.149999999999999" customHeight="1" x14ac:dyDescent="0.2">
      <c r="B22" s="619" t="s">
        <v>50</v>
      </c>
      <c r="C22" s="620"/>
      <c r="D22" s="637" t="s">
        <v>857</v>
      </c>
      <c r="E22" s="638"/>
      <c r="F22" s="638"/>
      <c r="G22" s="638"/>
      <c r="H22" s="638"/>
      <c r="I22" s="638"/>
      <c r="J22" s="638"/>
      <c r="K22" s="638"/>
      <c r="L22" s="639"/>
      <c r="M22" s="619" t="s">
        <v>50</v>
      </c>
      <c r="N22" s="620"/>
      <c r="O22" s="637" t="s">
        <v>690</v>
      </c>
      <c r="P22" s="638"/>
      <c r="Q22" s="638"/>
      <c r="R22" s="638"/>
      <c r="S22" s="638"/>
      <c r="T22" s="638"/>
      <c r="U22" s="638"/>
      <c r="V22" s="638"/>
      <c r="W22" s="639"/>
    </row>
    <row r="23" spans="2:23" s="30" customFormat="1" ht="20.149999999999999" customHeight="1" x14ac:dyDescent="0.2">
      <c r="B23" s="660" t="s">
        <v>51</v>
      </c>
      <c r="C23" s="660" t="s">
        <v>47</v>
      </c>
      <c r="D23" s="645" t="s">
        <v>649</v>
      </c>
      <c r="E23" s="646"/>
      <c r="F23" s="661"/>
      <c r="G23" s="662"/>
      <c r="H23" s="662"/>
      <c r="I23" s="662"/>
      <c r="J23" s="662"/>
      <c r="K23" s="662"/>
      <c r="L23" s="663"/>
      <c r="M23" s="660" t="s">
        <v>51</v>
      </c>
      <c r="N23" s="660" t="s">
        <v>47</v>
      </c>
      <c r="O23" s="645" t="s">
        <v>649</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375</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813</v>
      </c>
      <c r="F36" s="190"/>
      <c r="G36" s="190"/>
      <c r="H36" s="190"/>
      <c r="I36" s="190"/>
      <c r="J36" s="190"/>
      <c r="K36" s="190"/>
      <c r="L36" s="191"/>
      <c r="M36" s="619" t="s">
        <v>7</v>
      </c>
      <c r="N36" s="636"/>
      <c r="O36" s="620"/>
      <c r="P36" s="240" t="s">
        <v>814</v>
      </c>
      <c r="Q36" s="190"/>
      <c r="R36" s="190"/>
      <c r="S36" s="190"/>
      <c r="T36" s="190"/>
      <c r="U36" s="190"/>
      <c r="V36" s="190"/>
      <c r="W36" s="191"/>
    </row>
    <row r="37" spans="2:24" s="30" customFormat="1" ht="17.149999999999999" customHeight="1" x14ac:dyDescent="0.2">
      <c r="B37" s="626" t="s">
        <v>54</v>
      </c>
      <c r="C37" s="627"/>
      <c r="D37" s="628"/>
      <c r="E37" s="624" t="s">
        <v>1089</v>
      </c>
      <c r="F37" s="625"/>
      <c r="G37" s="625"/>
      <c r="H37" s="625"/>
      <c r="I37" s="625"/>
      <c r="J37" s="625"/>
      <c r="K37" s="625"/>
      <c r="L37" s="629"/>
      <c r="M37" s="626" t="s">
        <v>54</v>
      </c>
      <c r="N37" s="627"/>
      <c r="O37" s="628"/>
      <c r="P37" s="624" t="s">
        <v>815</v>
      </c>
      <c r="Q37" s="625"/>
      <c r="R37" s="625"/>
      <c r="S37" s="625"/>
      <c r="T37" s="625"/>
      <c r="U37" s="625"/>
      <c r="V37" s="625"/>
      <c r="W37" s="629"/>
    </row>
    <row r="38" spans="2:24" s="30" customFormat="1" ht="17.149999999999999" customHeight="1" x14ac:dyDescent="0.2">
      <c r="B38" s="621" t="s">
        <v>283</v>
      </c>
      <c r="C38" s="622"/>
      <c r="D38" s="623"/>
      <c r="E38" s="624" t="s">
        <v>684</v>
      </c>
      <c r="F38" s="625"/>
      <c r="G38" s="625"/>
      <c r="H38" s="598"/>
      <c r="I38" s="598"/>
      <c r="J38" s="598"/>
      <c r="K38" s="598"/>
      <c r="L38" s="599"/>
      <c r="M38" s="621" t="s">
        <v>283</v>
      </c>
      <c r="N38" s="622"/>
      <c r="O38" s="623"/>
      <c r="P38" s="624" t="s">
        <v>684</v>
      </c>
      <c r="Q38" s="625"/>
      <c r="R38" s="625"/>
      <c r="S38" s="598"/>
      <c r="T38" s="598"/>
      <c r="U38" s="598"/>
      <c r="V38" s="598"/>
      <c r="W38" s="599"/>
    </row>
    <row r="39" spans="2:24" s="30" customFormat="1" ht="17.149999999999999" customHeight="1" x14ac:dyDescent="0.2">
      <c r="B39" s="621" t="s">
        <v>303</v>
      </c>
      <c r="C39" s="622"/>
      <c r="D39" s="623"/>
      <c r="E39" s="624" t="s">
        <v>684</v>
      </c>
      <c r="F39" s="625"/>
      <c r="G39" s="625"/>
      <c r="H39" s="643" t="s">
        <v>8</v>
      </c>
      <c r="I39" s="644"/>
      <c r="J39" s="640"/>
      <c r="K39" s="641"/>
      <c r="L39" s="642"/>
      <c r="M39" s="621" t="s">
        <v>303</v>
      </c>
      <c r="N39" s="622"/>
      <c r="O39" s="623"/>
      <c r="P39" s="624" t="s">
        <v>684</v>
      </c>
      <c r="Q39" s="625"/>
      <c r="R39" s="625"/>
      <c r="S39" s="643" t="s">
        <v>8</v>
      </c>
      <c r="T39" s="644"/>
      <c r="U39" s="640"/>
      <c r="V39" s="641"/>
      <c r="W39" s="642"/>
    </row>
    <row r="40" spans="2:24" s="30" customFormat="1" ht="17.149999999999999" customHeight="1" x14ac:dyDescent="0.2">
      <c r="B40" s="619" t="s">
        <v>50</v>
      </c>
      <c r="C40" s="620"/>
      <c r="D40" s="637" t="s">
        <v>702</v>
      </c>
      <c r="E40" s="638"/>
      <c r="F40" s="638"/>
      <c r="G40" s="638"/>
      <c r="H40" s="638"/>
      <c r="I40" s="638"/>
      <c r="J40" s="638"/>
      <c r="K40" s="638"/>
      <c r="L40" s="639"/>
      <c r="M40" s="619" t="s">
        <v>50</v>
      </c>
      <c r="N40" s="620"/>
      <c r="O40" s="637" t="s">
        <v>816</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A4C6E65A-BA2B-4100-9B1B-4761FA553B30}">
      <formula1>INDIRECT(D9)</formula1>
    </dataValidation>
    <dataValidation type="list" allowBlank="1" showInputMessage="1" showErrorMessage="1" sqref="D14:E14 D32:E32 O14:P14 O32:P32" xr:uid="{33C28317-870C-4E5C-9AB1-FBF18C609F6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692E974-F71F-49B6-9C37-F0FBC3299A5E}">
          <x14:formula1>
            <xm:f>'(参考)リスト'!$G$16:$G$20</xm:f>
          </x14:formula1>
          <xm:sqref>D17:E17 D35:E35 O17:P17 O35:P35</xm:sqref>
        </x14:dataValidation>
        <x14:dataValidation type="list" allowBlank="1" showInputMessage="1" showErrorMessage="1" xr:uid="{49859E20-EE3D-4F57-A605-B3A7A938566F}">
          <x14:formula1>
            <xm:f>'(参考)リスト'!$B$16:$B$20</xm:f>
          </x14:formula1>
          <xm:sqref>D9:E10 D27:E28 O9:P10 O27:P28</xm:sqref>
        </x14:dataValidation>
        <x14:dataValidation type="list" allowBlank="1" showInputMessage="1" showErrorMessage="1" xr:uid="{E57BC019-1ED7-4CAE-8986-AB83009C7327}">
          <x14:formula1>
            <xm:f>'(参考)リスト'!$F$16:$F$21</xm:f>
          </x14:formula1>
          <xm:sqref>E15:E16 E33:E34 P15:P16 P33:P34</xm:sqref>
        </x14:dataValidation>
        <x14:dataValidation type="list" allowBlank="1" showInputMessage="1" showErrorMessage="1" xr:uid="{46F4D919-ED58-4978-A502-18F92C20943D}">
          <x14:formula1>
            <xm:f>'(参考)リスト'!$D$16:$D$18</xm:f>
          </x14:formula1>
          <xm:sqref>D13:E13 D31:E31 O13:P13 O31:P31</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F20F2-BA42-4AA5-AE29-2493228B6D5C}">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650</v>
      </c>
      <c r="E5" s="646"/>
      <c r="F5" s="661"/>
      <c r="G5" s="662"/>
      <c r="H5" s="662"/>
      <c r="I5" s="662"/>
      <c r="J5" s="662"/>
      <c r="K5" s="662"/>
      <c r="L5" s="663"/>
      <c r="M5" s="660" t="s">
        <v>51</v>
      </c>
      <c r="N5" s="660" t="s">
        <v>47</v>
      </c>
      <c r="O5" s="645" t="s">
        <v>650</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516</v>
      </c>
      <c r="E11" s="646"/>
      <c r="F11" s="654"/>
      <c r="G11" s="655"/>
      <c r="H11" s="655"/>
      <c r="I11" s="655"/>
      <c r="J11" s="655"/>
      <c r="K11" s="655"/>
      <c r="L11" s="656"/>
      <c r="M11" s="630"/>
      <c r="N11" s="630" t="s">
        <v>4</v>
      </c>
      <c r="O11" s="645" t="s">
        <v>511</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357</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681</v>
      </c>
      <c r="F16" s="654"/>
      <c r="G16" s="655"/>
      <c r="H16" s="655"/>
      <c r="I16" s="655"/>
      <c r="J16" s="655"/>
      <c r="K16" s="655"/>
      <c r="L16" s="656"/>
      <c r="M16" s="652"/>
      <c r="N16" s="619" t="s">
        <v>281</v>
      </c>
      <c r="O16" s="620"/>
      <c r="P16" s="205" t="s">
        <v>686</v>
      </c>
      <c r="Q16" s="654"/>
      <c r="R16" s="655"/>
      <c r="S16" s="655"/>
      <c r="T16" s="655"/>
      <c r="U16" s="655"/>
      <c r="V16" s="655"/>
      <c r="W16" s="656"/>
    </row>
    <row r="17" spans="2:23" s="30" customFormat="1" ht="17.149999999999999" customHeight="1" x14ac:dyDescent="0.2">
      <c r="B17" s="619" t="s">
        <v>29</v>
      </c>
      <c r="C17" s="620"/>
      <c r="D17" s="653" t="s">
        <v>681</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817</v>
      </c>
      <c r="F18" s="190"/>
      <c r="G18" s="190"/>
      <c r="H18" s="190"/>
      <c r="I18" s="190"/>
      <c r="J18" s="190"/>
      <c r="K18" s="190"/>
      <c r="L18" s="191"/>
      <c r="M18" s="619" t="s">
        <v>7</v>
      </c>
      <c r="N18" s="636"/>
      <c r="O18" s="620"/>
      <c r="P18" s="240" t="s">
        <v>742</v>
      </c>
      <c r="Q18" s="190"/>
      <c r="R18" s="190"/>
      <c r="S18" s="190"/>
      <c r="T18" s="190"/>
      <c r="U18" s="190"/>
      <c r="V18" s="190"/>
      <c r="W18" s="191"/>
    </row>
    <row r="19" spans="2:23" s="30" customFormat="1" ht="17.149999999999999" customHeight="1" x14ac:dyDescent="0.2">
      <c r="B19" s="626" t="s">
        <v>54</v>
      </c>
      <c r="C19" s="627"/>
      <c r="D19" s="628"/>
      <c r="E19" s="624" t="s">
        <v>819</v>
      </c>
      <c r="F19" s="625"/>
      <c r="G19" s="625"/>
      <c r="H19" s="625"/>
      <c r="I19" s="625"/>
      <c r="J19" s="625"/>
      <c r="K19" s="625"/>
      <c r="L19" s="629"/>
      <c r="M19" s="626" t="s">
        <v>54</v>
      </c>
      <c r="N19" s="627"/>
      <c r="O19" s="628"/>
      <c r="P19" s="624" t="s">
        <v>822</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821</v>
      </c>
      <c r="E22" s="638"/>
      <c r="F22" s="638"/>
      <c r="G22" s="638"/>
      <c r="H22" s="638"/>
      <c r="I22" s="638"/>
      <c r="J22" s="638"/>
      <c r="K22" s="638"/>
      <c r="L22" s="639"/>
      <c r="M22" s="619" t="s">
        <v>50</v>
      </c>
      <c r="N22" s="620"/>
      <c r="O22" s="637" t="s">
        <v>823</v>
      </c>
      <c r="P22" s="638"/>
      <c r="Q22" s="638"/>
      <c r="R22" s="638"/>
      <c r="S22" s="638"/>
      <c r="T22" s="638"/>
      <c r="U22" s="638"/>
      <c r="V22" s="638"/>
      <c r="W22" s="639"/>
    </row>
    <row r="23" spans="2:23" s="30" customFormat="1" ht="20.149999999999999" customHeight="1" x14ac:dyDescent="0.2">
      <c r="B23" s="660" t="s">
        <v>51</v>
      </c>
      <c r="C23" s="660" t="s">
        <v>47</v>
      </c>
      <c r="D23" s="645" t="s">
        <v>650</v>
      </c>
      <c r="E23" s="646"/>
      <c r="F23" s="661"/>
      <c r="G23" s="662"/>
      <c r="H23" s="662"/>
      <c r="I23" s="662"/>
      <c r="J23" s="662"/>
      <c r="K23" s="662"/>
      <c r="L23" s="663"/>
      <c r="M23" s="660" t="s">
        <v>51</v>
      </c>
      <c r="N23" s="660" t="s">
        <v>47</v>
      </c>
      <c r="O23" s="645" t="s">
        <v>650</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824</v>
      </c>
      <c r="F36" s="190"/>
      <c r="G36" s="190"/>
      <c r="H36" s="190"/>
      <c r="I36" s="190"/>
      <c r="J36" s="190"/>
      <c r="K36" s="190"/>
      <c r="L36" s="191"/>
      <c r="M36" s="619" t="s">
        <v>7</v>
      </c>
      <c r="N36" s="636"/>
      <c r="O36" s="620"/>
      <c r="P36" s="240" t="s">
        <v>826</v>
      </c>
      <c r="Q36" s="190"/>
      <c r="R36" s="190"/>
      <c r="S36" s="190"/>
      <c r="T36" s="190"/>
      <c r="U36" s="190"/>
      <c r="V36" s="190"/>
      <c r="W36" s="191"/>
    </row>
    <row r="37" spans="2:24" s="30" customFormat="1" ht="17.149999999999999" customHeight="1" x14ac:dyDescent="0.2">
      <c r="B37" s="626" t="s">
        <v>54</v>
      </c>
      <c r="C37" s="627"/>
      <c r="D37" s="628"/>
      <c r="E37" s="624" t="s">
        <v>825</v>
      </c>
      <c r="F37" s="625"/>
      <c r="G37" s="625"/>
      <c r="H37" s="625"/>
      <c r="I37" s="625"/>
      <c r="J37" s="625"/>
      <c r="K37" s="625"/>
      <c r="L37" s="629"/>
      <c r="M37" s="626" t="s">
        <v>54</v>
      </c>
      <c r="N37" s="627"/>
      <c r="O37" s="628"/>
      <c r="P37" s="624" t="s">
        <v>827</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816</v>
      </c>
      <c r="E40" s="638"/>
      <c r="F40" s="638"/>
      <c r="G40" s="638"/>
      <c r="H40" s="638"/>
      <c r="I40" s="638"/>
      <c r="J40" s="638"/>
      <c r="K40" s="638"/>
      <c r="L40" s="639"/>
      <c r="M40" s="619" t="s">
        <v>50</v>
      </c>
      <c r="N40" s="620"/>
      <c r="O40" s="637" t="s">
        <v>816</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8177C32C-967E-4B44-968B-2C8390AF5F5A}">
      <formula1>INDIRECT(D13)</formula1>
    </dataValidation>
    <dataValidation type="list" allowBlank="1" showInputMessage="1" showErrorMessage="1" sqref="D11:E12 D29:E30 O11:P12 O29:P30" xr:uid="{BE13190B-2423-44DE-9835-8D0D96BA91E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6775578-4AD5-41F9-B52A-8598B5EA6E99}">
          <x14:formula1>
            <xm:f>'(参考)リスト'!$D$16:$D$18</xm:f>
          </x14:formula1>
          <xm:sqref>D13:E13 D31:E31 O13:P13 O31:P31</xm:sqref>
        </x14:dataValidation>
        <x14:dataValidation type="list" allowBlank="1" showInputMessage="1" showErrorMessage="1" xr:uid="{D28EC0C5-C5BF-4ADB-985A-C4C33AA80D6D}">
          <x14:formula1>
            <xm:f>'(参考)リスト'!$F$16:$F$21</xm:f>
          </x14:formula1>
          <xm:sqref>E15:E16 E33:E34 P15:P16 P33:P34</xm:sqref>
        </x14:dataValidation>
        <x14:dataValidation type="list" allowBlank="1" showInputMessage="1" showErrorMessage="1" xr:uid="{FAE9E57B-3420-4424-8EE2-E4C0D76248C7}">
          <x14:formula1>
            <xm:f>'(参考)リスト'!$B$16:$B$20</xm:f>
          </x14:formula1>
          <xm:sqref>D9:E10 D27:E28 O9:P10 O27:P28</xm:sqref>
        </x14:dataValidation>
        <x14:dataValidation type="list" allowBlank="1" showInputMessage="1" showErrorMessage="1" xr:uid="{610BD264-C9B7-4581-9B9B-352F20F47833}">
          <x14:formula1>
            <xm:f>'(参考)リスト'!$G$16:$G$20</xm:f>
          </x14:formula1>
          <xm:sqref>D17:E17 D35:E35 O17:P17 O35:P35</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8E412-040B-40AD-9CC5-881E9763E96E}">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651</v>
      </c>
      <c r="E5" s="646"/>
      <c r="F5" s="661"/>
      <c r="G5" s="662"/>
      <c r="H5" s="662"/>
      <c r="I5" s="662"/>
      <c r="J5" s="662"/>
      <c r="K5" s="662"/>
      <c r="L5" s="663"/>
      <c r="M5" s="660" t="s">
        <v>51</v>
      </c>
      <c r="N5" s="660" t="s">
        <v>47</v>
      </c>
      <c r="O5" s="645" t="s">
        <v>651</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373</v>
      </c>
      <c r="E11" s="646"/>
      <c r="F11" s="654"/>
      <c r="G11" s="655"/>
      <c r="H11" s="655"/>
      <c r="I11" s="655"/>
      <c r="J11" s="655"/>
      <c r="K11" s="655"/>
      <c r="L11" s="656"/>
      <c r="M11" s="630"/>
      <c r="N11" s="630" t="s">
        <v>4</v>
      </c>
      <c r="O11" s="645" t="s">
        <v>376</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4"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828</v>
      </c>
      <c r="F18" s="190"/>
      <c r="G18" s="190"/>
      <c r="H18" s="190"/>
      <c r="I18" s="190"/>
      <c r="J18" s="190"/>
      <c r="K18" s="190"/>
      <c r="L18" s="191"/>
      <c r="M18" s="619" t="s">
        <v>7</v>
      </c>
      <c r="N18" s="636"/>
      <c r="O18" s="620"/>
      <c r="P18" s="240" t="s">
        <v>824</v>
      </c>
      <c r="Q18" s="190"/>
      <c r="R18" s="190"/>
      <c r="S18" s="190"/>
      <c r="T18" s="190"/>
      <c r="U18" s="190"/>
      <c r="V18" s="190"/>
      <c r="W18" s="191"/>
    </row>
    <row r="19" spans="2:23" s="30" customFormat="1" ht="17.149999999999999" customHeight="1" x14ac:dyDescent="0.2">
      <c r="B19" s="626" t="s">
        <v>54</v>
      </c>
      <c r="C19" s="627"/>
      <c r="D19" s="628"/>
      <c r="E19" s="624" t="s">
        <v>829</v>
      </c>
      <c r="F19" s="625"/>
      <c r="G19" s="625"/>
      <c r="H19" s="625"/>
      <c r="I19" s="625"/>
      <c r="J19" s="625"/>
      <c r="K19" s="625"/>
      <c r="L19" s="629"/>
      <c r="M19" s="626" t="s">
        <v>54</v>
      </c>
      <c r="N19" s="627"/>
      <c r="O19" s="628"/>
      <c r="P19" s="624" t="s">
        <v>831</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830</v>
      </c>
      <c r="E22" s="638"/>
      <c r="F22" s="638"/>
      <c r="G22" s="638"/>
      <c r="H22" s="638"/>
      <c r="I22" s="638"/>
      <c r="J22" s="638"/>
      <c r="K22" s="638"/>
      <c r="L22" s="639"/>
      <c r="M22" s="619" t="s">
        <v>50</v>
      </c>
      <c r="N22" s="620"/>
      <c r="O22" s="637" t="s">
        <v>816</v>
      </c>
      <c r="P22" s="638"/>
      <c r="Q22" s="638"/>
      <c r="R22" s="638"/>
      <c r="S22" s="638"/>
      <c r="T22" s="638"/>
      <c r="U22" s="638"/>
      <c r="V22" s="638"/>
      <c r="W22" s="639"/>
    </row>
    <row r="23" spans="2:23" s="30" customFormat="1" ht="20.149999999999999" customHeight="1" x14ac:dyDescent="0.2">
      <c r="B23" s="660" t="s">
        <v>51</v>
      </c>
      <c r="C23" s="660" t="s">
        <v>47</v>
      </c>
      <c r="D23" s="645" t="s">
        <v>651</v>
      </c>
      <c r="E23" s="646"/>
      <c r="F23" s="661"/>
      <c r="G23" s="662"/>
      <c r="H23" s="662"/>
      <c r="I23" s="662"/>
      <c r="J23" s="662"/>
      <c r="K23" s="662"/>
      <c r="L23" s="663"/>
      <c r="M23" s="660" t="s">
        <v>51</v>
      </c>
      <c r="N23" s="660" t="s">
        <v>47</v>
      </c>
      <c r="O23" s="645" t="s">
        <v>652</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3</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359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832</v>
      </c>
      <c r="F36" s="190"/>
      <c r="G36" s="190"/>
      <c r="H36" s="190"/>
      <c r="I36" s="190"/>
      <c r="J36" s="190"/>
      <c r="K36" s="190"/>
      <c r="L36" s="191"/>
      <c r="M36" s="619" t="s">
        <v>7</v>
      </c>
      <c r="N36" s="636"/>
      <c r="O36" s="620"/>
      <c r="P36" s="240" t="s">
        <v>834</v>
      </c>
      <c r="Q36" s="190"/>
      <c r="R36" s="190"/>
      <c r="S36" s="190"/>
      <c r="T36" s="190"/>
      <c r="U36" s="190"/>
      <c r="V36" s="190"/>
      <c r="W36" s="191"/>
    </row>
    <row r="37" spans="2:24" s="30" customFormat="1" ht="17.149999999999999" customHeight="1" x14ac:dyDescent="0.2">
      <c r="B37" s="626" t="s">
        <v>54</v>
      </c>
      <c r="C37" s="627"/>
      <c r="D37" s="628"/>
      <c r="E37" s="624" t="s">
        <v>833</v>
      </c>
      <c r="F37" s="625"/>
      <c r="G37" s="625"/>
      <c r="H37" s="625"/>
      <c r="I37" s="625"/>
      <c r="J37" s="625"/>
      <c r="K37" s="625"/>
      <c r="L37" s="629"/>
      <c r="M37" s="626" t="s">
        <v>54</v>
      </c>
      <c r="N37" s="627"/>
      <c r="O37" s="628"/>
      <c r="P37" s="624" t="s">
        <v>835</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816</v>
      </c>
      <c r="E40" s="638"/>
      <c r="F40" s="638"/>
      <c r="G40" s="638"/>
      <c r="H40" s="638"/>
      <c r="I40" s="638"/>
      <c r="J40" s="638"/>
      <c r="K40" s="638"/>
      <c r="L40" s="639"/>
      <c r="M40" s="619" t="s">
        <v>50</v>
      </c>
      <c r="N40" s="620"/>
      <c r="O40" s="637" t="s">
        <v>359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D1D827B2-D1C4-4A3E-A0C9-996289755EEE}">
      <formula1>INDIRECT(D9)</formula1>
    </dataValidation>
    <dataValidation type="list" allowBlank="1" showInputMessage="1" showErrorMessage="1" sqref="D14:E14 D32:E32 O14:P14 O32:P32" xr:uid="{19B4BF6C-B86B-423E-A28D-42B6FB43655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BBC746B-3198-41C8-86A7-940BDD65B8A6}">
          <x14:formula1>
            <xm:f>'(参考)リスト'!$G$16:$G$20</xm:f>
          </x14:formula1>
          <xm:sqref>D17:E17 D35:E35 O17:P17 O35:P35</xm:sqref>
        </x14:dataValidation>
        <x14:dataValidation type="list" allowBlank="1" showInputMessage="1" showErrorMessage="1" xr:uid="{A43C6B93-1219-4D49-89DE-751B902D6B06}">
          <x14:formula1>
            <xm:f>'(参考)リスト'!$B$16:$B$20</xm:f>
          </x14:formula1>
          <xm:sqref>D9:E10 D27:E28 O9:P10 O27:P28</xm:sqref>
        </x14:dataValidation>
        <x14:dataValidation type="list" allowBlank="1" showInputMessage="1" showErrorMessage="1" xr:uid="{81B7400A-3DDC-4518-BDA7-45B6385BF6F2}">
          <x14:formula1>
            <xm:f>'(参考)リスト'!$F$16:$F$21</xm:f>
          </x14:formula1>
          <xm:sqref>E15:E16 E33:E34 P15:P16 P33:P34</xm:sqref>
        </x14:dataValidation>
        <x14:dataValidation type="list" allowBlank="1" showInputMessage="1" showErrorMessage="1" xr:uid="{FE28A5E2-6875-4144-AD65-352C640CCFAA}">
          <x14:formula1>
            <xm:f>'(参考)リスト'!$D$16:$D$18</xm:f>
          </x14:formula1>
          <xm:sqref>D13:E13 D31:E31 O13:P13 O31:P31</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DF97F-5107-411D-9C84-0A14B15E5AF4}">
  <dimension ref="B1:X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4" ht="9" customHeight="1" x14ac:dyDescent="0.2">
      <c r="E1" s="29">
        <v>1</v>
      </c>
    </row>
    <row r="2" spans="2:24"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4"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4"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4" s="30" customFormat="1" ht="20.149999999999999" customHeight="1" x14ac:dyDescent="0.2">
      <c r="B5" s="660" t="s">
        <v>51</v>
      </c>
      <c r="C5" s="660" t="s">
        <v>47</v>
      </c>
      <c r="D5" s="645" t="s">
        <v>653</v>
      </c>
      <c r="E5" s="646"/>
      <c r="F5" s="661"/>
      <c r="G5" s="662"/>
      <c r="H5" s="662"/>
      <c r="I5" s="662"/>
      <c r="J5" s="662"/>
      <c r="K5" s="662"/>
      <c r="L5" s="663"/>
      <c r="M5" s="660" t="s">
        <v>51</v>
      </c>
      <c r="N5" s="660" t="s">
        <v>47</v>
      </c>
      <c r="O5" s="645" t="s">
        <v>653</v>
      </c>
      <c r="P5" s="646"/>
      <c r="Q5" s="654"/>
      <c r="R5" s="655"/>
      <c r="S5" s="655"/>
      <c r="T5" s="655"/>
      <c r="U5" s="655"/>
      <c r="V5" s="655"/>
      <c r="W5" s="656"/>
    </row>
    <row r="6" spans="2:24"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4" s="30" customFormat="1" ht="20.149999999999999"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4"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4"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4"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row>
    <row r="11" spans="2:24" s="30" customFormat="1" ht="20.149999999999999" customHeight="1" x14ac:dyDescent="0.2">
      <c r="B11" s="630"/>
      <c r="C11" s="630" t="s">
        <v>4</v>
      </c>
      <c r="D11" s="645" t="s">
        <v>516</v>
      </c>
      <c r="E11" s="646"/>
      <c r="F11" s="654"/>
      <c r="G11" s="655"/>
      <c r="H11" s="655"/>
      <c r="I11" s="655"/>
      <c r="J11" s="655"/>
      <c r="K11" s="655"/>
      <c r="L11" s="656"/>
      <c r="M11" s="630"/>
      <c r="N11" s="630" t="s">
        <v>4</v>
      </c>
      <c r="O11" s="645" t="s">
        <v>511</v>
      </c>
      <c r="P11" s="646"/>
      <c r="Q11" s="654"/>
      <c r="R11" s="655"/>
      <c r="S11" s="655"/>
      <c r="T11" s="655"/>
      <c r="U11" s="655"/>
      <c r="V11" s="655"/>
      <c r="W11" s="656"/>
    </row>
    <row r="12" spans="2:24"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4" s="30" customFormat="1" ht="17.149999999999999"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4" s="30" customFormat="1" ht="17.149999999999999" customHeight="1" x14ac:dyDescent="0.2">
      <c r="B14" s="619" t="s">
        <v>49</v>
      </c>
      <c r="C14" s="620"/>
      <c r="D14" s="649" t="s">
        <v>352</v>
      </c>
      <c r="E14" s="650"/>
      <c r="F14" s="654"/>
      <c r="G14" s="655"/>
      <c r="H14" s="655"/>
      <c r="I14" s="655"/>
      <c r="J14" s="655"/>
      <c r="K14" s="655"/>
      <c r="L14" s="656"/>
      <c r="M14" s="619" t="s">
        <v>49</v>
      </c>
      <c r="N14" s="620"/>
      <c r="O14" s="649" t="s">
        <v>357</v>
      </c>
      <c r="P14" s="650"/>
      <c r="Q14" s="654"/>
      <c r="R14" s="655"/>
      <c r="S14" s="655"/>
      <c r="T14" s="655"/>
      <c r="U14" s="655"/>
      <c r="V14" s="655"/>
      <c r="W14" s="656"/>
    </row>
    <row r="15" spans="2:24"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4" s="30" customFormat="1" ht="17.149999999999999" customHeight="1" x14ac:dyDescent="0.2">
      <c r="B16" s="652"/>
      <c r="C16" s="619" t="s">
        <v>281</v>
      </c>
      <c r="D16" s="620"/>
      <c r="E16" s="205" t="s">
        <v>681</v>
      </c>
      <c r="F16" s="654"/>
      <c r="G16" s="655"/>
      <c r="H16" s="655"/>
      <c r="I16" s="655"/>
      <c r="J16" s="655"/>
      <c r="K16" s="655"/>
      <c r="L16" s="656"/>
      <c r="M16" s="652"/>
      <c r="N16" s="619" t="s">
        <v>281</v>
      </c>
      <c r="O16" s="620"/>
      <c r="P16" s="205" t="s">
        <v>686</v>
      </c>
      <c r="Q16" s="654"/>
      <c r="R16" s="655"/>
      <c r="S16" s="655"/>
      <c r="T16" s="655"/>
      <c r="U16" s="655"/>
      <c r="V16" s="655"/>
      <c r="W16" s="656"/>
    </row>
    <row r="17" spans="2:23" s="30" customFormat="1" ht="17.149999999999999" customHeight="1" x14ac:dyDescent="0.2">
      <c r="B17" s="619" t="s">
        <v>29</v>
      </c>
      <c r="C17" s="620"/>
      <c r="D17" s="653" t="s">
        <v>681</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22" t="s">
        <v>720</v>
      </c>
      <c r="F18" s="190"/>
      <c r="G18" s="190"/>
      <c r="H18" s="190"/>
      <c r="I18" s="190"/>
      <c r="J18" s="190"/>
      <c r="K18" s="190"/>
      <c r="L18" s="191"/>
      <c r="M18" s="619" t="s">
        <v>7</v>
      </c>
      <c r="N18" s="636"/>
      <c r="O18" s="620"/>
      <c r="P18" s="240" t="s">
        <v>824</v>
      </c>
      <c r="Q18" s="190"/>
      <c r="R18" s="190"/>
      <c r="S18" s="190"/>
      <c r="T18" s="190"/>
      <c r="U18" s="190"/>
      <c r="V18" s="190"/>
      <c r="W18" s="191"/>
    </row>
    <row r="19" spans="2:23" s="30" customFormat="1" ht="17.149999999999999" customHeight="1" x14ac:dyDescent="0.2">
      <c r="B19" s="626" t="s">
        <v>54</v>
      </c>
      <c r="C19" s="627"/>
      <c r="D19" s="628"/>
      <c r="E19" s="624" t="s">
        <v>836</v>
      </c>
      <c r="F19" s="625"/>
      <c r="G19" s="625"/>
      <c r="H19" s="625"/>
      <c r="I19" s="625"/>
      <c r="J19" s="625"/>
      <c r="K19" s="625"/>
      <c r="L19" s="629"/>
      <c r="M19" s="626" t="s">
        <v>54</v>
      </c>
      <c r="N19" s="627"/>
      <c r="O19" s="628"/>
      <c r="P19" s="624" t="s">
        <v>838</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837</v>
      </c>
      <c r="E22" s="638"/>
      <c r="F22" s="638"/>
      <c r="G22" s="638"/>
      <c r="H22" s="638"/>
      <c r="I22" s="638"/>
      <c r="J22" s="638"/>
      <c r="K22" s="638"/>
      <c r="L22" s="639"/>
      <c r="M22" s="619" t="s">
        <v>50</v>
      </c>
      <c r="N22" s="620"/>
      <c r="O22" s="637" t="s">
        <v>839</v>
      </c>
      <c r="P22" s="638"/>
      <c r="Q22" s="638"/>
      <c r="R22" s="638"/>
      <c r="S22" s="638"/>
      <c r="T22" s="638"/>
      <c r="U22" s="638"/>
      <c r="V22" s="638"/>
      <c r="W22" s="639"/>
    </row>
    <row r="23" spans="2:23" s="30" customFormat="1" ht="20.149999999999999" customHeight="1" x14ac:dyDescent="0.2">
      <c r="B23" s="660" t="s">
        <v>51</v>
      </c>
      <c r="C23" s="660" t="s">
        <v>47</v>
      </c>
      <c r="D23" s="645" t="s">
        <v>653</v>
      </c>
      <c r="E23" s="646"/>
      <c r="F23" s="661"/>
      <c r="G23" s="662"/>
      <c r="H23" s="662"/>
      <c r="I23" s="662"/>
      <c r="J23" s="662"/>
      <c r="K23" s="662"/>
      <c r="L23" s="663"/>
      <c r="M23" s="660" t="s">
        <v>51</v>
      </c>
      <c r="N23" s="660" t="s">
        <v>47</v>
      </c>
      <c r="O23" s="645" t="s">
        <v>654</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3</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692</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840</v>
      </c>
      <c r="F36" s="190"/>
      <c r="G36" s="190"/>
      <c r="H36" s="190"/>
      <c r="I36" s="190"/>
      <c r="J36" s="190"/>
      <c r="K36" s="190"/>
      <c r="L36" s="191"/>
      <c r="M36" s="619" t="s">
        <v>7</v>
      </c>
      <c r="N36" s="636"/>
      <c r="O36" s="620"/>
      <c r="P36" s="240" t="s">
        <v>842</v>
      </c>
      <c r="Q36" s="190"/>
      <c r="R36" s="190"/>
      <c r="S36" s="190"/>
      <c r="T36" s="190"/>
      <c r="U36" s="190"/>
      <c r="V36" s="190"/>
      <c r="W36" s="191"/>
    </row>
    <row r="37" spans="2:24" s="30" customFormat="1" ht="17.149999999999999" customHeight="1" x14ac:dyDescent="0.2">
      <c r="B37" s="626" t="s">
        <v>54</v>
      </c>
      <c r="C37" s="627"/>
      <c r="D37" s="628"/>
      <c r="E37" s="624" t="s">
        <v>841</v>
      </c>
      <c r="F37" s="625"/>
      <c r="G37" s="625"/>
      <c r="H37" s="625"/>
      <c r="I37" s="625"/>
      <c r="J37" s="625"/>
      <c r="K37" s="625"/>
      <c r="L37" s="629"/>
      <c r="M37" s="626" t="s">
        <v>54</v>
      </c>
      <c r="N37" s="627"/>
      <c r="O37" s="628"/>
      <c r="P37" s="624" t="s">
        <v>843</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816</v>
      </c>
      <c r="E40" s="638"/>
      <c r="F40" s="638"/>
      <c r="G40" s="638"/>
      <c r="H40" s="638"/>
      <c r="I40" s="638"/>
      <c r="J40" s="638"/>
      <c r="K40" s="638"/>
      <c r="L40" s="639"/>
      <c r="M40" s="619" t="s">
        <v>50</v>
      </c>
      <c r="N40" s="620"/>
      <c r="O40" s="637" t="s">
        <v>690</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9F2C5CE7-CFBE-40CE-B11B-8FE6530FDFC0}">
      <formula1>INDIRECT(D13)</formula1>
    </dataValidation>
    <dataValidation type="list" allowBlank="1" showInputMessage="1" showErrorMessage="1" sqref="D11:E12 D29:E30 O11:P12 O29:P30" xr:uid="{2CB8337B-F622-41BC-8327-7B6E2188516C}">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2013945-9F05-422C-919C-59ACBFE5F371}">
          <x14:formula1>
            <xm:f>'(参考)リスト'!$D$16:$D$18</xm:f>
          </x14:formula1>
          <xm:sqref>D13:E13 D31:E31 O13:P13 O31:P31</xm:sqref>
        </x14:dataValidation>
        <x14:dataValidation type="list" allowBlank="1" showInputMessage="1" showErrorMessage="1" xr:uid="{9139F7A2-FA21-451C-977A-55046E481E7B}">
          <x14:formula1>
            <xm:f>'(参考)リスト'!$F$16:$F$21</xm:f>
          </x14:formula1>
          <xm:sqref>E15:E16 E33:E34 P15:P16 P33:P34</xm:sqref>
        </x14:dataValidation>
        <x14:dataValidation type="list" allowBlank="1" showInputMessage="1" showErrorMessage="1" xr:uid="{DA7E56A4-0D02-4749-998E-F398FC433214}">
          <x14:formula1>
            <xm:f>'(参考)リスト'!$B$16:$B$20</xm:f>
          </x14:formula1>
          <xm:sqref>D9:E10 D27:E28 O9:P10 O27:P28</xm:sqref>
        </x14:dataValidation>
        <x14:dataValidation type="list" allowBlank="1" showInputMessage="1" showErrorMessage="1" xr:uid="{34F1E515-C9E6-41D4-8E40-D1A77EC73F75}">
          <x14:formula1>
            <xm:f>'(参考)リスト'!$G$16:$G$20</xm:f>
          </x14:formula1>
          <xm:sqref>D17:E17 D35:E35 O17:P17 O35:P35</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4E0C5-A937-4590-A819-0042363A922A}">
  <dimension ref="B1:Y45"/>
  <sheetViews>
    <sheetView showGridLines="0" showZeros="0" view="pageBreakPreview" topLeftCell="A23"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654</v>
      </c>
      <c r="E5" s="646"/>
      <c r="F5" s="661"/>
      <c r="G5" s="662"/>
      <c r="H5" s="662"/>
      <c r="I5" s="662"/>
      <c r="J5" s="662"/>
      <c r="K5" s="662"/>
      <c r="L5" s="663"/>
      <c r="M5" s="660" t="s">
        <v>51</v>
      </c>
      <c r="N5" s="660" t="s">
        <v>47</v>
      </c>
      <c r="O5" s="645" t="s">
        <v>654</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515</v>
      </c>
      <c r="E11" s="646"/>
      <c r="F11" s="654"/>
      <c r="G11" s="655"/>
      <c r="H11" s="655"/>
      <c r="I11" s="655"/>
      <c r="J11" s="655"/>
      <c r="K11" s="655"/>
      <c r="L11" s="656"/>
      <c r="M11" s="630"/>
      <c r="N11" s="630" t="s">
        <v>4</v>
      </c>
      <c r="O11" s="645" t="s">
        <v>515</v>
      </c>
      <c r="P11" s="646"/>
      <c r="Q11" s="654"/>
      <c r="R11" s="655"/>
      <c r="S11" s="655"/>
      <c r="T11" s="655"/>
      <c r="U11" s="655"/>
      <c r="V11" s="655"/>
      <c r="W11" s="656"/>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5" s="30" customFormat="1" ht="17.149999999999999" customHeight="1" x14ac:dyDescent="0.2">
      <c r="B16" s="652"/>
      <c r="C16" s="619" t="s">
        <v>281</v>
      </c>
      <c r="D16" s="620"/>
      <c r="E16" s="205" t="s">
        <v>681</v>
      </c>
      <c r="F16" s="654"/>
      <c r="G16" s="655"/>
      <c r="H16" s="655"/>
      <c r="I16" s="655"/>
      <c r="J16" s="655"/>
      <c r="K16" s="655"/>
      <c r="L16" s="656"/>
      <c r="M16" s="652"/>
      <c r="N16" s="619" t="s">
        <v>281</v>
      </c>
      <c r="O16" s="620"/>
      <c r="P16" s="205" t="s">
        <v>681</v>
      </c>
      <c r="Q16" s="654"/>
      <c r="R16" s="655"/>
      <c r="S16" s="655"/>
      <c r="T16" s="655"/>
      <c r="U16" s="655"/>
      <c r="V16" s="655"/>
      <c r="W16" s="656"/>
    </row>
    <row r="17" spans="2:23" s="30" customFormat="1" ht="17.149999999999999" customHeight="1" x14ac:dyDescent="0.2">
      <c r="B17" s="619" t="s">
        <v>29</v>
      </c>
      <c r="C17" s="620"/>
      <c r="D17" s="653" t="s">
        <v>681</v>
      </c>
      <c r="E17" s="614"/>
      <c r="F17" s="657"/>
      <c r="G17" s="658"/>
      <c r="H17" s="658"/>
      <c r="I17" s="658"/>
      <c r="J17" s="658"/>
      <c r="K17" s="658"/>
      <c r="L17" s="659"/>
      <c r="M17" s="619" t="s">
        <v>29</v>
      </c>
      <c r="N17" s="620"/>
      <c r="O17" s="653" t="s">
        <v>681</v>
      </c>
      <c r="P17" s="614"/>
      <c r="Q17" s="657"/>
      <c r="R17" s="658"/>
      <c r="S17" s="658"/>
      <c r="T17" s="658"/>
      <c r="U17" s="658"/>
      <c r="V17" s="658"/>
      <c r="W17" s="659"/>
    </row>
    <row r="18" spans="2:23" s="30" customFormat="1" ht="17.149999999999999" customHeight="1" x14ac:dyDescent="0.2">
      <c r="B18" s="619" t="s">
        <v>7</v>
      </c>
      <c r="C18" s="636"/>
      <c r="D18" s="636"/>
      <c r="E18" s="240" t="s">
        <v>844</v>
      </c>
      <c r="F18" s="190"/>
      <c r="G18" s="190"/>
      <c r="H18" s="190"/>
      <c r="I18" s="190"/>
      <c r="J18" s="190"/>
      <c r="K18" s="190"/>
      <c r="L18" s="191"/>
      <c r="M18" s="619" t="s">
        <v>7</v>
      </c>
      <c r="N18" s="636"/>
      <c r="O18" s="620"/>
      <c r="P18" s="240" t="s">
        <v>846</v>
      </c>
      <c r="Q18" s="190"/>
      <c r="R18" s="190"/>
      <c r="S18" s="190"/>
      <c r="T18" s="190"/>
      <c r="U18" s="190"/>
      <c r="V18" s="190"/>
      <c r="W18" s="191"/>
    </row>
    <row r="19" spans="2:23" s="30" customFormat="1" ht="17.149999999999999" customHeight="1" x14ac:dyDescent="0.2">
      <c r="B19" s="626" t="s">
        <v>54</v>
      </c>
      <c r="C19" s="627"/>
      <c r="D19" s="628"/>
      <c r="E19" s="624" t="s">
        <v>845</v>
      </c>
      <c r="F19" s="625"/>
      <c r="G19" s="625"/>
      <c r="H19" s="625"/>
      <c r="I19" s="625"/>
      <c r="J19" s="625"/>
      <c r="K19" s="625"/>
      <c r="L19" s="629"/>
      <c r="M19" s="626" t="s">
        <v>54</v>
      </c>
      <c r="N19" s="627"/>
      <c r="O19" s="628"/>
      <c r="P19" s="624" t="s">
        <v>847</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821</v>
      </c>
      <c r="E22" s="638"/>
      <c r="F22" s="638"/>
      <c r="G22" s="638"/>
      <c r="H22" s="638"/>
      <c r="I22" s="638"/>
      <c r="J22" s="638"/>
      <c r="K22" s="638"/>
      <c r="L22" s="639"/>
      <c r="M22" s="619" t="s">
        <v>50</v>
      </c>
      <c r="N22" s="620"/>
      <c r="O22" s="637" t="s">
        <v>821</v>
      </c>
      <c r="P22" s="638"/>
      <c r="Q22" s="638"/>
      <c r="R22" s="638"/>
      <c r="S22" s="638"/>
      <c r="T22" s="638"/>
      <c r="U22" s="638"/>
      <c r="V22" s="638"/>
      <c r="W22" s="639"/>
    </row>
    <row r="23" spans="2:23" s="30" customFormat="1" ht="20.149999999999999" customHeight="1" x14ac:dyDescent="0.2">
      <c r="B23" s="660" t="s">
        <v>51</v>
      </c>
      <c r="C23" s="660" t="s">
        <v>47</v>
      </c>
      <c r="D23" s="645" t="s">
        <v>654</v>
      </c>
      <c r="E23" s="646"/>
      <c r="F23" s="661"/>
      <c r="G23" s="662"/>
      <c r="H23" s="662"/>
      <c r="I23" s="662"/>
      <c r="J23" s="662"/>
      <c r="K23" s="662"/>
      <c r="L23" s="663"/>
      <c r="M23" s="660" t="s">
        <v>51</v>
      </c>
      <c r="N23" s="660" t="s">
        <v>47</v>
      </c>
      <c r="O23" s="645" t="s">
        <v>654</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515</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352</v>
      </c>
      <c r="E32" s="650"/>
      <c r="F32" s="654"/>
      <c r="G32" s="655"/>
      <c r="H32" s="655"/>
      <c r="I32" s="655"/>
      <c r="J32" s="655"/>
      <c r="K32" s="655"/>
      <c r="L32" s="656"/>
      <c r="M32" s="619" t="s">
        <v>49</v>
      </c>
      <c r="N32" s="620"/>
      <c r="O32" s="649" t="s">
        <v>540</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t="s">
        <v>692</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863</v>
      </c>
      <c r="F36" s="190"/>
      <c r="G36" s="190"/>
      <c r="H36" s="190"/>
      <c r="I36" s="190"/>
      <c r="J36" s="190"/>
      <c r="K36" s="190"/>
      <c r="L36" s="191"/>
      <c r="M36" s="619" t="s">
        <v>7</v>
      </c>
      <c r="N36" s="636"/>
      <c r="O36" s="620"/>
      <c r="P36" s="240" t="s">
        <v>850</v>
      </c>
      <c r="Q36" s="190"/>
      <c r="R36" s="190"/>
      <c r="S36" s="190"/>
      <c r="T36" s="190"/>
      <c r="U36" s="190"/>
      <c r="V36" s="190"/>
      <c r="W36" s="191"/>
    </row>
    <row r="37" spans="2:24" s="30" customFormat="1" ht="17.149999999999999" customHeight="1" x14ac:dyDescent="0.2">
      <c r="B37" s="626" t="s">
        <v>54</v>
      </c>
      <c r="C37" s="627"/>
      <c r="D37" s="628"/>
      <c r="E37" s="624" t="s">
        <v>836</v>
      </c>
      <c r="F37" s="625"/>
      <c r="G37" s="625"/>
      <c r="H37" s="625"/>
      <c r="I37" s="625"/>
      <c r="J37" s="625"/>
      <c r="K37" s="625"/>
      <c r="L37" s="629"/>
      <c r="M37" s="626" t="s">
        <v>54</v>
      </c>
      <c r="N37" s="627"/>
      <c r="O37" s="628"/>
      <c r="P37" s="624" t="s">
        <v>851</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849</v>
      </c>
      <c r="E40" s="638"/>
      <c r="F40" s="638"/>
      <c r="G40" s="638"/>
      <c r="H40" s="638"/>
      <c r="I40" s="638"/>
      <c r="J40" s="638"/>
      <c r="K40" s="638"/>
      <c r="L40" s="639"/>
      <c r="M40" s="619" t="s">
        <v>50</v>
      </c>
      <c r="N40" s="620"/>
      <c r="O40" s="637" t="s">
        <v>852</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797C324B-EB45-4B71-A2B6-D5C522DC9C7E}">
      <formula1>INDIRECT(D9)</formula1>
    </dataValidation>
    <dataValidation type="list" allowBlank="1" showInputMessage="1" showErrorMessage="1" sqref="D14:E14 D32:E32 O14:P14 O32:P32" xr:uid="{CFF0865B-162B-4B94-8D3C-C7185B11DD9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47DC6D-6FB3-402A-913E-58A6E7CA46A0}">
          <x14:formula1>
            <xm:f>'(参考)リスト'!$G$16:$G$20</xm:f>
          </x14:formula1>
          <xm:sqref>D17:E17 D35:E35 O17:P17 O35:P35</xm:sqref>
        </x14:dataValidation>
        <x14:dataValidation type="list" allowBlank="1" showInputMessage="1" showErrorMessage="1" xr:uid="{01E38B36-F543-45C5-9C89-03FAA1DB1D5C}">
          <x14:formula1>
            <xm:f>'(参考)リスト'!$B$16:$B$20</xm:f>
          </x14:formula1>
          <xm:sqref>D9:E10 D27:E28 O9:P10 O27:P28</xm:sqref>
        </x14:dataValidation>
        <x14:dataValidation type="list" allowBlank="1" showInputMessage="1" showErrorMessage="1" xr:uid="{C6C75BA3-96E5-4997-8A74-3D5C7DAA28C6}">
          <x14:formula1>
            <xm:f>'(参考)リスト'!$F$16:$F$21</xm:f>
          </x14:formula1>
          <xm:sqref>E15:E16 E33:E34 P15:P16 P33:P34</xm:sqref>
        </x14:dataValidation>
        <x14:dataValidation type="list" allowBlank="1" showInputMessage="1" showErrorMessage="1" xr:uid="{0B9A1D0C-148D-4117-B7D8-6166F66F74E8}">
          <x14:formula1>
            <xm:f>'(参考)リスト'!$D$16:$D$18</xm:f>
          </x14:formula1>
          <xm:sqref>D13:E13 D31:E31 O13:P13 O31:P31</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D9E94-D1E9-4AFA-9A26-D645859F08BE}">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654</v>
      </c>
      <c r="E5" s="646"/>
      <c r="F5" s="661"/>
      <c r="G5" s="662"/>
      <c r="H5" s="662"/>
      <c r="I5" s="662"/>
      <c r="J5" s="662"/>
      <c r="K5" s="662"/>
      <c r="L5" s="663"/>
      <c r="M5" s="660" t="s">
        <v>51</v>
      </c>
      <c r="N5" s="660" t="s">
        <v>47</v>
      </c>
      <c r="O5" s="645" t="s">
        <v>654</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6</v>
      </c>
      <c r="E7" s="633"/>
      <c r="F7" s="654"/>
      <c r="G7" s="655"/>
      <c r="H7" s="655"/>
      <c r="I7" s="655"/>
      <c r="J7" s="655"/>
      <c r="K7" s="655"/>
      <c r="L7" s="656"/>
      <c r="M7" s="630"/>
      <c r="N7" s="630" t="s">
        <v>2</v>
      </c>
      <c r="O7" s="632">
        <v>7</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373</v>
      </c>
      <c r="P11" s="646"/>
      <c r="Q11" s="654"/>
      <c r="R11" s="655"/>
      <c r="S11" s="655"/>
      <c r="T11" s="655"/>
      <c r="U11" s="655"/>
      <c r="V11" s="655"/>
      <c r="W11" s="656"/>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853</v>
      </c>
      <c r="F18" s="190"/>
      <c r="G18" s="190"/>
      <c r="H18" s="190"/>
      <c r="I18" s="190"/>
      <c r="J18" s="190"/>
      <c r="K18" s="190"/>
      <c r="L18" s="191"/>
      <c r="M18" s="619" t="s">
        <v>7</v>
      </c>
      <c r="N18" s="636"/>
      <c r="O18" s="620"/>
      <c r="P18" s="240" t="s">
        <v>855</v>
      </c>
      <c r="Q18" s="190"/>
      <c r="R18" s="190"/>
      <c r="S18" s="190"/>
      <c r="T18" s="190"/>
      <c r="U18" s="190"/>
      <c r="V18" s="190"/>
      <c r="W18" s="191"/>
    </row>
    <row r="19" spans="2:23" s="30" customFormat="1" ht="17.149999999999999" customHeight="1" x14ac:dyDescent="0.2">
      <c r="B19" s="626" t="s">
        <v>54</v>
      </c>
      <c r="C19" s="627"/>
      <c r="D19" s="628"/>
      <c r="E19" s="624" t="s">
        <v>854</v>
      </c>
      <c r="F19" s="625"/>
      <c r="G19" s="625"/>
      <c r="H19" s="625"/>
      <c r="I19" s="625"/>
      <c r="J19" s="625"/>
      <c r="K19" s="625"/>
      <c r="L19" s="629"/>
      <c r="M19" s="626" t="s">
        <v>54</v>
      </c>
      <c r="N19" s="627"/>
      <c r="O19" s="628"/>
      <c r="P19" s="624" t="s">
        <v>856</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816</v>
      </c>
      <c r="E22" s="638"/>
      <c r="F22" s="638"/>
      <c r="G22" s="638"/>
      <c r="H22" s="638"/>
      <c r="I22" s="638"/>
      <c r="J22" s="638"/>
      <c r="K22" s="638"/>
      <c r="L22" s="639"/>
      <c r="M22" s="619" t="s">
        <v>50</v>
      </c>
      <c r="N22" s="620"/>
      <c r="O22" s="637" t="s">
        <v>857</v>
      </c>
      <c r="P22" s="638"/>
      <c r="Q22" s="638"/>
      <c r="R22" s="638"/>
      <c r="S22" s="638"/>
      <c r="T22" s="638"/>
      <c r="U22" s="638"/>
      <c r="V22" s="638"/>
      <c r="W22" s="639"/>
    </row>
    <row r="23" spans="2:23" s="30" customFormat="1" ht="20.149999999999999" customHeight="1" x14ac:dyDescent="0.2">
      <c r="B23" s="660" t="s">
        <v>51</v>
      </c>
      <c r="C23" s="660" t="s">
        <v>47</v>
      </c>
      <c r="D23" s="645" t="s">
        <v>654</v>
      </c>
      <c r="E23" s="646"/>
      <c r="F23" s="661"/>
      <c r="G23" s="662"/>
      <c r="H23" s="662"/>
      <c r="I23" s="662"/>
      <c r="J23" s="662"/>
      <c r="K23" s="662"/>
      <c r="L23" s="663"/>
      <c r="M23" s="660" t="s">
        <v>51</v>
      </c>
      <c r="N23" s="660" t="s">
        <v>47</v>
      </c>
      <c r="O23" s="645" t="s">
        <v>654</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8</v>
      </c>
      <c r="E25" s="633"/>
      <c r="F25" s="654"/>
      <c r="G25" s="655"/>
      <c r="H25" s="655"/>
      <c r="I25" s="655"/>
      <c r="J25" s="655"/>
      <c r="K25" s="655"/>
      <c r="L25" s="656"/>
      <c r="M25" s="630"/>
      <c r="N25" s="630" t="s">
        <v>2</v>
      </c>
      <c r="O25" s="632">
        <v>9</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359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746</v>
      </c>
      <c r="F36" s="190"/>
      <c r="G36" s="190"/>
      <c r="H36" s="190"/>
      <c r="I36" s="190"/>
      <c r="J36" s="190"/>
      <c r="K36" s="190"/>
      <c r="L36" s="191"/>
      <c r="M36" s="619" t="s">
        <v>7</v>
      </c>
      <c r="N36" s="636"/>
      <c r="O36" s="620"/>
      <c r="P36" s="222" t="s">
        <v>848</v>
      </c>
      <c r="Q36" s="190"/>
      <c r="R36" s="190"/>
      <c r="S36" s="190"/>
      <c r="T36" s="190"/>
      <c r="U36" s="190"/>
      <c r="V36" s="190"/>
      <c r="W36" s="191"/>
    </row>
    <row r="37" spans="2:24" s="30" customFormat="1" ht="17.149999999999999" customHeight="1" x14ac:dyDescent="0.2">
      <c r="B37" s="626" t="s">
        <v>54</v>
      </c>
      <c r="C37" s="627"/>
      <c r="D37" s="628"/>
      <c r="E37" s="624" t="s">
        <v>864</v>
      </c>
      <c r="F37" s="625"/>
      <c r="G37" s="625"/>
      <c r="H37" s="625"/>
      <c r="I37" s="625"/>
      <c r="J37" s="625"/>
      <c r="K37" s="625"/>
      <c r="L37" s="629"/>
      <c r="M37" s="626" t="s">
        <v>54</v>
      </c>
      <c r="N37" s="627"/>
      <c r="O37" s="628"/>
      <c r="P37" s="624" t="s">
        <v>866</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865</v>
      </c>
      <c r="E40" s="638"/>
      <c r="F40" s="638"/>
      <c r="G40" s="638"/>
      <c r="H40" s="638"/>
      <c r="I40" s="638"/>
      <c r="J40" s="638"/>
      <c r="K40" s="638"/>
      <c r="L40" s="639"/>
      <c r="M40" s="619" t="s">
        <v>50</v>
      </c>
      <c r="N40" s="620"/>
      <c r="O40" s="637" t="s">
        <v>867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BF7E7191-6BF7-4E0D-98DC-5835579CD7F7}">
      <formula1>INDIRECT(D13)</formula1>
    </dataValidation>
    <dataValidation type="list" allowBlank="1" showInputMessage="1" showErrorMessage="1" sqref="D11:E12 D29:E30 O11:P12 O29:P30" xr:uid="{2C9AFB1B-DDEC-4BE5-9302-A37696DDA40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6F2864C-A2FF-411D-A91E-107B62B1390F}">
          <x14:formula1>
            <xm:f>'(参考)リスト'!$D$16:$D$18</xm:f>
          </x14:formula1>
          <xm:sqref>D13:E13 D31:E31 O13:P13 O31:P31</xm:sqref>
        </x14:dataValidation>
        <x14:dataValidation type="list" allowBlank="1" showInputMessage="1" showErrorMessage="1" xr:uid="{315D5FFD-67AC-44D9-B1CE-713A37809DA5}">
          <x14:formula1>
            <xm:f>'(参考)リスト'!$F$16:$F$21</xm:f>
          </x14:formula1>
          <xm:sqref>E15:E16 E33:E34 P15:P16 P33:P34</xm:sqref>
        </x14:dataValidation>
        <x14:dataValidation type="list" allowBlank="1" showInputMessage="1" showErrorMessage="1" xr:uid="{52969507-7C80-4C67-998F-45E94C15AC85}">
          <x14:formula1>
            <xm:f>'(参考)リスト'!$B$16:$B$20</xm:f>
          </x14:formula1>
          <xm:sqref>D9:E10 D27:E28 O9:P10 O27:P28</xm:sqref>
        </x14:dataValidation>
        <x14:dataValidation type="list" allowBlank="1" showInputMessage="1" showErrorMessage="1" xr:uid="{70D6BBED-FA6F-470C-96BB-C9EA073323B8}">
          <x14:formula1>
            <xm:f>'(参考)リスト'!$G$16:$G$20</xm:f>
          </x14:formula1>
          <xm:sqref>D17:E17 D35:E35 O17:P17 O35:P35</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2CBFA-48F1-4BD8-AE67-710EC0F27D9D}">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654</v>
      </c>
      <c r="E5" s="646"/>
      <c r="F5" s="661"/>
      <c r="G5" s="662"/>
      <c r="H5" s="662"/>
      <c r="I5" s="662"/>
      <c r="J5" s="662"/>
      <c r="K5" s="662"/>
      <c r="L5" s="663"/>
      <c r="M5" s="660" t="s">
        <v>51</v>
      </c>
      <c r="N5" s="660" t="s">
        <v>47</v>
      </c>
      <c r="O5" s="645" t="s">
        <v>655</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10</v>
      </c>
      <c r="E7" s="633"/>
      <c r="F7" s="654"/>
      <c r="G7" s="655"/>
      <c r="H7" s="655"/>
      <c r="I7" s="655"/>
      <c r="J7" s="655"/>
      <c r="K7" s="655"/>
      <c r="L7" s="656"/>
      <c r="M7" s="630"/>
      <c r="N7" s="630" t="s">
        <v>2</v>
      </c>
      <c r="O7" s="632">
        <v>1</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373</v>
      </c>
      <c r="E11" s="646"/>
      <c r="F11" s="654"/>
      <c r="G11" s="655"/>
      <c r="H11" s="655"/>
      <c r="I11" s="655"/>
      <c r="J11" s="655"/>
      <c r="K11" s="655"/>
      <c r="L11" s="656"/>
      <c r="M11" s="630"/>
      <c r="N11" s="630" t="s">
        <v>4</v>
      </c>
      <c r="O11" s="645" t="s">
        <v>512</v>
      </c>
      <c r="P11" s="646"/>
      <c r="Q11" s="654"/>
      <c r="R11" s="655"/>
      <c r="S11" s="655"/>
      <c r="T11" s="655"/>
      <c r="U11" s="655"/>
      <c r="V11" s="655"/>
      <c r="W11" s="656"/>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357</v>
      </c>
      <c r="E14" s="650"/>
      <c r="F14" s="654"/>
      <c r="G14" s="655"/>
      <c r="H14" s="655"/>
      <c r="I14" s="655"/>
      <c r="J14" s="655"/>
      <c r="K14" s="655"/>
      <c r="L14" s="656"/>
      <c r="M14" s="619" t="s">
        <v>49</v>
      </c>
      <c r="N14" s="620"/>
      <c r="O14" s="649" t="s">
        <v>357</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692</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22" t="s">
        <v>848</v>
      </c>
      <c r="F18" s="190"/>
      <c r="G18" s="190"/>
      <c r="H18" s="190"/>
      <c r="I18" s="190"/>
      <c r="J18" s="190"/>
      <c r="K18" s="190"/>
      <c r="L18" s="191"/>
      <c r="M18" s="619" t="s">
        <v>7</v>
      </c>
      <c r="N18" s="636"/>
      <c r="O18" s="620"/>
      <c r="P18" s="240" t="s">
        <v>870</v>
      </c>
      <c r="Q18" s="190"/>
      <c r="R18" s="190"/>
      <c r="S18" s="190"/>
      <c r="T18" s="190"/>
      <c r="U18" s="190"/>
      <c r="V18" s="190"/>
      <c r="W18" s="191"/>
    </row>
    <row r="19" spans="2:23" s="30" customFormat="1" ht="17.149999999999999" customHeight="1" x14ac:dyDescent="0.2">
      <c r="B19" s="626" t="s">
        <v>54</v>
      </c>
      <c r="C19" s="627"/>
      <c r="D19" s="628"/>
      <c r="E19" s="624" t="s">
        <v>868</v>
      </c>
      <c r="F19" s="625"/>
      <c r="G19" s="625"/>
      <c r="H19" s="625"/>
      <c r="I19" s="625"/>
      <c r="J19" s="625"/>
      <c r="K19" s="625"/>
      <c r="L19" s="629"/>
      <c r="M19" s="626" t="s">
        <v>54</v>
      </c>
      <c r="N19" s="627"/>
      <c r="O19" s="628"/>
      <c r="P19" s="624" t="s">
        <v>871</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869</v>
      </c>
      <c r="E22" s="638"/>
      <c r="F22" s="638"/>
      <c r="G22" s="638"/>
      <c r="H22" s="638"/>
      <c r="I22" s="638"/>
      <c r="J22" s="638"/>
      <c r="K22" s="638"/>
      <c r="L22" s="639"/>
      <c r="M22" s="619" t="s">
        <v>50</v>
      </c>
      <c r="N22" s="620"/>
      <c r="O22" s="637" t="s">
        <v>872</v>
      </c>
      <c r="P22" s="638"/>
      <c r="Q22" s="638"/>
      <c r="R22" s="638"/>
      <c r="S22" s="638"/>
      <c r="T22" s="638"/>
      <c r="U22" s="638"/>
      <c r="V22" s="638"/>
      <c r="W22" s="639"/>
    </row>
    <row r="23" spans="2:23" s="30" customFormat="1" ht="20.149999999999999" customHeight="1" x14ac:dyDescent="0.2">
      <c r="B23" s="660" t="s">
        <v>51</v>
      </c>
      <c r="C23" s="660" t="s">
        <v>47</v>
      </c>
      <c r="D23" s="645" t="s">
        <v>655</v>
      </c>
      <c r="E23" s="646"/>
      <c r="F23" s="661"/>
      <c r="G23" s="662"/>
      <c r="H23" s="662"/>
      <c r="I23" s="662"/>
      <c r="J23" s="662"/>
      <c r="K23" s="662"/>
      <c r="L23" s="663"/>
      <c r="M23" s="660" t="s">
        <v>51</v>
      </c>
      <c r="N23" s="660" t="s">
        <v>47</v>
      </c>
      <c r="O23" s="645" t="s">
        <v>655</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516</v>
      </c>
      <c r="E29" s="646"/>
      <c r="F29" s="654"/>
      <c r="G29" s="655"/>
      <c r="H29" s="655"/>
      <c r="I29" s="655"/>
      <c r="J29" s="655"/>
      <c r="K29" s="655"/>
      <c r="L29" s="656"/>
      <c r="M29" s="630"/>
      <c r="N29" s="630" t="s">
        <v>4</v>
      </c>
      <c r="O29" s="645" t="s">
        <v>513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357</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692</v>
      </c>
      <c r="F34" s="654"/>
      <c r="G34" s="655"/>
      <c r="H34" s="655"/>
      <c r="I34" s="655"/>
      <c r="J34" s="655"/>
      <c r="K34" s="655"/>
      <c r="L34" s="656"/>
      <c r="M34" s="652"/>
      <c r="N34" s="619" t="s">
        <v>281</v>
      </c>
      <c r="O34" s="620"/>
      <c r="P34" s="205" t="s">
        <v>686</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873</v>
      </c>
      <c r="F36" s="190"/>
      <c r="G36" s="190"/>
      <c r="H36" s="190"/>
      <c r="I36" s="190"/>
      <c r="J36" s="190"/>
      <c r="K36" s="190"/>
      <c r="L36" s="191"/>
      <c r="M36" s="619" t="s">
        <v>7</v>
      </c>
      <c r="N36" s="636"/>
      <c r="O36" s="620"/>
      <c r="P36" s="240" t="s">
        <v>785</v>
      </c>
      <c r="Q36" s="190"/>
      <c r="R36" s="190"/>
      <c r="S36" s="190"/>
      <c r="T36" s="190"/>
      <c r="U36" s="190"/>
      <c r="V36" s="190"/>
      <c r="W36" s="191"/>
    </row>
    <row r="37" spans="2:24" s="30" customFormat="1" ht="17.149999999999999" customHeight="1" x14ac:dyDescent="0.2">
      <c r="B37" s="626" t="s">
        <v>54</v>
      </c>
      <c r="C37" s="627"/>
      <c r="D37" s="628"/>
      <c r="E37" s="624" t="s">
        <v>874</v>
      </c>
      <c r="F37" s="625"/>
      <c r="G37" s="625"/>
      <c r="H37" s="625"/>
      <c r="I37" s="625"/>
      <c r="J37" s="625"/>
      <c r="K37" s="625"/>
      <c r="L37" s="629"/>
      <c r="M37" s="626" t="s">
        <v>54</v>
      </c>
      <c r="N37" s="627"/>
      <c r="O37" s="628"/>
      <c r="P37" s="624" t="s">
        <v>876</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875</v>
      </c>
      <c r="E40" s="638"/>
      <c r="F40" s="638"/>
      <c r="G40" s="638"/>
      <c r="H40" s="638"/>
      <c r="I40" s="638"/>
      <c r="J40" s="638"/>
      <c r="K40" s="638"/>
      <c r="L40" s="639"/>
      <c r="M40" s="619" t="s">
        <v>50</v>
      </c>
      <c r="N40" s="620"/>
      <c r="O40" s="637" t="s">
        <v>823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AFBD8E7-4685-4E26-BA26-8D69CFA367FE}">
      <formula1>INDIRECT(D9)</formula1>
    </dataValidation>
    <dataValidation type="list" allowBlank="1" showInputMessage="1" showErrorMessage="1" sqref="D14:E14 D32:E32 O14:P14 O32:P32" xr:uid="{4E302906-F5DC-4084-BC8F-145A72BEB417}">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D31EE8-E5EF-4A7B-9658-ECCD6FE211F7}">
          <x14:formula1>
            <xm:f>'(参考)リスト'!$G$16:$G$20</xm:f>
          </x14:formula1>
          <xm:sqref>D17:E17 D35:E35 O17:P17 O35:P35</xm:sqref>
        </x14:dataValidation>
        <x14:dataValidation type="list" allowBlank="1" showInputMessage="1" showErrorMessage="1" xr:uid="{9D94DCC6-63A0-4335-8058-145D3FF3A768}">
          <x14:formula1>
            <xm:f>'(参考)リスト'!$B$16:$B$20</xm:f>
          </x14:formula1>
          <xm:sqref>D9:E10 D27:E28 O9:P10 O27:P28</xm:sqref>
        </x14:dataValidation>
        <x14:dataValidation type="list" allowBlank="1" showInputMessage="1" showErrorMessage="1" xr:uid="{A15D2A60-74AD-467F-9E6A-B688454861C1}">
          <x14:formula1>
            <xm:f>'(参考)リスト'!$F$16:$F$21</xm:f>
          </x14:formula1>
          <xm:sqref>E15:E16 E33:E34 P15:P16 P33:P34</xm:sqref>
        </x14:dataValidation>
        <x14:dataValidation type="list" allowBlank="1" showInputMessage="1" showErrorMessage="1" xr:uid="{85534832-0FD6-4C92-A7B1-A4C74F05BC59}">
          <x14:formula1>
            <xm:f>'(参考)リスト'!$D$16:$D$18</xm:f>
          </x14:formula1>
          <xm:sqref>D13:E13 D31:E31 O13:P13 O31:P31</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F66A7-DC43-434D-834D-F4AA1E6E9179}">
  <dimension ref="B1:Y45"/>
  <sheetViews>
    <sheetView showGridLines="0" showZeros="0" view="pageBreakPreview" topLeftCell="A19"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655</v>
      </c>
      <c r="E5" s="646"/>
      <c r="F5" s="661"/>
      <c r="G5" s="662"/>
      <c r="H5" s="662"/>
      <c r="I5" s="662"/>
      <c r="J5" s="662"/>
      <c r="K5" s="662"/>
      <c r="L5" s="663"/>
      <c r="M5" s="660" t="s">
        <v>51</v>
      </c>
      <c r="N5" s="660" t="s">
        <v>47</v>
      </c>
      <c r="O5" s="645" t="s">
        <v>655</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375</v>
      </c>
      <c r="P11" s="646"/>
      <c r="Q11" s="654"/>
      <c r="R11" s="655"/>
      <c r="S11" s="655"/>
      <c r="T11" s="655"/>
      <c r="U11" s="655"/>
      <c r="V11" s="655"/>
      <c r="W11" s="656"/>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877</v>
      </c>
      <c r="F18" s="190"/>
      <c r="G18" s="190"/>
      <c r="H18" s="190"/>
      <c r="I18" s="190"/>
      <c r="J18" s="190"/>
      <c r="K18" s="190"/>
      <c r="L18" s="191"/>
      <c r="M18" s="619" t="s">
        <v>7</v>
      </c>
      <c r="N18" s="636"/>
      <c r="O18" s="620"/>
      <c r="P18" s="240" t="s">
        <v>880</v>
      </c>
      <c r="Q18" s="190"/>
      <c r="R18" s="190"/>
      <c r="S18" s="190"/>
      <c r="T18" s="190"/>
      <c r="U18" s="190"/>
      <c r="V18" s="190"/>
      <c r="W18" s="191"/>
    </row>
    <row r="19" spans="2:23" s="30" customFormat="1" ht="17.149999999999999" customHeight="1" x14ac:dyDescent="0.2">
      <c r="B19" s="626" t="s">
        <v>54</v>
      </c>
      <c r="C19" s="627"/>
      <c r="D19" s="628"/>
      <c r="E19" s="624" t="s">
        <v>878</v>
      </c>
      <c r="F19" s="625"/>
      <c r="G19" s="625"/>
      <c r="H19" s="625"/>
      <c r="I19" s="625"/>
      <c r="J19" s="625"/>
      <c r="K19" s="625"/>
      <c r="L19" s="629"/>
      <c r="M19" s="626" t="s">
        <v>54</v>
      </c>
      <c r="N19" s="627"/>
      <c r="O19" s="628"/>
      <c r="P19" s="624" t="s">
        <v>881</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879</v>
      </c>
      <c r="E22" s="638"/>
      <c r="F22" s="638"/>
      <c r="G22" s="638"/>
      <c r="H22" s="638"/>
      <c r="I22" s="638"/>
      <c r="J22" s="638"/>
      <c r="K22" s="638"/>
      <c r="L22" s="639"/>
      <c r="M22" s="619" t="s">
        <v>50</v>
      </c>
      <c r="N22" s="620"/>
      <c r="O22" s="637" t="s">
        <v>882</v>
      </c>
      <c r="P22" s="638"/>
      <c r="Q22" s="638"/>
      <c r="R22" s="638"/>
      <c r="S22" s="638"/>
      <c r="T22" s="638"/>
      <c r="U22" s="638"/>
      <c r="V22" s="638"/>
      <c r="W22" s="639"/>
    </row>
    <row r="23" spans="2:23" s="30" customFormat="1" ht="20.149999999999999" customHeight="1" x14ac:dyDescent="0.2">
      <c r="B23" s="660" t="s">
        <v>51</v>
      </c>
      <c r="C23" s="660" t="s">
        <v>47</v>
      </c>
      <c r="D23" s="645" t="s">
        <v>655</v>
      </c>
      <c r="E23" s="646"/>
      <c r="F23" s="661"/>
      <c r="G23" s="662"/>
      <c r="H23" s="662"/>
      <c r="I23" s="662"/>
      <c r="J23" s="662"/>
      <c r="K23" s="662"/>
      <c r="L23" s="663"/>
      <c r="M23" s="660" t="s">
        <v>51</v>
      </c>
      <c r="N23" s="660" t="s">
        <v>47</v>
      </c>
      <c r="O23" s="645" t="s">
        <v>655</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373</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352</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357</v>
      </c>
      <c r="E32" s="650"/>
      <c r="F32" s="654"/>
      <c r="G32" s="655"/>
      <c r="H32" s="655"/>
      <c r="I32" s="655"/>
      <c r="J32" s="655"/>
      <c r="K32" s="655"/>
      <c r="L32" s="656"/>
      <c r="M32" s="619" t="s">
        <v>49</v>
      </c>
      <c r="N32" s="620"/>
      <c r="O32" s="649" t="s">
        <v>359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22" t="s">
        <v>848</v>
      </c>
      <c r="F36" s="190"/>
      <c r="G36" s="190"/>
      <c r="H36" s="190"/>
      <c r="I36" s="190"/>
      <c r="J36" s="190"/>
      <c r="K36" s="190"/>
      <c r="L36" s="191"/>
      <c r="M36" s="619" t="s">
        <v>7</v>
      </c>
      <c r="N36" s="636"/>
      <c r="O36" s="620"/>
      <c r="P36" s="222" t="s">
        <v>848</v>
      </c>
      <c r="Q36" s="190"/>
      <c r="R36" s="190"/>
      <c r="S36" s="190"/>
      <c r="T36" s="190"/>
      <c r="U36" s="190"/>
      <c r="V36" s="190"/>
      <c r="W36" s="191"/>
    </row>
    <row r="37" spans="2:24" s="30" customFormat="1" ht="17.149999999999999" customHeight="1" x14ac:dyDescent="0.2">
      <c r="B37" s="626" t="s">
        <v>54</v>
      </c>
      <c r="C37" s="627"/>
      <c r="D37" s="628"/>
      <c r="E37" s="624" t="s">
        <v>868</v>
      </c>
      <c r="F37" s="625"/>
      <c r="G37" s="625"/>
      <c r="H37" s="625"/>
      <c r="I37" s="625"/>
      <c r="J37" s="625"/>
      <c r="K37" s="625"/>
      <c r="L37" s="629"/>
      <c r="M37" s="626" t="s">
        <v>54</v>
      </c>
      <c r="N37" s="627"/>
      <c r="O37" s="628"/>
      <c r="P37" s="624" t="s">
        <v>866</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869</v>
      </c>
      <c r="E40" s="638"/>
      <c r="F40" s="638"/>
      <c r="G40" s="638"/>
      <c r="H40" s="638"/>
      <c r="I40" s="638"/>
      <c r="J40" s="638"/>
      <c r="K40" s="638"/>
      <c r="L40" s="639"/>
      <c r="M40" s="619" t="s">
        <v>50</v>
      </c>
      <c r="N40" s="620"/>
      <c r="O40" s="637" t="s">
        <v>867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85F38A71-2981-47AD-A3F7-12CA24D2A008}">
      <formula1>INDIRECT(D9)</formula1>
    </dataValidation>
    <dataValidation type="list" allowBlank="1" showInputMessage="1" showErrorMessage="1" sqref="D14:E14 D32:E32 O14:P14 O32:P32" xr:uid="{3BC42626-B234-4229-983C-257B6F1A7BF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AF73FE-B92D-44AF-BCDA-66EDF5B3464B}">
          <x14:formula1>
            <xm:f>'(参考)リスト'!$G$16:$G$20</xm:f>
          </x14:formula1>
          <xm:sqref>D17:E17 D35:E35 O17:P17 O35:P35</xm:sqref>
        </x14:dataValidation>
        <x14:dataValidation type="list" allowBlank="1" showInputMessage="1" showErrorMessage="1" xr:uid="{4EE8D742-54B8-4AA4-A435-70125D931B7F}">
          <x14:formula1>
            <xm:f>'(参考)リスト'!$B$16:$B$20</xm:f>
          </x14:formula1>
          <xm:sqref>D9:E10 D27:E28 O9:P10 O27:P28</xm:sqref>
        </x14:dataValidation>
        <x14:dataValidation type="list" allowBlank="1" showInputMessage="1" showErrorMessage="1" xr:uid="{6DA01AE9-6699-4DF8-94B0-30AB1B940173}">
          <x14:formula1>
            <xm:f>'(参考)リスト'!$F$16:$F$21</xm:f>
          </x14:formula1>
          <xm:sqref>E15:E16 E33:E34 P15:P16 P33:P34</xm:sqref>
        </x14:dataValidation>
        <x14:dataValidation type="list" allowBlank="1" showInputMessage="1" showErrorMessage="1" xr:uid="{E318C5E3-8D06-40BD-B53F-10C18D38ED7A}">
          <x14:formula1>
            <xm:f>'(参考)リスト'!$D$16:$D$18</xm:f>
          </x14:formula1>
          <xm:sqref>D13:E13 D31:E31 O13:P13 O31:P31</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0370A-5719-4053-AACE-3245BEEC1400}">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655</v>
      </c>
      <c r="E5" s="646"/>
      <c r="F5" s="661"/>
      <c r="G5" s="662"/>
      <c r="H5" s="662"/>
      <c r="I5" s="662"/>
      <c r="J5" s="662"/>
      <c r="K5" s="662"/>
      <c r="L5" s="663"/>
      <c r="M5" s="660" t="s">
        <v>51</v>
      </c>
      <c r="N5" s="660" t="s">
        <v>47</v>
      </c>
      <c r="O5" s="645" t="s">
        <v>655</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8</v>
      </c>
      <c r="E7" s="633"/>
      <c r="F7" s="654"/>
      <c r="G7" s="655"/>
      <c r="H7" s="655"/>
      <c r="I7" s="655"/>
      <c r="J7" s="655"/>
      <c r="K7" s="655"/>
      <c r="L7" s="656"/>
      <c r="M7" s="630"/>
      <c r="N7" s="630" t="s">
        <v>2</v>
      </c>
      <c r="O7" s="632">
        <v>9</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375</v>
      </c>
      <c r="E11" s="646"/>
      <c r="F11" s="654"/>
      <c r="G11" s="655"/>
      <c r="H11" s="655"/>
      <c r="I11" s="655"/>
      <c r="J11" s="655"/>
      <c r="K11" s="655"/>
      <c r="L11" s="656"/>
      <c r="M11" s="630"/>
      <c r="N11" s="630" t="s">
        <v>4</v>
      </c>
      <c r="O11" s="645" t="s">
        <v>375</v>
      </c>
      <c r="P11" s="646"/>
      <c r="Q11" s="654"/>
      <c r="R11" s="655"/>
      <c r="S11" s="655"/>
      <c r="T11" s="655"/>
      <c r="U11" s="655"/>
      <c r="V11" s="655"/>
      <c r="W11" s="656"/>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361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572</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686</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814</v>
      </c>
      <c r="F18" s="190"/>
      <c r="G18" s="190"/>
      <c r="H18" s="190"/>
      <c r="I18" s="190"/>
      <c r="J18" s="190"/>
      <c r="K18" s="190"/>
      <c r="L18" s="191"/>
      <c r="M18" s="619" t="s">
        <v>7</v>
      </c>
      <c r="N18" s="636"/>
      <c r="O18" s="620"/>
      <c r="P18" s="222" t="s">
        <v>884</v>
      </c>
      <c r="Q18" s="190"/>
      <c r="R18" s="190"/>
      <c r="S18" s="190"/>
      <c r="T18" s="190"/>
      <c r="U18" s="190"/>
      <c r="V18" s="190"/>
      <c r="W18" s="191"/>
    </row>
    <row r="19" spans="2:23" s="30" customFormat="1" ht="17.149999999999999" customHeight="1" x14ac:dyDescent="0.2">
      <c r="B19" s="626" t="s">
        <v>54</v>
      </c>
      <c r="C19" s="627"/>
      <c r="D19" s="628"/>
      <c r="E19" s="624" t="s">
        <v>883</v>
      </c>
      <c r="F19" s="625"/>
      <c r="G19" s="625"/>
      <c r="H19" s="625"/>
      <c r="I19" s="625"/>
      <c r="J19" s="625"/>
      <c r="K19" s="625"/>
      <c r="L19" s="629"/>
      <c r="M19" s="626" t="s">
        <v>54</v>
      </c>
      <c r="N19" s="627"/>
      <c r="O19" s="628"/>
      <c r="P19" s="624" t="s">
        <v>885</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875</v>
      </c>
      <c r="E22" s="638"/>
      <c r="F22" s="638"/>
      <c r="G22" s="638"/>
      <c r="H22" s="638"/>
      <c r="I22" s="638"/>
      <c r="J22" s="638"/>
      <c r="K22" s="638"/>
      <c r="L22" s="639"/>
      <c r="M22" s="619" t="s">
        <v>50</v>
      </c>
      <c r="N22" s="620"/>
      <c r="O22" s="637" t="s">
        <v>886</v>
      </c>
      <c r="P22" s="638"/>
      <c r="Q22" s="638"/>
      <c r="R22" s="638"/>
      <c r="S22" s="638"/>
      <c r="T22" s="638"/>
      <c r="U22" s="638"/>
      <c r="V22" s="638"/>
      <c r="W22" s="639"/>
    </row>
    <row r="23" spans="2:23" s="30" customFormat="1" ht="20.149999999999999" customHeight="1" x14ac:dyDescent="0.2">
      <c r="B23" s="660" t="s">
        <v>51</v>
      </c>
      <c r="C23" s="660" t="s">
        <v>47</v>
      </c>
      <c r="D23" s="645" t="s">
        <v>656</v>
      </c>
      <c r="E23" s="646"/>
      <c r="F23" s="661"/>
      <c r="G23" s="662"/>
      <c r="H23" s="662"/>
      <c r="I23" s="662"/>
      <c r="J23" s="662"/>
      <c r="K23" s="662"/>
      <c r="L23" s="663"/>
      <c r="M23" s="660" t="s">
        <v>51</v>
      </c>
      <c r="N23" s="660" t="s">
        <v>47</v>
      </c>
      <c r="O23" s="645" t="s">
        <v>656</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516</v>
      </c>
      <c r="E29" s="646"/>
      <c r="F29" s="654"/>
      <c r="G29" s="655"/>
      <c r="H29" s="655"/>
      <c r="I29" s="655"/>
      <c r="J29" s="655"/>
      <c r="K29" s="655"/>
      <c r="L29" s="656"/>
      <c r="M29" s="630"/>
      <c r="N29" s="630" t="s">
        <v>4</v>
      </c>
      <c r="O29" s="645" t="s">
        <v>373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842</v>
      </c>
      <c r="F36" s="190"/>
      <c r="G36" s="190"/>
      <c r="H36" s="190"/>
      <c r="I36" s="190"/>
      <c r="J36" s="190"/>
      <c r="K36" s="190"/>
      <c r="L36" s="191"/>
      <c r="M36" s="619" t="s">
        <v>7</v>
      </c>
      <c r="N36" s="636"/>
      <c r="O36" s="620"/>
      <c r="P36" s="240" t="s">
        <v>888</v>
      </c>
      <c r="Q36" s="190"/>
      <c r="R36" s="190"/>
      <c r="S36" s="190"/>
      <c r="T36" s="190"/>
      <c r="U36" s="190"/>
      <c r="V36" s="190"/>
      <c r="W36" s="191"/>
    </row>
    <row r="37" spans="2:24" s="30" customFormat="1" ht="17.149999999999999" customHeight="1" x14ac:dyDescent="0.2">
      <c r="B37" s="626" t="s">
        <v>54</v>
      </c>
      <c r="C37" s="627"/>
      <c r="D37" s="628"/>
      <c r="E37" s="624" t="s">
        <v>887</v>
      </c>
      <c r="F37" s="625"/>
      <c r="G37" s="625"/>
      <c r="H37" s="625"/>
      <c r="I37" s="625"/>
      <c r="J37" s="625"/>
      <c r="K37" s="625"/>
      <c r="L37" s="629"/>
      <c r="M37" s="626" t="s">
        <v>54</v>
      </c>
      <c r="N37" s="627"/>
      <c r="O37" s="628"/>
      <c r="P37" s="624" t="s">
        <v>889</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821</v>
      </c>
      <c r="E40" s="638"/>
      <c r="F40" s="638"/>
      <c r="G40" s="638"/>
      <c r="H40" s="638"/>
      <c r="I40" s="638"/>
      <c r="J40" s="638"/>
      <c r="K40" s="638"/>
      <c r="L40" s="639"/>
      <c r="M40" s="619" t="s">
        <v>50</v>
      </c>
      <c r="N40" s="620"/>
      <c r="O40" s="637" t="s">
        <v>857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4CAB794A-AF8D-410B-85E1-AC6ED59495BA}">
      <formula1>INDIRECT(D13)</formula1>
    </dataValidation>
    <dataValidation type="list" allowBlank="1" showInputMessage="1" showErrorMessage="1" sqref="D11:E12 D29:E30 O11:P12 O29:P30" xr:uid="{4EB49B66-6B30-4B3C-A951-821C28F7D75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DA346CC-25DC-4C6B-A05F-888280C1B7C0}">
          <x14:formula1>
            <xm:f>'(参考)リスト'!$D$16:$D$18</xm:f>
          </x14:formula1>
          <xm:sqref>D13:E13 D31:E31 O13:P13 O31:P31</xm:sqref>
        </x14:dataValidation>
        <x14:dataValidation type="list" allowBlank="1" showInputMessage="1" showErrorMessage="1" xr:uid="{F64880AD-1CF4-48E8-B5B5-52966F3E5536}">
          <x14:formula1>
            <xm:f>'(参考)リスト'!$F$16:$F$21</xm:f>
          </x14:formula1>
          <xm:sqref>E15:E16 E33:E34 P15:P16 P33:P34</xm:sqref>
        </x14:dataValidation>
        <x14:dataValidation type="list" allowBlank="1" showInputMessage="1" showErrorMessage="1" xr:uid="{D456CD66-9DC3-4D3E-BF78-C5340AF3BC45}">
          <x14:formula1>
            <xm:f>'(参考)リスト'!$B$16:$B$20</xm:f>
          </x14:formula1>
          <xm:sqref>D9:E10 D27:E28 O9:P10 O27:P28</xm:sqref>
        </x14:dataValidation>
        <x14:dataValidation type="list" allowBlank="1" showInputMessage="1" showErrorMessage="1" xr:uid="{0726F1BB-0B9B-498C-8508-9E996DDB1FA2}">
          <x14:formula1>
            <xm:f>'(参考)リスト'!$G$16:$G$20</xm:f>
          </x14:formula1>
          <xm:sqref>D17:E17 D35:E35 O17:P17 O35:P35</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6CC9E-9B8B-492D-A44E-4F73391F5000}">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656</v>
      </c>
      <c r="E5" s="646"/>
      <c r="F5" s="661"/>
      <c r="G5" s="662"/>
      <c r="H5" s="662"/>
      <c r="I5" s="662"/>
      <c r="J5" s="662"/>
      <c r="K5" s="662"/>
      <c r="L5" s="663"/>
      <c r="M5" s="660" t="s">
        <v>51</v>
      </c>
      <c r="N5" s="660" t="s">
        <v>47</v>
      </c>
      <c r="O5" s="645" t="s">
        <v>656</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3</v>
      </c>
      <c r="E7" s="633"/>
      <c r="F7" s="654"/>
      <c r="G7" s="655"/>
      <c r="H7" s="655"/>
      <c r="I7" s="655"/>
      <c r="J7" s="655"/>
      <c r="K7" s="655"/>
      <c r="L7" s="656"/>
      <c r="M7" s="630"/>
      <c r="N7" s="630" t="s">
        <v>2</v>
      </c>
      <c r="O7" s="632">
        <v>4</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373</v>
      </c>
      <c r="E11" s="646"/>
      <c r="F11" s="654"/>
      <c r="G11" s="655"/>
      <c r="H11" s="655"/>
      <c r="I11" s="655"/>
      <c r="J11" s="655"/>
      <c r="K11" s="655"/>
      <c r="L11" s="656"/>
      <c r="M11" s="630"/>
      <c r="N11" s="630" t="s">
        <v>4</v>
      </c>
      <c r="O11" s="645" t="s">
        <v>373</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781</v>
      </c>
      <c r="F18" s="190"/>
      <c r="G18" s="190"/>
      <c r="H18" s="190"/>
      <c r="I18" s="190"/>
      <c r="J18" s="190"/>
      <c r="K18" s="190"/>
      <c r="L18" s="191"/>
      <c r="M18" s="619" t="s">
        <v>7</v>
      </c>
      <c r="N18" s="636"/>
      <c r="O18" s="620"/>
      <c r="P18" s="240" t="s">
        <v>773</v>
      </c>
      <c r="Q18" s="190"/>
      <c r="R18" s="190"/>
      <c r="S18" s="190"/>
      <c r="T18" s="190"/>
      <c r="U18" s="190"/>
      <c r="V18" s="190"/>
      <c r="W18" s="191"/>
    </row>
    <row r="19" spans="2:23" s="30" customFormat="1" ht="17.149999999999999" customHeight="1" x14ac:dyDescent="0.2">
      <c r="B19" s="626" t="s">
        <v>54</v>
      </c>
      <c r="C19" s="627"/>
      <c r="D19" s="628"/>
      <c r="E19" s="624" t="s">
        <v>890</v>
      </c>
      <c r="F19" s="625"/>
      <c r="G19" s="625"/>
      <c r="H19" s="625"/>
      <c r="I19" s="625"/>
      <c r="J19" s="625"/>
      <c r="K19" s="625"/>
      <c r="L19" s="629"/>
      <c r="M19" s="626" t="s">
        <v>54</v>
      </c>
      <c r="N19" s="627"/>
      <c r="O19" s="628"/>
      <c r="P19" s="624" t="s">
        <v>891</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857</v>
      </c>
      <c r="E22" s="638"/>
      <c r="F22" s="638"/>
      <c r="G22" s="638"/>
      <c r="H22" s="638"/>
      <c r="I22" s="638"/>
      <c r="J22" s="638"/>
      <c r="K22" s="638"/>
      <c r="L22" s="639"/>
      <c r="M22" s="619" t="s">
        <v>50</v>
      </c>
      <c r="N22" s="620"/>
      <c r="O22" s="637" t="s">
        <v>857</v>
      </c>
      <c r="P22" s="638"/>
      <c r="Q22" s="638"/>
      <c r="R22" s="638"/>
      <c r="S22" s="638"/>
      <c r="T22" s="638"/>
      <c r="U22" s="638"/>
      <c r="V22" s="638"/>
      <c r="W22" s="639"/>
    </row>
    <row r="23" spans="2:23" s="30" customFormat="1" ht="20.149999999999999" customHeight="1" x14ac:dyDescent="0.2">
      <c r="B23" s="660" t="s">
        <v>51</v>
      </c>
      <c r="C23" s="660" t="s">
        <v>47</v>
      </c>
      <c r="D23" s="645" t="s">
        <v>656</v>
      </c>
      <c r="E23" s="646"/>
      <c r="F23" s="661"/>
      <c r="G23" s="662"/>
      <c r="H23" s="662"/>
      <c r="I23" s="662"/>
      <c r="J23" s="662"/>
      <c r="K23" s="662"/>
      <c r="L23" s="663"/>
      <c r="M23" s="660" t="s">
        <v>51</v>
      </c>
      <c r="N23" s="660" t="s">
        <v>47</v>
      </c>
      <c r="O23" s="645" t="s">
        <v>657</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5</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373</v>
      </c>
      <c r="E29" s="646"/>
      <c r="F29" s="654"/>
      <c r="G29" s="655"/>
      <c r="H29" s="655"/>
      <c r="I29" s="655"/>
      <c r="J29" s="655"/>
      <c r="K29" s="655"/>
      <c r="L29" s="656"/>
      <c r="M29" s="630"/>
      <c r="N29" s="630" t="s">
        <v>4</v>
      </c>
      <c r="O29" s="645" t="s">
        <v>512</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686</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892</v>
      </c>
      <c r="F36" s="190"/>
      <c r="G36" s="190"/>
      <c r="H36" s="190"/>
      <c r="I36" s="190"/>
      <c r="J36" s="190"/>
      <c r="K36" s="190"/>
      <c r="L36" s="191"/>
      <c r="M36" s="619" t="s">
        <v>7</v>
      </c>
      <c r="N36" s="636"/>
      <c r="O36" s="620"/>
      <c r="P36" s="240" t="s">
        <v>894</v>
      </c>
      <c r="Q36" s="190"/>
      <c r="R36" s="190"/>
      <c r="S36" s="190"/>
      <c r="T36" s="190"/>
      <c r="U36" s="190"/>
      <c r="V36" s="190"/>
      <c r="W36" s="191"/>
    </row>
    <row r="37" spans="2:24" s="30" customFormat="1" ht="17.149999999999999" customHeight="1" x14ac:dyDescent="0.2">
      <c r="B37" s="626" t="s">
        <v>54</v>
      </c>
      <c r="C37" s="627"/>
      <c r="D37" s="628"/>
      <c r="E37" s="624" t="s">
        <v>893</v>
      </c>
      <c r="F37" s="625"/>
      <c r="G37" s="625"/>
      <c r="H37" s="625"/>
      <c r="I37" s="625"/>
      <c r="J37" s="625"/>
      <c r="K37" s="625"/>
      <c r="L37" s="629"/>
      <c r="M37" s="626" t="s">
        <v>54</v>
      </c>
      <c r="N37" s="627"/>
      <c r="O37" s="628"/>
      <c r="P37" s="624" t="s">
        <v>836</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830</v>
      </c>
      <c r="E40" s="638"/>
      <c r="F40" s="638"/>
      <c r="G40" s="638"/>
      <c r="H40" s="638"/>
      <c r="I40" s="638"/>
      <c r="J40" s="638"/>
      <c r="K40" s="638"/>
      <c r="L40" s="639"/>
      <c r="M40" s="619" t="s">
        <v>50</v>
      </c>
      <c r="N40" s="620"/>
      <c r="O40" s="637" t="s">
        <v>895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0BB6EFD1-590D-4EF7-BF0A-75FDE9ECAF4D}">
      <formula1>INDIRECT(D9)</formula1>
    </dataValidation>
    <dataValidation type="list" allowBlank="1" showInputMessage="1" showErrorMessage="1" sqref="D14:E14 D32:E32 O14:P14 O32:P32" xr:uid="{77454EB3-CAE7-443B-839D-8790A357AF18}">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73E26F-B672-45EA-BEB9-2D3C773D2FDD}">
          <x14:formula1>
            <xm:f>'(参考)リスト'!$G$16:$G$20</xm:f>
          </x14:formula1>
          <xm:sqref>D17:E17 D35:E35 O17:P17 O35:P35</xm:sqref>
        </x14:dataValidation>
        <x14:dataValidation type="list" allowBlank="1" showInputMessage="1" showErrorMessage="1" xr:uid="{1859AE6D-1905-438B-A702-86948DFF92F7}">
          <x14:formula1>
            <xm:f>'(参考)リスト'!$B$16:$B$20</xm:f>
          </x14:formula1>
          <xm:sqref>D9:E10 D27:E28 O9:P10 O27:P28</xm:sqref>
        </x14:dataValidation>
        <x14:dataValidation type="list" allowBlank="1" showInputMessage="1" showErrorMessage="1" xr:uid="{4A29C52D-C695-4D95-B3F8-A41663DD4C49}">
          <x14:formula1>
            <xm:f>'(参考)リスト'!$F$16:$F$21</xm:f>
          </x14:formula1>
          <xm:sqref>E15:E16 E33:E34 P15:P16 P33:P34</xm:sqref>
        </x14:dataValidation>
        <x14:dataValidation type="list" allowBlank="1" showInputMessage="1" showErrorMessage="1" xr:uid="{684DA75F-5ACA-4A5E-B35B-F18D5A101A99}">
          <x14:formula1>
            <xm:f>'(参考)リスト'!$D$16:$D$18</xm:f>
          </x14:formula1>
          <xm:sqref>D13:E13 D31:E31 O13:P13 O31:P31</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6B2ED-ACA1-4710-B835-A73BB5911B91}">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657</v>
      </c>
      <c r="E5" s="646"/>
      <c r="F5" s="661"/>
      <c r="G5" s="662"/>
      <c r="H5" s="662"/>
      <c r="I5" s="662"/>
      <c r="J5" s="662"/>
      <c r="K5" s="662"/>
      <c r="L5" s="663"/>
      <c r="M5" s="660" t="s">
        <v>51</v>
      </c>
      <c r="N5" s="660" t="s">
        <v>47</v>
      </c>
      <c r="O5" s="645" t="s">
        <v>658</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2</v>
      </c>
      <c r="E7" s="633"/>
      <c r="F7" s="654"/>
      <c r="G7" s="655"/>
      <c r="H7" s="655"/>
      <c r="I7" s="655"/>
      <c r="J7" s="655"/>
      <c r="K7" s="655"/>
      <c r="L7" s="656"/>
      <c r="M7" s="630"/>
      <c r="N7" s="630" t="s">
        <v>2</v>
      </c>
      <c r="O7" s="632">
        <v>1</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516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62</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62</v>
      </c>
      <c r="P17" s="614"/>
      <c r="Q17" s="657"/>
      <c r="R17" s="658"/>
      <c r="S17" s="658"/>
      <c r="T17" s="658"/>
      <c r="U17" s="658"/>
      <c r="V17" s="658"/>
      <c r="W17" s="659"/>
    </row>
    <row r="18" spans="2:23" s="30" customFormat="1" ht="17.149999999999999" customHeight="1" x14ac:dyDescent="0.2">
      <c r="B18" s="619" t="s">
        <v>7</v>
      </c>
      <c r="C18" s="636"/>
      <c r="D18" s="636"/>
      <c r="E18" s="240" t="s">
        <v>832</v>
      </c>
      <c r="F18" s="190"/>
      <c r="G18" s="190"/>
      <c r="H18" s="190"/>
      <c r="I18" s="190"/>
      <c r="J18" s="190"/>
      <c r="K18" s="190"/>
      <c r="L18" s="191"/>
      <c r="M18" s="619" t="s">
        <v>7</v>
      </c>
      <c r="N18" s="636"/>
      <c r="O18" s="620"/>
      <c r="P18" s="240" t="s">
        <v>704</v>
      </c>
      <c r="Q18" s="190"/>
      <c r="R18" s="190"/>
      <c r="S18" s="190"/>
      <c r="T18" s="190"/>
      <c r="U18" s="190"/>
      <c r="V18" s="190"/>
      <c r="W18" s="191"/>
    </row>
    <row r="19" spans="2:23" s="30" customFormat="1" ht="17.149999999999999" customHeight="1" x14ac:dyDescent="0.2">
      <c r="B19" s="626" t="s">
        <v>54</v>
      </c>
      <c r="C19" s="627"/>
      <c r="D19" s="628"/>
      <c r="E19" s="624" t="s">
        <v>896</v>
      </c>
      <c r="F19" s="625"/>
      <c r="G19" s="625"/>
      <c r="H19" s="625"/>
      <c r="I19" s="625"/>
      <c r="J19" s="625"/>
      <c r="K19" s="625"/>
      <c r="L19" s="629"/>
      <c r="M19" s="626" t="s">
        <v>54</v>
      </c>
      <c r="N19" s="627"/>
      <c r="O19" s="628"/>
      <c r="P19" s="624" t="s">
        <v>897</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816</v>
      </c>
      <c r="E22" s="638"/>
      <c r="F22" s="638"/>
      <c r="G22" s="638"/>
      <c r="H22" s="638"/>
      <c r="I22" s="638"/>
      <c r="J22" s="638"/>
      <c r="K22" s="638"/>
      <c r="L22" s="639"/>
      <c r="M22" s="619" t="s">
        <v>50</v>
      </c>
      <c r="N22" s="620"/>
      <c r="O22" s="637" t="s">
        <v>898</v>
      </c>
      <c r="P22" s="638"/>
      <c r="Q22" s="638"/>
      <c r="R22" s="638"/>
      <c r="S22" s="638"/>
      <c r="T22" s="638"/>
      <c r="U22" s="638"/>
      <c r="V22" s="638"/>
      <c r="W22" s="639"/>
    </row>
    <row r="23" spans="2:23" s="30" customFormat="1" ht="20.149999999999999" customHeight="1" x14ac:dyDescent="0.2">
      <c r="B23" s="660" t="s">
        <v>51</v>
      </c>
      <c r="C23" s="660" t="s">
        <v>47</v>
      </c>
      <c r="D23" s="645" t="s">
        <v>658</v>
      </c>
      <c r="E23" s="646"/>
      <c r="F23" s="661"/>
      <c r="G23" s="662"/>
      <c r="H23" s="662"/>
      <c r="I23" s="662"/>
      <c r="J23" s="662"/>
      <c r="K23" s="662"/>
      <c r="L23" s="663"/>
      <c r="M23" s="660" t="s">
        <v>51</v>
      </c>
      <c r="N23" s="660" t="s">
        <v>47</v>
      </c>
      <c r="O23" s="645" t="s">
        <v>658</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512</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692</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899</v>
      </c>
      <c r="F36" s="190"/>
      <c r="G36" s="190"/>
      <c r="H36" s="190"/>
      <c r="I36" s="190"/>
      <c r="J36" s="190"/>
      <c r="K36" s="190"/>
      <c r="L36" s="191"/>
      <c r="M36" s="619" t="s">
        <v>7</v>
      </c>
      <c r="N36" s="636"/>
      <c r="O36" s="620"/>
      <c r="P36" s="240" t="s">
        <v>901</v>
      </c>
      <c r="Q36" s="190"/>
      <c r="R36" s="190"/>
      <c r="S36" s="190"/>
      <c r="T36" s="190"/>
      <c r="U36" s="190"/>
      <c r="V36" s="190"/>
      <c r="W36" s="191"/>
    </row>
    <row r="37" spans="2:24" s="30" customFormat="1" ht="17.149999999999999" customHeight="1" x14ac:dyDescent="0.2">
      <c r="B37" s="626" t="s">
        <v>54</v>
      </c>
      <c r="C37" s="627"/>
      <c r="D37" s="628"/>
      <c r="E37" s="624" t="s">
        <v>900</v>
      </c>
      <c r="F37" s="625"/>
      <c r="G37" s="625"/>
      <c r="H37" s="625"/>
      <c r="I37" s="625"/>
      <c r="J37" s="625"/>
      <c r="K37" s="625"/>
      <c r="L37" s="629"/>
      <c r="M37" s="626" t="s">
        <v>54</v>
      </c>
      <c r="N37" s="627"/>
      <c r="O37" s="628"/>
      <c r="P37" s="624" t="s">
        <v>902</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821</v>
      </c>
      <c r="E40" s="638"/>
      <c r="F40" s="638"/>
      <c r="G40" s="638"/>
      <c r="H40" s="638"/>
      <c r="I40" s="638"/>
      <c r="J40" s="638"/>
      <c r="K40" s="638"/>
      <c r="L40" s="639"/>
      <c r="M40" s="619" t="s">
        <v>50</v>
      </c>
      <c r="N40" s="620"/>
      <c r="O40" s="637" t="s">
        <v>898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812C127B-3528-4D6B-9BB9-D447751C8BD0}">
      <formula1>INDIRECT(D13)</formula1>
    </dataValidation>
    <dataValidation type="list" allowBlank="1" showInputMessage="1" showErrorMessage="1" sqref="D11:E12 D29:E30 O11:P12 O29:P30" xr:uid="{604167A5-E48A-4222-A448-1C63CCE33271}">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E88728-EF18-481E-B41D-6F281DF41890}">
          <x14:formula1>
            <xm:f>'(参考)リスト'!$D$16:$D$18</xm:f>
          </x14:formula1>
          <xm:sqref>D13:E13 D31:E31 O13:P13 O31:P31</xm:sqref>
        </x14:dataValidation>
        <x14:dataValidation type="list" allowBlank="1" showInputMessage="1" showErrorMessage="1" xr:uid="{2040BEB9-2D52-48EC-A780-FD3A24BB74E4}">
          <x14:formula1>
            <xm:f>'(参考)リスト'!$F$16:$F$21</xm:f>
          </x14:formula1>
          <xm:sqref>E15:E16 E33:E34 P15:P16 P33:P34</xm:sqref>
        </x14:dataValidation>
        <x14:dataValidation type="list" allowBlank="1" showInputMessage="1" showErrorMessage="1" xr:uid="{989DE774-4BD9-42A7-A3E5-D24C52A31780}">
          <x14:formula1>
            <xm:f>'(参考)リスト'!$B$16:$B$20</xm:f>
          </x14:formula1>
          <xm:sqref>D9:E10 D27:E28 O9:P10 O27:P28</xm:sqref>
        </x14:dataValidation>
        <x14:dataValidation type="list" allowBlank="1" showInputMessage="1" showErrorMessage="1" xr:uid="{3DD9F115-35C8-4B04-ABF7-4812A0D6B4B9}">
          <x14:formula1>
            <xm:f>'(参考)リスト'!$G$16:$G$20</xm:f>
          </x14:formula1>
          <xm:sqref>D17:E17 D35:E35 O17:P17 O35:P35</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743A7-923B-44A9-9870-46005122445E}">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658</v>
      </c>
      <c r="E5" s="646"/>
      <c r="F5" s="661"/>
      <c r="G5" s="662"/>
      <c r="H5" s="662"/>
      <c r="I5" s="662"/>
      <c r="J5" s="662"/>
      <c r="K5" s="662"/>
      <c r="L5" s="663"/>
      <c r="M5" s="660" t="s">
        <v>51</v>
      </c>
      <c r="N5" s="660" t="s">
        <v>47</v>
      </c>
      <c r="O5" s="645" t="s">
        <v>658</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515</v>
      </c>
      <c r="E11" s="646"/>
      <c r="F11" s="654"/>
      <c r="G11" s="655"/>
      <c r="H11" s="655"/>
      <c r="I11" s="655"/>
      <c r="J11" s="655"/>
      <c r="K11" s="655"/>
      <c r="L11" s="656"/>
      <c r="M11" s="630"/>
      <c r="N11" s="630" t="s">
        <v>4</v>
      </c>
      <c r="O11" s="645" t="s">
        <v>515</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692</v>
      </c>
      <c r="F16" s="654"/>
      <c r="G16" s="655"/>
      <c r="H16" s="655"/>
      <c r="I16" s="655"/>
      <c r="J16" s="655"/>
      <c r="K16" s="655"/>
      <c r="L16" s="656"/>
      <c r="M16" s="652"/>
      <c r="N16" s="619" t="s">
        <v>281</v>
      </c>
      <c r="O16" s="620"/>
      <c r="P16" s="205" t="s">
        <v>681</v>
      </c>
      <c r="Q16" s="654"/>
      <c r="R16" s="655"/>
      <c r="S16" s="655"/>
      <c r="T16" s="655"/>
      <c r="U16" s="655"/>
      <c r="V16" s="655"/>
      <c r="W16" s="656"/>
      <c r="Y1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681</v>
      </c>
      <c r="P17" s="614"/>
      <c r="Q17" s="657"/>
      <c r="R17" s="658"/>
      <c r="S17" s="658"/>
      <c r="T17" s="658"/>
      <c r="U17" s="658"/>
      <c r="V17" s="658"/>
      <c r="W17" s="659"/>
    </row>
    <row r="18" spans="2:23" s="30" customFormat="1" ht="17.149999999999999" customHeight="1" x14ac:dyDescent="0.2">
      <c r="B18" s="619" t="s">
        <v>7</v>
      </c>
      <c r="C18" s="636"/>
      <c r="D18" s="636"/>
      <c r="E18" s="240" t="s">
        <v>903</v>
      </c>
      <c r="F18" s="190"/>
      <c r="G18" s="190"/>
      <c r="H18" s="190"/>
      <c r="I18" s="190"/>
      <c r="J18" s="190"/>
      <c r="K18" s="190"/>
      <c r="L18" s="191"/>
      <c r="M18" s="619" t="s">
        <v>7</v>
      </c>
      <c r="N18" s="636"/>
      <c r="O18" s="620"/>
      <c r="P18" s="240" t="s">
        <v>905</v>
      </c>
      <c r="Q18" s="190"/>
      <c r="R18" s="190"/>
      <c r="S18" s="190"/>
      <c r="T18" s="190"/>
      <c r="U18" s="190"/>
      <c r="V18" s="190"/>
      <c r="W18" s="191"/>
    </row>
    <row r="19" spans="2:23" s="30" customFormat="1" ht="17.149999999999999" customHeight="1" x14ac:dyDescent="0.2">
      <c r="B19" s="626" t="s">
        <v>54</v>
      </c>
      <c r="C19" s="627"/>
      <c r="D19" s="628"/>
      <c r="E19" s="624" t="s">
        <v>904</v>
      </c>
      <c r="F19" s="625"/>
      <c r="G19" s="625"/>
      <c r="H19" s="625"/>
      <c r="I19" s="625"/>
      <c r="J19" s="625"/>
      <c r="K19" s="625"/>
      <c r="L19" s="629"/>
      <c r="M19" s="626" t="s">
        <v>54</v>
      </c>
      <c r="N19" s="627"/>
      <c r="O19" s="628"/>
      <c r="P19" s="624" t="s">
        <v>906</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898</v>
      </c>
      <c r="E22" s="638"/>
      <c r="F22" s="638"/>
      <c r="G22" s="638"/>
      <c r="H22" s="638"/>
      <c r="I22" s="638"/>
      <c r="J22" s="638"/>
      <c r="K22" s="638"/>
      <c r="L22" s="639"/>
      <c r="M22" s="619" t="s">
        <v>50</v>
      </c>
      <c r="N22" s="620"/>
      <c r="O22" s="637" t="s">
        <v>821</v>
      </c>
      <c r="P22" s="638"/>
      <c r="Q22" s="638"/>
      <c r="R22" s="638"/>
      <c r="S22" s="638"/>
      <c r="T22" s="638"/>
      <c r="U22" s="638"/>
      <c r="V22" s="638"/>
      <c r="W22" s="639"/>
    </row>
    <row r="23" spans="2:23" s="30" customFormat="1" ht="20.149999999999999" customHeight="1" x14ac:dyDescent="0.2">
      <c r="B23" s="660" t="s">
        <v>51</v>
      </c>
      <c r="C23" s="660" t="s">
        <v>47</v>
      </c>
      <c r="D23" s="645" t="s">
        <v>658</v>
      </c>
      <c r="E23" s="646"/>
      <c r="F23" s="661"/>
      <c r="G23" s="662"/>
      <c r="H23" s="662"/>
      <c r="I23" s="662"/>
      <c r="J23" s="662"/>
      <c r="K23" s="662"/>
      <c r="L23" s="663"/>
      <c r="M23" s="660" t="s">
        <v>51</v>
      </c>
      <c r="N23" s="660" t="s">
        <v>47</v>
      </c>
      <c r="O23" s="645" t="s">
        <v>658</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373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832</v>
      </c>
      <c r="F36" s="190"/>
      <c r="G36" s="190"/>
      <c r="H36" s="190"/>
      <c r="I36" s="190"/>
      <c r="J36" s="190"/>
      <c r="K36" s="190"/>
      <c r="L36" s="191"/>
      <c r="M36" s="619" t="s">
        <v>7</v>
      </c>
      <c r="N36" s="636"/>
      <c r="O36" s="620"/>
      <c r="P36" s="240" t="s">
        <v>908</v>
      </c>
      <c r="Q36" s="190"/>
      <c r="R36" s="190"/>
      <c r="S36" s="190"/>
      <c r="T36" s="190"/>
      <c r="U36" s="190"/>
      <c r="V36" s="190"/>
      <c r="W36" s="191"/>
    </row>
    <row r="37" spans="2:24" s="30" customFormat="1" ht="17.149999999999999" customHeight="1" x14ac:dyDescent="0.2">
      <c r="B37" s="626" t="s">
        <v>54</v>
      </c>
      <c r="C37" s="627"/>
      <c r="D37" s="628"/>
      <c r="E37" s="624" t="s">
        <v>907</v>
      </c>
      <c r="F37" s="625"/>
      <c r="G37" s="625"/>
      <c r="H37" s="625"/>
      <c r="I37" s="625"/>
      <c r="J37" s="625"/>
      <c r="K37" s="625"/>
      <c r="L37" s="629"/>
      <c r="M37" s="626" t="s">
        <v>54</v>
      </c>
      <c r="N37" s="627"/>
      <c r="O37" s="628"/>
      <c r="P37" s="624" t="s">
        <v>909</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816</v>
      </c>
      <c r="E40" s="638"/>
      <c r="F40" s="638"/>
      <c r="G40" s="638"/>
      <c r="H40" s="638"/>
      <c r="I40" s="638"/>
      <c r="J40" s="638"/>
      <c r="K40" s="638"/>
      <c r="L40" s="639"/>
      <c r="M40" s="619" t="s">
        <v>50</v>
      </c>
      <c r="N40" s="620"/>
      <c r="O40" s="637" t="s">
        <v>857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D143D812-BB00-4DCB-97B0-2FDB6043C50C}">
      <formula1>INDIRECT(D9)</formula1>
    </dataValidation>
    <dataValidation type="list" allowBlank="1" showInputMessage="1" showErrorMessage="1" sqref="D14:E14 D32:E32 O14:P14 O32:P32" xr:uid="{669B0481-14A6-4B1C-9725-F7790159D616}">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92959AC-EE79-43DA-A13A-44F3D6F72D50}">
          <x14:formula1>
            <xm:f>'(参考)リスト'!$G$16:$G$20</xm:f>
          </x14:formula1>
          <xm:sqref>D17:E17 D35:E35 O17:P17 O35:P35</xm:sqref>
        </x14:dataValidation>
        <x14:dataValidation type="list" allowBlank="1" showInputMessage="1" showErrorMessage="1" xr:uid="{4C3E1198-354A-4DD5-93CB-971481DEF254}">
          <x14:formula1>
            <xm:f>'(参考)リスト'!$B$16:$B$20</xm:f>
          </x14:formula1>
          <xm:sqref>D9:E10 D27:E28 O9:P10 O27:P28</xm:sqref>
        </x14:dataValidation>
        <x14:dataValidation type="list" allowBlank="1" showInputMessage="1" showErrorMessage="1" xr:uid="{55D01A8A-1580-453F-8283-B09663700612}">
          <x14:formula1>
            <xm:f>'(参考)リスト'!$F$16:$F$21</xm:f>
          </x14:formula1>
          <xm:sqref>E15:E16 E33:E34 P15:P16 P33:P34</xm:sqref>
        </x14:dataValidation>
        <x14:dataValidation type="list" allowBlank="1" showInputMessage="1" showErrorMessage="1" xr:uid="{F323331E-3432-45EC-87C0-087FA1BAC50A}">
          <x14:formula1>
            <xm:f>'(参考)リスト'!$D$16:$D$18</xm:f>
          </x14:formula1>
          <xm:sqref>D13:E13 D31:E31 O13:P13 O31:P31</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2AFBE-F774-41BB-90D7-3966A7AB65C6}">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658</v>
      </c>
      <c r="E5" s="646"/>
      <c r="F5" s="661"/>
      <c r="G5" s="662"/>
      <c r="H5" s="662"/>
      <c r="I5" s="662"/>
      <c r="J5" s="662"/>
      <c r="K5" s="662"/>
      <c r="L5" s="663"/>
      <c r="M5" s="660" t="s">
        <v>51</v>
      </c>
      <c r="N5" s="660" t="s">
        <v>47</v>
      </c>
      <c r="O5" s="645" t="s">
        <v>659</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8</v>
      </c>
      <c r="E7" s="633"/>
      <c r="F7" s="654"/>
      <c r="G7" s="655"/>
      <c r="H7" s="655"/>
      <c r="I7" s="655"/>
      <c r="J7" s="655"/>
      <c r="K7" s="655"/>
      <c r="L7" s="656"/>
      <c r="M7" s="630"/>
      <c r="N7" s="630" t="s">
        <v>2</v>
      </c>
      <c r="O7" s="632">
        <v>1</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373</v>
      </c>
      <c r="E11" s="646"/>
      <c r="F11" s="654"/>
      <c r="G11" s="655"/>
      <c r="H11" s="655"/>
      <c r="I11" s="655"/>
      <c r="J11" s="655"/>
      <c r="K11" s="655"/>
      <c r="L11" s="656"/>
      <c r="M11" s="630"/>
      <c r="N11" s="630" t="s">
        <v>4</v>
      </c>
      <c r="O11" s="645" t="s">
        <v>516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692</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910</v>
      </c>
      <c r="F18" s="190"/>
      <c r="G18" s="190"/>
      <c r="H18" s="190"/>
      <c r="I18" s="190"/>
      <c r="J18" s="190"/>
      <c r="K18" s="190"/>
      <c r="L18" s="191"/>
      <c r="M18" s="619" t="s">
        <v>7</v>
      </c>
      <c r="N18" s="636"/>
      <c r="O18" s="620"/>
      <c r="P18" s="240" t="s">
        <v>912</v>
      </c>
      <c r="Q18" s="190"/>
      <c r="R18" s="190"/>
      <c r="S18" s="190"/>
      <c r="T18" s="190"/>
      <c r="U18" s="190"/>
      <c r="V18" s="190"/>
      <c r="W18" s="191"/>
    </row>
    <row r="19" spans="2:23" s="30" customFormat="1" ht="17.149999999999999" customHeight="1" x14ac:dyDescent="0.2">
      <c r="B19" s="626" t="s">
        <v>54</v>
      </c>
      <c r="C19" s="627"/>
      <c r="D19" s="628"/>
      <c r="E19" s="624" t="s">
        <v>911</v>
      </c>
      <c r="F19" s="625"/>
      <c r="G19" s="625"/>
      <c r="H19" s="625"/>
      <c r="I19" s="625"/>
      <c r="J19" s="625"/>
      <c r="K19" s="625"/>
      <c r="L19" s="629"/>
      <c r="M19" s="626" t="s">
        <v>54</v>
      </c>
      <c r="N19" s="627"/>
      <c r="O19" s="628"/>
      <c r="P19" s="624" t="s">
        <v>913</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830</v>
      </c>
      <c r="E22" s="638"/>
      <c r="F22" s="638"/>
      <c r="G22" s="638"/>
      <c r="H22" s="638"/>
      <c r="I22" s="638"/>
      <c r="J22" s="638"/>
      <c r="K22" s="638"/>
      <c r="L22" s="639"/>
      <c r="M22" s="619" t="s">
        <v>50</v>
      </c>
      <c r="N22" s="620"/>
      <c r="O22" s="637" t="s">
        <v>898</v>
      </c>
      <c r="P22" s="638"/>
      <c r="Q22" s="638"/>
      <c r="R22" s="638"/>
      <c r="S22" s="638"/>
      <c r="T22" s="638"/>
      <c r="U22" s="638"/>
      <c r="V22" s="638"/>
      <c r="W22" s="639"/>
    </row>
    <row r="23" spans="2:23" s="30" customFormat="1" ht="20.149999999999999" customHeight="1" x14ac:dyDescent="0.2">
      <c r="B23" s="660" t="s">
        <v>51</v>
      </c>
      <c r="C23" s="660" t="s">
        <v>47</v>
      </c>
      <c r="D23" s="645" t="s">
        <v>659</v>
      </c>
      <c r="E23" s="646"/>
      <c r="F23" s="661"/>
      <c r="G23" s="662"/>
      <c r="H23" s="662"/>
      <c r="I23" s="662"/>
      <c r="J23" s="662"/>
      <c r="K23" s="662"/>
      <c r="L23" s="663"/>
      <c r="M23" s="660" t="s">
        <v>51</v>
      </c>
      <c r="N23" s="660" t="s">
        <v>47</v>
      </c>
      <c r="O23" s="645" t="s">
        <v>659</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516</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681</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681</v>
      </c>
      <c r="P35" s="614"/>
      <c r="Q35" s="657"/>
      <c r="R35" s="658"/>
      <c r="S35" s="658"/>
      <c r="T35" s="658"/>
      <c r="U35" s="658"/>
      <c r="V35" s="658"/>
      <c r="W35" s="659"/>
    </row>
    <row r="36" spans="2:24" s="30" customFormat="1" ht="17.149999999999999" customHeight="1" x14ac:dyDescent="0.2">
      <c r="B36" s="619" t="s">
        <v>7</v>
      </c>
      <c r="C36" s="636"/>
      <c r="D36" s="636"/>
      <c r="E36" s="240" t="s">
        <v>914</v>
      </c>
      <c r="F36" s="190"/>
      <c r="G36" s="190"/>
      <c r="H36" s="190"/>
      <c r="I36" s="190"/>
      <c r="J36" s="190"/>
      <c r="K36" s="190"/>
      <c r="L36" s="191"/>
      <c r="M36" s="619" t="s">
        <v>7</v>
      </c>
      <c r="N36" s="636"/>
      <c r="O36" s="620"/>
      <c r="P36" s="240" t="s">
        <v>899</v>
      </c>
      <c r="Q36" s="190"/>
      <c r="R36" s="190"/>
      <c r="S36" s="190"/>
      <c r="T36" s="190"/>
      <c r="U36" s="190"/>
      <c r="V36" s="190"/>
      <c r="W36" s="191"/>
    </row>
    <row r="37" spans="2:24" s="30" customFormat="1" ht="17.149999999999999" customHeight="1" x14ac:dyDescent="0.2">
      <c r="B37" s="626" t="s">
        <v>54</v>
      </c>
      <c r="C37" s="627"/>
      <c r="D37" s="628"/>
      <c r="E37" s="624" t="s">
        <v>915</v>
      </c>
      <c r="F37" s="625"/>
      <c r="G37" s="625"/>
      <c r="H37" s="625"/>
      <c r="I37" s="625"/>
      <c r="J37" s="625"/>
      <c r="K37" s="625"/>
      <c r="L37" s="629"/>
      <c r="M37" s="626" t="s">
        <v>54</v>
      </c>
      <c r="N37" s="627"/>
      <c r="O37" s="628"/>
      <c r="P37" s="624" t="s">
        <v>900</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821</v>
      </c>
      <c r="E40" s="638"/>
      <c r="F40" s="638"/>
      <c r="G40" s="638"/>
      <c r="H40" s="638"/>
      <c r="I40" s="638"/>
      <c r="J40" s="638"/>
      <c r="K40" s="638"/>
      <c r="L40" s="639"/>
      <c r="M40" s="619" t="s">
        <v>50</v>
      </c>
      <c r="N40" s="620"/>
      <c r="O40" s="637" t="s">
        <v>821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19A5F845-66BF-40EF-A784-FB2D30F1CA6D}">
      <formula1>INDIRECT(D13)</formula1>
    </dataValidation>
    <dataValidation type="list" allowBlank="1" showInputMessage="1" showErrorMessage="1" sqref="D11:E12 D29:E30 O11:P12 O29:P30" xr:uid="{52ACB8D8-F26D-48EC-8D46-B2FAFED6819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E772D82-E722-4AA4-8FE2-26FE258F4361}">
          <x14:formula1>
            <xm:f>'(参考)リスト'!$D$16:$D$18</xm:f>
          </x14:formula1>
          <xm:sqref>D13:E13 D31:E31 O13:P13 O31:P31</xm:sqref>
        </x14:dataValidation>
        <x14:dataValidation type="list" allowBlank="1" showInputMessage="1" showErrorMessage="1" xr:uid="{48775F9F-2A12-44DD-9B92-C79BAA93D896}">
          <x14:formula1>
            <xm:f>'(参考)リスト'!$F$16:$F$21</xm:f>
          </x14:formula1>
          <xm:sqref>E15:E16 E33:E34 P15:P16 P33:P34</xm:sqref>
        </x14:dataValidation>
        <x14:dataValidation type="list" allowBlank="1" showInputMessage="1" showErrorMessage="1" xr:uid="{DC1809B9-E585-4704-AED4-860B6C601EFB}">
          <x14:formula1>
            <xm:f>'(参考)リスト'!$B$16:$B$20</xm:f>
          </x14:formula1>
          <xm:sqref>D9:E10 D27:E28 O9:P10 O27:P28</xm:sqref>
        </x14:dataValidation>
        <x14:dataValidation type="list" allowBlank="1" showInputMessage="1" showErrorMessage="1" xr:uid="{C1442E00-43B5-4909-85EE-C1DBE88E677C}">
          <x14:formula1>
            <xm:f>'(参考)リスト'!$G$16:$G$20</xm:f>
          </x14:formula1>
          <xm:sqref>D17:E17 D35:E35 O17:P17 O35:P35</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1BD1-9DC5-414F-82C7-7E8FD0C16F1B}">
  <dimension ref="B1:Y45"/>
  <sheetViews>
    <sheetView showGridLines="0" showZeros="0" view="pageBreakPreview" topLeftCell="A14"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659</v>
      </c>
      <c r="E5" s="646"/>
      <c r="F5" s="661"/>
      <c r="G5" s="662"/>
      <c r="H5" s="662"/>
      <c r="I5" s="662"/>
      <c r="J5" s="662"/>
      <c r="K5" s="662"/>
      <c r="L5" s="663"/>
      <c r="M5" s="660" t="s">
        <v>51</v>
      </c>
      <c r="N5" s="660" t="s">
        <v>47</v>
      </c>
      <c r="O5" s="645" t="s">
        <v>659</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916</v>
      </c>
      <c r="F18" s="190"/>
      <c r="G18" s="190"/>
      <c r="H18" s="190"/>
      <c r="I18" s="190"/>
      <c r="J18" s="190"/>
      <c r="K18" s="190"/>
      <c r="L18" s="191"/>
      <c r="M18" s="619" t="s">
        <v>7</v>
      </c>
      <c r="N18" s="636"/>
      <c r="O18" s="620"/>
      <c r="P18" s="240" t="s">
        <v>789</v>
      </c>
      <c r="Q18" s="190"/>
      <c r="R18" s="190"/>
      <c r="S18" s="190"/>
      <c r="T18" s="190"/>
      <c r="U18" s="190"/>
      <c r="V18" s="190"/>
      <c r="W18" s="191"/>
    </row>
    <row r="19" spans="2:23" s="30" customFormat="1" ht="17.149999999999999" customHeight="1" x14ac:dyDescent="0.2">
      <c r="B19" s="626" t="s">
        <v>54</v>
      </c>
      <c r="C19" s="627"/>
      <c r="D19" s="628"/>
      <c r="E19" s="624" t="s">
        <v>878</v>
      </c>
      <c r="F19" s="625"/>
      <c r="G19" s="625"/>
      <c r="H19" s="625"/>
      <c r="I19" s="625"/>
      <c r="J19" s="625"/>
      <c r="K19" s="625"/>
      <c r="L19" s="629"/>
      <c r="M19" s="626" t="s">
        <v>54</v>
      </c>
      <c r="N19" s="627"/>
      <c r="O19" s="628"/>
      <c r="P19" s="624" t="s">
        <v>917</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816</v>
      </c>
      <c r="E22" s="638"/>
      <c r="F22" s="638"/>
      <c r="G22" s="638"/>
      <c r="H22" s="638"/>
      <c r="I22" s="638"/>
      <c r="J22" s="638"/>
      <c r="K22" s="638"/>
      <c r="L22" s="639"/>
      <c r="M22" s="619" t="s">
        <v>50</v>
      </c>
      <c r="N22" s="620"/>
      <c r="O22" s="637" t="s">
        <v>816</v>
      </c>
      <c r="P22" s="638"/>
      <c r="Q22" s="638"/>
      <c r="R22" s="638"/>
      <c r="S22" s="638"/>
      <c r="T22" s="638"/>
      <c r="U22" s="638"/>
      <c r="V22" s="638"/>
      <c r="W22" s="639"/>
    </row>
    <row r="23" spans="2:23" s="30" customFormat="1" ht="20.149999999999999" customHeight="1" x14ac:dyDescent="0.2">
      <c r="B23" s="660" t="s">
        <v>51</v>
      </c>
      <c r="C23" s="660" t="s">
        <v>47</v>
      </c>
      <c r="D23" s="645" t="s">
        <v>659</v>
      </c>
      <c r="E23" s="646"/>
      <c r="F23" s="661"/>
      <c r="G23" s="662"/>
      <c r="H23" s="662"/>
      <c r="I23" s="662"/>
      <c r="J23" s="662"/>
      <c r="K23" s="662"/>
      <c r="L23" s="663"/>
      <c r="M23" s="660" t="s">
        <v>51</v>
      </c>
      <c r="N23" s="660" t="s">
        <v>47</v>
      </c>
      <c r="O23" s="645" t="s">
        <v>660</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6</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375</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681</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681</v>
      </c>
      <c r="P35" s="614"/>
      <c r="Q35" s="657"/>
      <c r="R35" s="658"/>
      <c r="S35" s="658"/>
      <c r="T35" s="658"/>
      <c r="U35" s="658"/>
      <c r="V35" s="658"/>
      <c r="W35" s="659"/>
    </row>
    <row r="36" spans="2:24" s="30" customFormat="1" ht="17.149999999999999" customHeight="1" x14ac:dyDescent="0.2">
      <c r="B36" s="619" t="s">
        <v>7</v>
      </c>
      <c r="C36" s="636"/>
      <c r="D36" s="636"/>
      <c r="E36" s="240" t="s">
        <v>735</v>
      </c>
      <c r="F36" s="190"/>
      <c r="G36" s="190"/>
      <c r="H36" s="190"/>
      <c r="I36" s="190"/>
      <c r="J36" s="190"/>
      <c r="K36" s="190"/>
      <c r="L36" s="191"/>
      <c r="M36" s="619" t="s">
        <v>7</v>
      </c>
      <c r="N36" s="636"/>
      <c r="O36" s="620"/>
      <c r="P36" s="240" t="s">
        <v>919</v>
      </c>
      <c r="Q36" s="190"/>
      <c r="R36" s="190"/>
      <c r="S36" s="190"/>
      <c r="T36" s="190"/>
      <c r="U36" s="190"/>
      <c r="V36" s="190"/>
      <c r="W36" s="191"/>
    </row>
    <row r="37" spans="2:24" s="30" customFormat="1" ht="17.149999999999999" customHeight="1" x14ac:dyDescent="0.2">
      <c r="B37" s="626" t="s">
        <v>54</v>
      </c>
      <c r="C37" s="627"/>
      <c r="D37" s="628"/>
      <c r="E37" s="624" t="s">
        <v>918</v>
      </c>
      <c r="F37" s="625"/>
      <c r="G37" s="625"/>
      <c r="H37" s="625"/>
      <c r="I37" s="625"/>
      <c r="J37" s="625"/>
      <c r="K37" s="625"/>
      <c r="L37" s="629"/>
      <c r="M37" s="626" t="s">
        <v>54</v>
      </c>
      <c r="N37" s="627"/>
      <c r="O37" s="628"/>
      <c r="P37" s="624" t="s">
        <v>920</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882</v>
      </c>
      <c r="E40" s="638"/>
      <c r="F40" s="638"/>
      <c r="G40" s="638"/>
      <c r="H40" s="638"/>
      <c r="I40" s="638"/>
      <c r="J40" s="638"/>
      <c r="K40" s="638"/>
      <c r="L40" s="639"/>
      <c r="M40" s="619" t="s">
        <v>50</v>
      </c>
      <c r="N40" s="620"/>
      <c r="O40" s="637" t="s">
        <v>821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DC0B534F-34DA-479F-9EFA-195C779F0875}">
      <formula1>INDIRECT(D9)</formula1>
    </dataValidation>
    <dataValidation type="list" allowBlank="1" showInputMessage="1" showErrorMessage="1" sqref="D14:E14 D32:E32 O14:P14 O32:P32" xr:uid="{15297E0F-EB44-4F9C-83D9-323FE465E6CE}">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9498496-3CAC-4024-AEBE-8CF0102285D8}">
          <x14:formula1>
            <xm:f>'(参考)リスト'!$G$16:$G$20</xm:f>
          </x14:formula1>
          <xm:sqref>D17:E17 D35:E35 O17:P17 O35:P35</xm:sqref>
        </x14:dataValidation>
        <x14:dataValidation type="list" allowBlank="1" showInputMessage="1" showErrorMessage="1" xr:uid="{B10868BB-DBBE-4B74-B19C-D65A0D848DB1}">
          <x14:formula1>
            <xm:f>'(参考)リスト'!$B$16:$B$20</xm:f>
          </x14:formula1>
          <xm:sqref>D9:E10 D27:E28 O9:P10 O27:P28</xm:sqref>
        </x14:dataValidation>
        <x14:dataValidation type="list" allowBlank="1" showInputMessage="1" showErrorMessage="1" xr:uid="{D64D0D07-09B9-4C8F-8999-FC345969359D}">
          <x14:formula1>
            <xm:f>'(参考)リスト'!$F$16:$F$21</xm:f>
          </x14:formula1>
          <xm:sqref>E15:E16 E33:E34 P15:P16 P33:P34</xm:sqref>
        </x14:dataValidation>
        <x14:dataValidation type="list" allowBlank="1" showInputMessage="1" showErrorMessage="1" xr:uid="{9062FAAD-108D-45EC-BAC9-08BA02A99292}">
          <x14:formula1>
            <xm:f>'(参考)リスト'!$D$16:$D$18</xm:f>
          </x14:formula1>
          <xm:sqref>D13:E13 D31:E31 O13:P13 O31:P31</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87CF4-7CC8-4C03-92FD-CF2FC93F8BCE}">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660</v>
      </c>
      <c r="E5" s="646"/>
      <c r="F5" s="661"/>
      <c r="G5" s="662"/>
      <c r="H5" s="662"/>
      <c r="I5" s="662"/>
      <c r="J5" s="662"/>
      <c r="K5" s="662"/>
      <c r="L5" s="663"/>
      <c r="M5" s="660" t="s">
        <v>51</v>
      </c>
      <c r="N5" s="660" t="s">
        <v>47</v>
      </c>
      <c r="O5" s="645" t="s">
        <v>660</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513</v>
      </c>
      <c r="E11" s="646"/>
      <c r="F11" s="654"/>
      <c r="G11" s="655"/>
      <c r="H11" s="655"/>
      <c r="I11" s="655"/>
      <c r="J11" s="655"/>
      <c r="K11" s="655"/>
      <c r="L11" s="656"/>
      <c r="M11" s="630"/>
      <c r="N11" s="630" t="s">
        <v>4</v>
      </c>
      <c r="O11" s="645" t="s">
        <v>513</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357</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686</v>
      </c>
      <c r="F16" s="654"/>
      <c r="G16" s="655"/>
      <c r="H16" s="655"/>
      <c r="I16" s="655"/>
      <c r="J16" s="655"/>
      <c r="K16" s="655"/>
      <c r="L16" s="656"/>
      <c r="M16" s="652"/>
      <c r="N16" s="619" t="s">
        <v>281</v>
      </c>
      <c r="O16" s="620"/>
      <c r="P16" s="205" t="s">
        <v>681</v>
      </c>
      <c r="Q16" s="654"/>
      <c r="R16" s="655"/>
      <c r="S16" s="655"/>
      <c r="T16" s="655"/>
      <c r="U16" s="655"/>
      <c r="V16" s="655"/>
      <c r="W16" s="656"/>
      <c r="Y1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681</v>
      </c>
      <c r="P17" s="614"/>
      <c r="Q17" s="657"/>
      <c r="R17" s="658"/>
      <c r="S17" s="658"/>
      <c r="T17" s="658"/>
      <c r="U17" s="658"/>
      <c r="V17" s="658"/>
      <c r="W17" s="659"/>
    </row>
    <row r="18" spans="2:23" s="30" customFormat="1" ht="17.149999999999999" customHeight="1" x14ac:dyDescent="0.2">
      <c r="B18" s="619" t="s">
        <v>7</v>
      </c>
      <c r="C18" s="636"/>
      <c r="D18" s="636"/>
      <c r="E18" s="240" t="s">
        <v>905</v>
      </c>
      <c r="F18" s="190"/>
      <c r="G18" s="190"/>
      <c r="H18" s="190"/>
      <c r="I18" s="190"/>
      <c r="J18" s="190"/>
      <c r="K18" s="190"/>
      <c r="L18" s="191"/>
      <c r="M18" s="619" t="s">
        <v>7</v>
      </c>
      <c r="N18" s="636"/>
      <c r="O18" s="620"/>
      <c r="P18" s="240" t="s">
        <v>704</v>
      </c>
      <c r="Q18" s="190"/>
      <c r="R18" s="190"/>
      <c r="S18" s="190"/>
      <c r="T18" s="190"/>
      <c r="U18" s="190"/>
      <c r="V18" s="190"/>
      <c r="W18" s="191"/>
    </row>
    <row r="19" spans="2:23" s="30" customFormat="1" ht="17.149999999999999" customHeight="1" x14ac:dyDescent="0.2">
      <c r="B19" s="626" t="s">
        <v>54</v>
      </c>
      <c r="C19" s="627"/>
      <c r="D19" s="628"/>
      <c r="E19" s="624" t="s">
        <v>921</v>
      </c>
      <c r="F19" s="625"/>
      <c r="G19" s="625"/>
      <c r="H19" s="625"/>
      <c r="I19" s="625"/>
      <c r="J19" s="625"/>
      <c r="K19" s="625"/>
      <c r="L19" s="629"/>
      <c r="M19" s="626" t="s">
        <v>54</v>
      </c>
      <c r="N19" s="627"/>
      <c r="O19" s="628"/>
      <c r="P19" s="624" t="s">
        <v>890</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823</v>
      </c>
      <c r="E22" s="638"/>
      <c r="F22" s="638"/>
      <c r="G22" s="638"/>
      <c r="H22" s="638"/>
      <c r="I22" s="638"/>
      <c r="J22" s="638"/>
      <c r="K22" s="638"/>
      <c r="L22" s="639"/>
      <c r="M22" s="619" t="s">
        <v>50</v>
      </c>
      <c r="N22" s="620"/>
      <c r="O22" s="637" t="s">
        <v>821</v>
      </c>
      <c r="P22" s="638"/>
      <c r="Q22" s="638"/>
      <c r="R22" s="638"/>
      <c r="S22" s="638"/>
      <c r="T22" s="638"/>
      <c r="U22" s="638"/>
      <c r="V22" s="638"/>
      <c r="W22" s="639"/>
    </row>
    <row r="23" spans="2:23" s="30" customFormat="1" ht="20.149999999999999" customHeight="1" x14ac:dyDescent="0.2">
      <c r="B23" s="660" t="s">
        <v>51</v>
      </c>
      <c r="C23" s="660" t="s">
        <v>47</v>
      </c>
      <c r="D23" s="645" t="s">
        <v>660</v>
      </c>
      <c r="E23" s="646"/>
      <c r="F23" s="661"/>
      <c r="G23" s="662"/>
      <c r="H23" s="662"/>
      <c r="I23" s="662"/>
      <c r="J23" s="662"/>
      <c r="K23" s="662"/>
      <c r="L23" s="663"/>
      <c r="M23" s="660" t="s">
        <v>51</v>
      </c>
      <c r="N23" s="660" t="s">
        <v>47</v>
      </c>
      <c r="O23" s="645" t="s">
        <v>660</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513</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681</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681</v>
      </c>
      <c r="P35" s="614"/>
      <c r="Q35" s="657"/>
      <c r="R35" s="658"/>
      <c r="S35" s="658"/>
      <c r="T35" s="658"/>
      <c r="U35" s="658"/>
      <c r="V35" s="658"/>
      <c r="W35" s="659"/>
    </row>
    <row r="36" spans="2:24" s="30" customFormat="1" ht="17.149999999999999" customHeight="1" x14ac:dyDescent="0.2">
      <c r="B36" s="619" t="s">
        <v>7</v>
      </c>
      <c r="C36" s="636"/>
      <c r="D36" s="636"/>
      <c r="E36" s="240" t="s">
        <v>735</v>
      </c>
      <c r="F36" s="190"/>
      <c r="G36" s="190"/>
      <c r="H36" s="190"/>
      <c r="I36" s="190"/>
      <c r="J36" s="190"/>
      <c r="K36" s="190"/>
      <c r="L36" s="191"/>
      <c r="M36" s="619" t="s">
        <v>7</v>
      </c>
      <c r="N36" s="636"/>
      <c r="O36" s="620"/>
      <c r="P36" s="240" t="s">
        <v>923</v>
      </c>
      <c r="Q36" s="190"/>
      <c r="R36" s="190"/>
      <c r="S36" s="190"/>
      <c r="T36" s="190"/>
      <c r="U36" s="190"/>
      <c r="V36" s="190"/>
      <c r="W36" s="191"/>
    </row>
    <row r="37" spans="2:24" s="30" customFormat="1" ht="17.149999999999999" customHeight="1" x14ac:dyDescent="0.2">
      <c r="B37" s="626" t="s">
        <v>54</v>
      </c>
      <c r="C37" s="627"/>
      <c r="D37" s="628"/>
      <c r="E37" s="624" t="s">
        <v>922</v>
      </c>
      <c r="F37" s="625"/>
      <c r="G37" s="625"/>
      <c r="H37" s="625"/>
      <c r="I37" s="625"/>
      <c r="J37" s="625"/>
      <c r="K37" s="625"/>
      <c r="L37" s="629"/>
      <c r="M37" s="626" t="s">
        <v>54</v>
      </c>
      <c r="N37" s="627"/>
      <c r="O37" s="628"/>
      <c r="P37" s="624" t="s">
        <v>924</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821</v>
      </c>
      <c r="E40" s="638"/>
      <c r="F40" s="638"/>
      <c r="G40" s="638"/>
      <c r="H40" s="638"/>
      <c r="I40" s="638"/>
      <c r="J40" s="638"/>
      <c r="K40" s="638"/>
      <c r="L40" s="639"/>
      <c r="M40" s="619" t="s">
        <v>50</v>
      </c>
      <c r="N40" s="620"/>
      <c r="O40" s="637" t="s">
        <v>925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8F5F4623-D0B5-43CE-BA59-CBA0127E3497}">
      <formula1>INDIRECT(D13)</formula1>
    </dataValidation>
    <dataValidation type="list" allowBlank="1" showInputMessage="1" showErrorMessage="1" sqref="D11:E12 D29:E30 O11:P12 O29:P30" xr:uid="{9511000C-F1B8-4EA7-B261-08396A9207D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2765D96-0E16-4F85-BFA2-3BE6A3DFB092}">
          <x14:formula1>
            <xm:f>'(参考)リスト'!$D$16:$D$18</xm:f>
          </x14:formula1>
          <xm:sqref>D13:E13 D31:E31 O13:P13 O31:P31</xm:sqref>
        </x14:dataValidation>
        <x14:dataValidation type="list" allowBlank="1" showInputMessage="1" showErrorMessage="1" xr:uid="{11D556C2-49CE-4FAB-836A-5323B60F0937}">
          <x14:formula1>
            <xm:f>'(参考)リスト'!$F$16:$F$21</xm:f>
          </x14:formula1>
          <xm:sqref>E15:E16 E33:E34 P15:P16 P33:P34</xm:sqref>
        </x14:dataValidation>
        <x14:dataValidation type="list" allowBlank="1" showInputMessage="1" showErrorMessage="1" xr:uid="{0CCCEDC6-BA4B-40B3-AD75-BEB330D69113}">
          <x14:formula1>
            <xm:f>'(参考)リスト'!$B$16:$B$20</xm:f>
          </x14:formula1>
          <xm:sqref>D9:E10 D27:E28 O9:P10 O27:P28</xm:sqref>
        </x14:dataValidation>
        <x14:dataValidation type="list" allowBlank="1" showInputMessage="1" showErrorMessage="1" xr:uid="{232E18DD-BC4D-4EC5-ABFE-26477AF44AB5}">
          <x14:formula1>
            <xm:f>'(参考)リスト'!$G$16:$G$20</xm:f>
          </x14:formula1>
          <xm:sqref>D17:E17 D35:E35 O17:P17 O35:P35</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F2A87-D761-4968-8A3A-6E50010B21F7}">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660</v>
      </c>
      <c r="E5" s="646"/>
      <c r="F5" s="661"/>
      <c r="G5" s="662"/>
      <c r="H5" s="662"/>
      <c r="I5" s="662"/>
      <c r="J5" s="662"/>
      <c r="K5" s="662"/>
      <c r="L5" s="663"/>
      <c r="M5" s="660" t="s">
        <v>51</v>
      </c>
      <c r="N5" s="660" t="s">
        <v>47</v>
      </c>
      <c r="O5" s="645" t="s">
        <v>660</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6</v>
      </c>
      <c r="E7" s="633"/>
      <c r="F7" s="654"/>
      <c r="G7" s="655"/>
      <c r="H7" s="655"/>
      <c r="I7" s="655"/>
      <c r="J7" s="655"/>
      <c r="K7" s="655"/>
      <c r="L7" s="656"/>
      <c r="M7" s="630"/>
      <c r="N7" s="630" t="s">
        <v>2</v>
      </c>
      <c r="O7" s="632">
        <v>7</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773</v>
      </c>
      <c r="F18" s="190"/>
      <c r="G18" s="190"/>
      <c r="H18" s="190"/>
      <c r="I18" s="190"/>
      <c r="J18" s="190"/>
      <c r="K18" s="190"/>
      <c r="L18" s="191"/>
      <c r="M18" s="619" t="s">
        <v>7</v>
      </c>
      <c r="N18" s="636"/>
      <c r="O18" s="620"/>
      <c r="P18" s="240" t="s">
        <v>826</v>
      </c>
      <c r="Q18" s="190"/>
      <c r="R18" s="190"/>
      <c r="S18" s="190"/>
      <c r="T18" s="190"/>
      <c r="U18" s="190"/>
      <c r="V18" s="190"/>
      <c r="W18" s="191"/>
    </row>
    <row r="19" spans="2:23" s="30" customFormat="1" ht="17.149999999999999" customHeight="1" x14ac:dyDescent="0.2">
      <c r="B19" s="626" t="s">
        <v>54</v>
      </c>
      <c r="C19" s="627"/>
      <c r="D19" s="628"/>
      <c r="E19" s="624" t="s">
        <v>926</v>
      </c>
      <c r="F19" s="625"/>
      <c r="G19" s="625"/>
      <c r="H19" s="625"/>
      <c r="I19" s="625"/>
      <c r="J19" s="625"/>
      <c r="K19" s="625"/>
      <c r="L19" s="629"/>
      <c r="M19" s="626" t="s">
        <v>54</v>
      </c>
      <c r="N19" s="627"/>
      <c r="O19" s="628"/>
      <c r="P19" s="624" t="s">
        <v>815</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816</v>
      </c>
      <c r="E22" s="638"/>
      <c r="F22" s="638"/>
      <c r="G22" s="638"/>
      <c r="H22" s="638"/>
      <c r="I22" s="638"/>
      <c r="J22" s="638"/>
      <c r="K22" s="638"/>
      <c r="L22" s="639"/>
      <c r="M22" s="619" t="s">
        <v>50</v>
      </c>
      <c r="N22" s="620"/>
      <c r="O22" s="637" t="s">
        <v>816</v>
      </c>
      <c r="P22" s="638"/>
      <c r="Q22" s="638"/>
      <c r="R22" s="638"/>
      <c r="S22" s="638"/>
      <c r="T22" s="638"/>
      <c r="U22" s="638"/>
      <c r="V22" s="638"/>
      <c r="W22" s="639"/>
    </row>
    <row r="23" spans="2:23" s="30" customFormat="1" ht="20.149999999999999" customHeight="1" x14ac:dyDescent="0.2">
      <c r="B23" s="660" t="s">
        <v>51</v>
      </c>
      <c r="C23" s="660" t="s">
        <v>47</v>
      </c>
      <c r="D23" s="645" t="s">
        <v>661</v>
      </c>
      <c r="E23" s="646"/>
      <c r="F23" s="661"/>
      <c r="G23" s="662"/>
      <c r="H23" s="662"/>
      <c r="I23" s="662"/>
      <c r="J23" s="662"/>
      <c r="K23" s="662"/>
      <c r="L23" s="663"/>
      <c r="M23" s="660" t="s">
        <v>51</v>
      </c>
      <c r="N23" s="660" t="s">
        <v>47</v>
      </c>
      <c r="O23" s="645" t="s">
        <v>661</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516</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692</v>
      </c>
      <c r="F34" s="654"/>
      <c r="G34" s="655"/>
      <c r="H34" s="655"/>
      <c r="I34" s="655"/>
      <c r="J34" s="655"/>
      <c r="K34" s="655"/>
      <c r="L34" s="656"/>
      <c r="M34" s="652"/>
      <c r="N34" s="619" t="s">
        <v>281</v>
      </c>
      <c r="O34" s="620"/>
      <c r="P34" s="205" t="s">
        <v>692</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927</v>
      </c>
      <c r="F36" s="190"/>
      <c r="G36" s="190"/>
      <c r="H36" s="190"/>
      <c r="I36" s="190"/>
      <c r="J36" s="190"/>
      <c r="K36" s="190"/>
      <c r="L36" s="191"/>
      <c r="M36" s="619" t="s">
        <v>7</v>
      </c>
      <c r="N36" s="636"/>
      <c r="O36" s="620"/>
      <c r="P36" s="240" t="s">
        <v>704</v>
      </c>
      <c r="Q36" s="190"/>
      <c r="R36" s="190"/>
      <c r="S36" s="190"/>
      <c r="T36" s="190"/>
      <c r="U36" s="190"/>
      <c r="V36" s="190"/>
      <c r="W36" s="191"/>
    </row>
    <row r="37" spans="2:24" s="30" customFormat="1" ht="17.149999999999999" customHeight="1" x14ac:dyDescent="0.2">
      <c r="B37" s="626" t="s">
        <v>54</v>
      </c>
      <c r="C37" s="627"/>
      <c r="D37" s="628"/>
      <c r="E37" s="624" t="s">
        <v>928</v>
      </c>
      <c r="F37" s="625"/>
      <c r="G37" s="625"/>
      <c r="H37" s="625"/>
      <c r="I37" s="625"/>
      <c r="J37" s="625"/>
      <c r="K37" s="625"/>
      <c r="L37" s="629"/>
      <c r="M37" s="626" t="s">
        <v>54</v>
      </c>
      <c r="N37" s="627"/>
      <c r="O37" s="628"/>
      <c r="P37" s="624" t="s">
        <v>897</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898</v>
      </c>
      <c r="E40" s="638"/>
      <c r="F40" s="638"/>
      <c r="G40" s="638"/>
      <c r="H40" s="638"/>
      <c r="I40" s="638"/>
      <c r="J40" s="638"/>
      <c r="K40" s="638"/>
      <c r="L40" s="639"/>
      <c r="M40" s="619" t="s">
        <v>50</v>
      </c>
      <c r="N40" s="620"/>
      <c r="O40" s="637" t="s">
        <v>898</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F73A6558-7492-48D7-8029-CBB4F89EC6F5}">
      <formula1>INDIRECT(D9)</formula1>
    </dataValidation>
    <dataValidation type="list" allowBlank="1" showInputMessage="1" showErrorMessage="1" sqref="D14:E14 D32:E32 O14:P14 O32:P32" xr:uid="{2EEF9829-D43F-4D6E-A5AE-5C502B99B382}">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986CCBA-B547-4E24-9451-5C1B8A8C0366}">
          <x14:formula1>
            <xm:f>'(参考)リスト'!$G$16:$G$20</xm:f>
          </x14:formula1>
          <xm:sqref>D17:E17 D35:E35 O17:P17 O35:P35</xm:sqref>
        </x14:dataValidation>
        <x14:dataValidation type="list" allowBlank="1" showInputMessage="1" showErrorMessage="1" xr:uid="{956BC26B-54F0-4038-9504-65FE66F25D8C}">
          <x14:formula1>
            <xm:f>'(参考)リスト'!$B$16:$B$20</xm:f>
          </x14:formula1>
          <xm:sqref>D9:E10 D27:E28 O9:P10 O27:P28</xm:sqref>
        </x14:dataValidation>
        <x14:dataValidation type="list" allowBlank="1" showInputMessage="1" showErrorMessage="1" xr:uid="{ECB18DE1-37B4-43B0-8FB7-90292B781EE8}">
          <x14:formula1>
            <xm:f>'(参考)リスト'!$F$16:$F$21</xm:f>
          </x14:formula1>
          <xm:sqref>E15:E16 E33:E34 P15:P16 P33:P34</xm:sqref>
        </x14:dataValidation>
        <x14:dataValidation type="list" allowBlank="1" showInputMessage="1" showErrorMessage="1" xr:uid="{75143074-2FCA-4EAA-825B-46056AB3939F}">
          <x14:formula1>
            <xm:f>'(参考)リスト'!$D$16:$D$18</xm:f>
          </x14:formula1>
          <xm:sqref>D13:E13 D31:E31 O13:P13 O31:P31</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C6FC1-3AFB-4D0B-8136-EFA5D9D23652}">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661</v>
      </c>
      <c r="E5" s="646"/>
      <c r="F5" s="661"/>
      <c r="G5" s="662"/>
      <c r="H5" s="662"/>
      <c r="I5" s="662"/>
      <c r="J5" s="662"/>
      <c r="K5" s="662"/>
      <c r="L5" s="663"/>
      <c r="M5" s="660" t="s">
        <v>51</v>
      </c>
      <c r="N5" s="660" t="s">
        <v>47</v>
      </c>
      <c r="O5" s="645" t="s">
        <v>661</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3</v>
      </c>
      <c r="E7" s="633"/>
      <c r="F7" s="654"/>
      <c r="G7" s="655"/>
      <c r="H7" s="655"/>
      <c r="I7" s="655"/>
      <c r="J7" s="655"/>
      <c r="K7" s="655"/>
      <c r="L7" s="656"/>
      <c r="M7" s="630"/>
      <c r="N7" s="630" t="s">
        <v>2</v>
      </c>
      <c r="O7" s="632">
        <v>4</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515</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692</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781</v>
      </c>
      <c r="F18" s="190"/>
      <c r="G18" s="190"/>
      <c r="H18" s="190"/>
      <c r="I18" s="190"/>
      <c r="J18" s="190"/>
      <c r="K18" s="190"/>
      <c r="L18" s="191"/>
      <c r="M18" s="619" t="s">
        <v>7</v>
      </c>
      <c r="N18" s="636"/>
      <c r="O18" s="620"/>
      <c r="P18" s="240" t="s">
        <v>930</v>
      </c>
      <c r="Q18" s="190"/>
      <c r="R18" s="190"/>
      <c r="S18" s="190"/>
      <c r="T18" s="190"/>
      <c r="U18" s="190"/>
      <c r="V18" s="190"/>
      <c r="W18" s="191"/>
    </row>
    <row r="19" spans="2:23" s="30" customFormat="1" ht="17.149999999999999" customHeight="1" x14ac:dyDescent="0.2">
      <c r="B19" s="626" t="s">
        <v>54</v>
      </c>
      <c r="C19" s="627"/>
      <c r="D19" s="628"/>
      <c r="E19" s="624" t="s">
        <v>929</v>
      </c>
      <c r="F19" s="625"/>
      <c r="G19" s="625"/>
      <c r="H19" s="625"/>
      <c r="I19" s="625"/>
      <c r="J19" s="625"/>
      <c r="K19" s="625"/>
      <c r="L19" s="629"/>
      <c r="M19" s="626" t="s">
        <v>54</v>
      </c>
      <c r="N19" s="627"/>
      <c r="O19" s="628"/>
      <c r="P19" s="624" t="s">
        <v>818</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898</v>
      </c>
      <c r="E22" s="638"/>
      <c r="F22" s="638"/>
      <c r="G22" s="638"/>
      <c r="H22" s="638"/>
      <c r="I22" s="638"/>
      <c r="J22" s="638"/>
      <c r="K22" s="638"/>
      <c r="L22" s="639"/>
      <c r="M22" s="619" t="s">
        <v>50</v>
      </c>
      <c r="N22" s="620"/>
      <c r="O22" s="637" t="s">
        <v>816</v>
      </c>
      <c r="P22" s="638"/>
      <c r="Q22" s="638"/>
      <c r="R22" s="638"/>
      <c r="S22" s="638"/>
      <c r="T22" s="638"/>
      <c r="U22" s="638"/>
      <c r="V22" s="638"/>
      <c r="W22" s="639"/>
    </row>
    <row r="23" spans="2:23" s="30" customFormat="1" ht="20.149999999999999" customHeight="1" x14ac:dyDescent="0.2">
      <c r="B23" s="660" t="s">
        <v>51</v>
      </c>
      <c r="C23" s="660" t="s">
        <v>47</v>
      </c>
      <c r="D23" s="645" t="s">
        <v>661</v>
      </c>
      <c r="E23" s="646"/>
      <c r="F23" s="661"/>
      <c r="G23" s="662"/>
      <c r="H23" s="662"/>
      <c r="I23" s="662"/>
      <c r="J23" s="662"/>
      <c r="K23" s="662"/>
      <c r="L23" s="663"/>
      <c r="M23" s="660" t="s">
        <v>51</v>
      </c>
      <c r="N23" s="660" t="s">
        <v>47</v>
      </c>
      <c r="O23" s="645" t="s">
        <v>661</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5</v>
      </c>
      <c r="E25" s="633"/>
      <c r="F25" s="654"/>
      <c r="G25" s="655"/>
      <c r="H25" s="655"/>
      <c r="I25" s="655"/>
      <c r="J25" s="655"/>
      <c r="K25" s="655"/>
      <c r="L25" s="656"/>
      <c r="M25" s="630"/>
      <c r="N25" s="630" t="s">
        <v>2</v>
      </c>
      <c r="O25" s="632">
        <v>6</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373</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737</v>
      </c>
      <c r="F36" s="190"/>
      <c r="G36" s="190"/>
      <c r="H36" s="190"/>
      <c r="I36" s="190"/>
      <c r="J36" s="190"/>
      <c r="K36" s="190"/>
      <c r="L36" s="191"/>
      <c r="M36" s="619" t="s">
        <v>7</v>
      </c>
      <c r="N36" s="636"/>
      <c r="O36" s="620"/>
      <c r="P36" s="240" t="s">
        <v>931</v>
      </c>
      <c r="Q36" s="190"/>
      <c r="R36" s="190"/>
      <c r="S36" s="190"/>
      <c r="T36" s="190"/>
      <c r="U36" s="190"/>
      <c r="V36" s="190"/>
      <c r="W36" s="191"/>
    </row>
    <row r="37" spans="2:24" s="30" customFormat="1" ht="17.149999999999999" customHeight="1" x14ac:dyDescent="0.2">
      <c r="B37" s="626" t="s">
        <v>54</v>
      </c>
      <c r="C37" s="627"/>
      <c r="D37" s="628"/>
      <c r="E37" s="624" t="s">
        <v>827</v>
      </c>
      <c r="F37" s="625"/>
      <c r="G37" s="625"/>
      <c r="H37" s="625"/>
      <c r="I37" s="625"/>
      <c r="J37" s="625"/>
      <c r="K37" s="625"/>
      <c r="L37" s="629"/>
      <c r="M37" s="626" t="s">
        <v>54</v>
      </c>
      <c r="N37" s="627"/>
      <c r="O37" s="628"/>
      <c r="P37" s="624" t="s">
        <v>932</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857</v>
      </c>
      <c r="E40" s="638"/>
      <c r="F40" s="638"/>
      <c r="G40" s="638"/>
      <c r="H40" s="638"/>
      <c r="I40" s="638"/>
      <c r="J40" s="638"/>
      <c r="K40" s="638"/>
      <c r="L40" s="639"/>
      <c r="M40" s="619" t="s">
        <v>50</v>
      </c>
      <c r="N40" s="620"/>
      <c r="O40" s="637" t="s">
        <v>816</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F6D45D4F-C948-4CE7-A12C-10C5C29C794F}">
      <formula1>INDIRECT(D13)</formula1>
    </dataValidation>
    <dataValidation type="list" allowBlank="1" showInputMessage="1" showErrorMessage="1" sqref="D11:E12 D29:E30 O11:P12 O29:P30" xr:uid="{600B0AC1-294A-4AFF-A54B-67FAFACAA93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81AB92F-A32E-4D17-9B7D-B46B3C203D91}">
          <x14:formula1>
            <xm:f>'(参考)リスト'!$D$16:$D$18</xm:f>
          </x14:formula1>
          <xm:sqref>D13:E13 D31:E31 O13:P13 O31:P31</xm:sqref>
        </x14:dataValidation>
        <x14:dataValidation type="list" allowBlank="1" showInputMessage="1" showErrorMessage="1" xr:uid="{D67D3B4D-D493-40CA-95A8-26A6618235E0}">
          <x14:formula1>
            <xm:f>'(参考)リスト'!$F$16:$F$21</xm:f>
          </x14:formula1>
          <xm:sqref>E15:E16 E33:E34 P15:P16 P33:P34</xm:sqref>
        </x14:dataValidation>
        <x14:dataValidation type="list" allowBlank="1" showInputMessage="1" showErrorMessage="1" xr:uid="{7B45AA7E-D5EA-402E-AA0B-F3E94560348F}">
          <x14:formula1>
            <xm:f>'(参考)リスト'!$B$16:$B$20</xm:f>
          </x14:formula1>
          <xm:sqref>D9:E10 D27:E28 O9:P10 O27:P28</xm:sqref>
        </x14:dataValidation>
        <x14:dataValidation type="list" allowBlank="1" showInputMessage="1" showErrorMessage="1" xr:uid="{F05A1C81-54E8-421F-AB35-D4E8FBA8AE29}">
          <x14:formula1>
            <xm:f>'(参考)リスト'!$G$16:$G$20</xm:f>
          </x14:formula1>
          <xm:sqref>D17:E17 D35:E35 O17:P17 O35:P35</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942C0-1C25-4D7E-B828-DC748486FD7D}">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662</v>
      </c>
      <c r="E5" s="646"/>
      <c r="F5" s="661"/>
      <c r="G5" s="662"/>
      <c r="H5" s="662"/>
      <c r="I5" s="662"/>
      <c r="J5" s="662"/>
      <c r="K5" s="662"/>
      <c r="L5" s="663"/>
      <c r="M5" s="660" t="s">
        <v>51</v>
      </c>
      <c r="N5" s="660" t="s">
        <v>47</v>
      </c>
      <c r="O5" s="645" t="s">
        <v>662</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517</v>
      </c>
      <c r="E11" s="646"/>
      <c r="F11" s="654"/>
      <c r="G11" s="655"/>
      <c r="H11" s="655"/>
      <c r="I11" s="655"/>
      <c r="J11" s="655"/>
      <c r="K11" s="655"/>
      <c r="L11" s="656"/>
      <c r="M11" s="630"/>
      <c r="N11" s="630" t="s">
        <v>4</v>
      </c>
      <c r="O11" s="645" t="s">
        <v>373</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692</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828</v>
      </c>
      <c r="F18" s="190"/>
      <c r="G18" s="190"/>
      <c r="H18" s="190"/>
      <c r="I18" s="190"/>
      <c r="J18" s="190"/>
      <c r="K18" s="190"/>
      <c r="L18" s="191"/>
      <c r="M18" s="619" t="s">
        <v>7</v>
      </c>
      <c r="N18" s="636"/>
      <c r="O18" s="620"/>
      <c r="P18" s="240" t="s">
        <v>737</v>
      </c>
      <c r="Q18" s="190"/>
      <c r="R18" s="190"/>
      <c r="S18" s="190"/>
      <c r="T18" s="190"/>
      <c r="U18" s="190"/>
      <c r="V18" s="190"/>
      <c r="W18" s="191"/>
    </row>
    <row r="19" spans="2:23" s="30" customFormat="1" ht="17.149999999999999" customHeight="1" x14ac:dyDescent="0.2">
      <c r="B19" s="626" t="s">
        <v>54</v>
      </c>
      <c r="C19" s="627"/>
      <c r="D19" s="628"/>
      <c r="E19" s="624" t="s">
        <v>933</v>
      </c>
      <c r="F19" s="625"/>
      <c r="G19" s="625"/>
      <c r="H19" s="625"/>
      <c r="I19" s="625"/>
      <c r="J19" s="625"/>
      <c r="K19" s="625"/>
      <c r="L19" s="629"/>
      <c r="M19" s="626" t="s">
        <v>54</v>
      </c>
      <c r="N19" s="627"/>
      <c r="O19" s="628"/>
      <c r="P19" s="624" t="s">
        <v>827</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898</v>
      </c>
      <c r="E22" s="638"/>
      <c r="F22" s="638"/>
      <c r="G22" s="638"/>
      <c r="H22" s="638"/>
      <c r="I22" s="638"/>
      <c r="J22" s="638"/>
      <c r="K22" s="638"/>
      <c r="L22" s="639"/>
      <c r="M22" s="619" t="s">
        <v>50</v>
      </c>
      <c r="N22" s="620"/>
      <c r="O22" s="637" t="s">
        <v>857</v>
      </c>
      <c r="P22" s="638"/>
      <c r="Q22" s="638"/>
      <c r="R22" s="638"/>
      <c r="S22" s="638"/>
      <c r="T22" s="638"/>
      <c r="U22" s="638"/>
      <c r="V22" s="638"/>
      <c r="W22" s="639"/>
    </row>
    <row r="23" spans="2:23" s="30" customFormat="1" ht="20.149999999999999" customHeight="1" x14ac:dyDescent="0.2">
      <c r="B23" s="660" t="s">
        <v>51</v>
      </c>
      <c r="C23" s="660" t="s">
        <v>47</v>
      </c>
      <c r="D23" s="645" t="s">
        <v>663</v>
      </c>
      <c r="E23" s="646"/>
      <c r="F23" s="661"/>
      <c r="G23" s="662"/>
      <c r="H23" s="662"/>
      <c r="I23" s="662"/>
      <c r="J23" s="662"/>
      <c r="K23" s="662"/>
      <c r="L23" s="663"/>
      <c r="M23" s="660" t="s">
        <v>51</v>
      </c>
      <c r="N23" s="660" t="s">
        <v>47</v>
      </c>
      <c r="O23" s="645" t="s">
        <v>663</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511</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368</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905</v>
      </c>
      <c r="F36" s="190"/>
      <c r="G36" s="190"/>
      <c r="H36" s="190"/>
      <c r="I36" s="190"/>
      <c r="J36" s="190"/>
      <c r="K36" s="190"/>
      <c r="L36" s="191"/>
      <c r="M36" s="619" t="s">
        <v>7</v>
      </c>
      <c r="N36" s="636"/>
      <c r="O36" s="620"/>
      <c r="P36" s="240" t="s">
        <v>936</v>
      </c>
      <c r="Q36" s="190"/>
      <c r="R36" s="190"/>
      <c r="S36" s="190"/>
      <c r="T36" s="190"/>
      <c r="U36" s="190"/>
      <c r="V36" s="190"/>
      <c r="W36" s="191"/>
    </row>
    <row r="37" spans="2:24" s="30" customFormat="1" ht="17.149999999999999" customHeight="1" x14ac:dyDescent="0.2">
      <c r="B37" s="626" t="s">
        <v>54</v>
      </c>
      <c r="C37" s="627"/>
      <c r="D37" s="628"/>
      <c r="E37" s="624" t="s">
        <v>934</v>
      </c>
      <c r="F37" s="625"/>
      <c r="G37" s="625"/>
      <c r="H37" s="625"/>
      <c r="I37" s="625"/>
      <c r="J37" s="625"/>
      <c r="K37" s="625"/>
      <c r="L37" s="629"/>
      <c r="M37" s="626" t="s">
        <v>54</v>
      </c>
      <c r="N37" s="627"/>
      <c r="O37" s="628"/>
      <c r="P37" s="624" t="s">
        <v>937</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935</v>
      </c>
      <c r="E40" s="638"/>
      <c r="F40" s="638"/>
      <c r="G40" s="638"/>
      <c r="H40" s="638"/>
      <c r="I40" s="638"/>
      <c r="J40" s="638"/>
      <c r="K40" s="638"/>
      <c r="L40" s="639"/>
      <c r="M40" s="619" t="s">
        <v>50</v>
      </c>
      <c r="N40" s="620"/>
      <c r="O40" s="637" t="s">
        <v>816</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A882B293-1EDB-4544-9AC8-D976DAEFC41F}">
      <formula1>INDIRECT(D9)</formula1>
    </dataValidation>
    <dataValidation type="list" allowBlank="1" showInputMessage="1" showErrorMessage="1" sqref="D14:E14 D32:E32 O14:P14 O32:P32" xr:uid="{ED41AC5B-D6D0-43A0-ACA7-C55C3E26D134}">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573DEBE-BA6E-4C42-933E-CA0B86003668}">
          <x14:formula1>
            <xm:f>'(参考)リスト'!$G$16:$G$20</xm:f>
          </x14:formula1>
          <xm:sqref>D17:E17 D35:E35 O17:P17 O35:P35</xm:sqref>
        </x14:dataValidation>
        <x14:dataValidation type="list" allowBlank="1" showInputMessage="1" showErrorMessage="1" xr:uid="{E4499EB3-BA4D-42C7-8734-EDD2E3817FE2}">
          <x14:formula1>
            <xm:f>'(参考)リスト'!$B$16:$B$20</xm:f>
          </x14:formula1>
          <xm:sqref>D9:E10 D27:E28 O9:P10 O27:P28</xm:sqref>
        </x14:dataValidation>
        <x14:dataValidation type="list" allowBlank="1" showInputMessage="1" showErrorMessage="1" xr:uid="{D790FEE0-919E-4909-8841-AAA858161ACA}">
          <x14:formula1>
            <xm:f>'(参考)リスト'!$F$16:$F$21</xm:f>
          </x14:formula1>
          <xm:sqref>E15:E16 E33:E34 P15:P16 P33:P34</xm:sqref>
        </x14:dataValidation>
        <x14:dataValidation type="list" allowBlank="1" showInputMessage="1" showErrorMessage="1" xr:uid="{4430E98B-C8BA-46DC-B9FA-EF999A975346}">
          <x14:formula1>
            <xm:f>'(参考)リスト'!$D$16:$D$18</xm:f>
          </x14:formula1>
          <xm:sqref>D13:E13 D31:E31 O13:P13 O31:P31</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9632-084C-4917-BA7B-60CB53C7EAC0}">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663</v>
      </c>
      <c r="E5" s="646"/>
      <c r="F5" s="661"/>
      <c r="G5" s="662"/>
      <c r="H5" s="662"/>
      <c r="I5" s="662"/>
      <c r="J5" s="662"/>
      <c r="K5" s="662"/>
      <c r="L5" s="663"/>
      <c r="M5" s="660" t="s">
        <v>51</v>
      </c>
      <c r="N5" s="660" t="s">
        <v>47</v>
      </c>
      <c r="O5" s="645" t="s">
        <v>663</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3</v>
      </c>
      <c r="E7" s="633"/>
      <c r="F7" s="654"/>
      <c r="G7" s="655"/>
      <c r="H7" s="655"/>
      <c r="I7" s="655"/>
      <c r="J7" s="655"/>
      <c r="K7" s="655"/>
      <c r="L7" s="656"/>
      <c r="M7" s="630"/>
      <c r="N7" s="630" t="s">
        <v>2</v>
      </c>
      <c r="O7" s="632">
        <v>4</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373</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794</v>
      </c>
      <c r="F18" s="190"/>
      <c r="G18" s="190"/>
      <c r="H18" s="190"/>
      <c r="I18" s="190"/>
      <c r="J18" s="190"/>
      <c r="K18" s="190"/>
      <c r="L18" s="191"/>
      <c r="M18" s="619" t="s">
        <v>7</v>
      </c>
      <c r="N18" s="636"/>
      <c r="O18" s="620"/>
      <c r="P18" s="240" t="s">
        <v>704</v>
      </c>
      <c r="Q18" s="190"/>
      <c r="R18" s="190"/>
      <c r="S18" s="190"/>
      <c r="T18" s="190"/>
      <c r="U18" s="190"/>
      <c r="V18" s="190"/>
      <c r="W18" s="191"/>
    </row>
    <row r="19" spans="2:23" s="30" customFormat="1" ht="17.149999999999999" customHeight="1" x14ac:dyDescent="0.2">
      <c r="B19" s="626" t="s">
        <v>54</v>
      </c>
      <c r="C19" s="627"/>
      <c r="D19" s="628"/>
      <c r="E19" s="624" t="s">
        <v>843</v>
      </c>
      <c r="F19" s="625"/>
      <c r="G19" s="625"/>
      <c r="H19" s="625"/>
      <c r="I19" s="625"/>
      <c r="J19" s="625"/>
      <c r="K19" s="625"/>
      <c r="L19" s="629"/>
      <c r="M19" s="626" t="s">
        <v>54</v>
      </c>
      <c r="N19" s="627"/>
      <c r="O19" s="628"/>
      <c r="P19" s="624" t="s">
        <v>926</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830</v>
      </c>
      <c r="E22" s="638"/>
      <c r="F22" s="638"/>
      <c r="G22" s="638"/>
      <c r="H22" s="638"/>
      <c r="I22" s="638"/>
      <c r="J22" s="638"/>
      <c r="K22" s="638"/>
      <c r="L22" s="639"/>
      <c r="M22" s="619" t="s">
        <v>50</v>
      </c>
      <c r="N22" s="620"/>
      <c r="O22" s="637" t="s">
        <v>816</v>
      </c>
      <c r="P22" s="638"/>
      <c r="Q22" s="638"/>
      <c r="R22" s="638"/>
      <c r="S22" s="638"/>
      <c r="T22" s="638"/>
      <c r="U22" s="638"/>
      <c r="V22" s="638"/>
      <c r="W22" s="639"/>
    </row>
    <row r="23" spans="2:23" s="30" customFormat="1" ht="20.149999999999999" customHeight="1" x14ac:dyDescent="0.2">
      <c r="B23" s="660" t="s">
        <v>51</v>
      </c>
      <c r="C23" s="660" t="s">
        <v>47</v>
      </c>
      <c r="D23" s="645" t="s">
        <v>664</v>
      </c>
      <c r="E23" s="646"/>
      <c r="F23" s="661"/>
      <c r="G23" s="662"/>
      <c r="H23" s="662"/>
      <c r="I23" s="662"/>
      <c r="J23" s="662"/>
      <c r="K23" s="662"/>
      <c r="L23" s="663"/>
      <c r="M23" s="660" t="s">
        <v>51</v>
      </c>
      <c r="N23" s="660" t="s">
        <v>47</v>
      </c>
      <c r="O23" s="645" t="s">
        <v>664</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513</v>
      </c>
      <c r="E29" s="646"/>
      <c r="F29" s="654"/>
      <c r="G29" s="655"/>
      <c r="H29" s="655"/>
      <c r="I29" s="655"/>
      <c r="J29" s="655"/>
      <c r="K29" s="655"/>
      <c r="L29" s="656"/>
      <c r="M29" s="630"/>
      <c r="N29" s="630" t="s">
        <v>4</v>
      </c>
      <c r="O29" s="645" t="s">
        <v>373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737</v>
      </c>
      <c r="F36" s="190"/>
      <c r="G36" s="190"/>
      <c r="H36" s="190"/>
      <c r="I36" s="190"/>
      <c r="J36" s="190"/>
      <c r="K36" s="190"/>
      <c r="L36" s="191"/>
      <c r="M36" s="619" t="s">
        <v>7</v>
      </c>
      <c r="N36" s="636"/>
      <c r="O36" s="620"/>
      <c r="P36" s="240" t="s">
        <v>704</v>
      </c>
      <c r="Q36" s="190"/>
      <c r="R36" s="190"/>
      <c r="S36" s="190"/>
      <c r="T36" s="190"/>
      <c r="U36" s="190"/>
      <c r="V36" s="190"/>
      <c r="W36" s="191"/>
    </row>
    <row r="37" spans="2:24" s="30" customFormat="1" ht="17.149999999999999" customHeight="1" x14ac:dyDescent="0.2">
      <c r="B37" s="626" t="s">
        <v>54</v>
      </c>
      <c r="C37" s="627"/>
      <c r="D37" s="628"/>
      <c r="E37" s="624" t="s">
        <v>938</v>
      </c>
      <c r="F37" s="625"/>
      <c r="G37" s="625"/>
      <c r="H37" s="625"/>
      <c r="I37" s="625"/>
      <c r="J37" s="625"/>
      <c r="K37" s="625"/>
      <c r="L37" s="629"/>
      <c r="M37" s="626" t="s">
        <v>54</v>
      </c>
      <c r="N37" s="627"/>
      <c r="O37" s="628"/>
      <c r="P37" s="624" t="s">
        <v>926</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821</v>
      </c>
      <c r="E40" s="638"/>
      <c r="F40" s="638"/>
      <c r="G40" s="638"/>
      <c r="H40" s="638"/>
      <c r="I40" s="638"/>
      <c r="J40" s="638"/>
      <c r="K40" s="638"/>
      <c r="L40" s="639"/>
      <c r="M40" s="619" t="s">
        <v>50</v>
      </c>
      <c r="N40" s="620"/>
      <c r="O40" s="637" t="s">
        <v>857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044FDF54-EBB0-4E35-A5F7-F16D5B1AF226}">
      <formula1>INDIRECT(D13)</formula1>
    </dataValidation>
    <dataValidation type="list" allowBlank="1" showInputMessage="1" showErrorMessage="1" sqref="D11:E12 D29:E30 O11:P12 O29:P30" xr:uid="{5A8F52F8-19D8-495B-BAE6-1CE02940508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1BA2D4-4024-4242-A838-4FAC5EB3DF2C}">
          <x14:formula1>
            <xm:f>'(参考)リスト'!$D$16:$D$18</xm:f>
          </x14:formula1>
          <xm:sqref>D13:E13 D31:E31 O13:P13 O31:P31</xm:sqref>
        </x14:dataValidation>
        <x14:dataValidation type="list" allowBlank="1" showInputMessage="1" showErrorMessage="1" xr:uid="{09B4096A-6565-4265-ACC8-DE4D0FB60695}">
          <x14:formula1>
            <xm:f>'(参考)リスト'!$F$16:$F$21</xm:f>
          </x14:formula1>
          <xm:sqref>E15:E16 E33:E34 P15:P16 P33:P34</xm:sqref>
        </x14:dataValidation>
        <x14:dataValidation type="list" allowBlank="1" showInputMessage="1" showErrorMessage="1" xr:uid="{FC38040C-E348-4692-8B86-E554A835D794}">
          <x14:formula1>
            <xm:f>'(参考)リスト'!$B$16:$B$20</xm:f>
          </x14:formula1>
          <xm:sqref>D9:E10 D27:E28 O9:P10 O27:P28</xm:sqref>
        </x14:dataValidation>
        <x14:dataValidation type="list" allowBlank="1" showInputMessage="1" showErrorMessage="1" xr:uid="{7351D830-7869-4DF3-80CB-BDF99767D170}">
          <x14:formula1>
            <xm:f>'(参考)リスト'!$G$16:$G$20</xm:f>
          </x14:formula1>
          <xm:sqref>D17:E17 D35:E35 O17:P17 O35:P35</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59D24-CB7E-481D-A6FD-D5BB6D73D764}">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665</v>
      </c>
      <c r="E5" s="646"/>
      <c r="F5" s="661"/>
      <c r="G5" s="662"/>
      <c r="H5" s="662"/>
      <c r="I5" s="662"/>
      <c r="J5" s="662"/>
      <c r="K5" s="662"/>
      <c r="L5" s="663"/>
      <c r="M5" s="660" t="s">
        <v>51</v>
      </c>
      <c r="N5" s="660" t="s">
        <v>47</v>
      </c>
      <c r="O5" s="645" t="s">
        <v>665</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516</v>
      </c>
      <c r="E11" s="646"/>
      <c r="F11" s="654"/>
      <c r="G11" s="655"/>
      <c r="H11" s="655"/>
      <c r="I11" s="655"/>
      <c r="J11" s="655"/>
      <c r="K11" s="655"/>
      <c r="L11" s="656"/>
      <c r="M11" s="630"/>
      <c r="N11" s="630" t="s">
        <v>4</v>
      </c>
      <c r="O11" s="645" t="s">
        <v>512</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692</v>
      </c>
      <c r="F16" s="654"/>
      <c r="G16" s="655"/>
      <c r="H16" s="655"/>
      <c r="I16" s="655"/>
      <c r="J16" s="655"/>
      <c r="K16" s="655"/>
      <c r="L16" s="656"/>
      <c r="M16" s="652"/>
      <c r="N16" s="619" t="s">
        <v>281</v>
      </c>
      <c r="O16" s="620"/>
      <c r="P16" s="205" t="s">
        <v>686</v>
      </c>
      <c r="Q16" s="654"/>
      <c r="R16" s="655"/>
      <c r="S16" s="655"/>
      <c r="T16" s="655"/>
      <c r="U16" s="655"/>
      <c r="V16" s="655"/>
      <c r="W16" s="656"/>
      <c r="Y1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939</v>
      </c>
      <c r="F18" s="190"/>
      <c r="G18" s="190"/>
      <c r="H18" s="190"/>
      <c r="I18" s="190"/>
      <c r="J18" s="190"/>
      <c r="K18" s="190"/>
      <c r="L18" s="191"/>
      <c r="M18" s="619" t="s">
        <v>7</v>
      </c>
      <c r="N18" s="636"/>
      <c r="O18" s="620"/>
      <c r="P18" s="240" t="s">
        <v>941</v>
      </c>
      <c r="Q18" s="190"/>
      <c r="R18" s="190"/>
      <c r="S18" s="190"/>
      <c r="T18" s="190"/>
      <c r="U18" s="190"/>
      <c r="V18" s="190"/>
      <c r="W18" s="191"/>
    </row>
    <row r="19" spans="2:23" s="30" customFormat="1" ht="17.149999999999999" customHeight="1" x14ac:dyDescent="0.2">
      <c r="B19" s="626" t="s">
        <v>54</v>
      </c>
      <c r="C19" s="627"/>
      <c r="D19" s="628"/>
      <c r="E19" s="624" t="s">
        <v>940</v>
      </c>
      <c r="F19" s="625"/>
      <c r="G19" s="625"/>
      <c r="H19" s="625"/>
      <c r="I19" s="625"/>
      <c r="J19" s="625"/>
      <c r="K19" s="625"/>
      <c r="L19" s="629"/>
      <c r="M19" s="626" t="s">
        <v>54</v>
      </c>
      <c r="N19" s="627"/>
      <c r="O19" s="628"/>
      <c r="P19" s="624" t="s">
        <v>942</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898</v>
      </c>
      <c r="E22" s="638"/>
      <c r="F22" s="638"/>
      <c r="G22" s="638"/>
      <c r="H22" s="638"/>
      <c r="I22" s="638"/>
      <c r="J22" s="638"/>
      <c r="K22" s="638"/>
      <c r="L22" s="639"/>
      <c r="M22" s="619" t="s">
        <v>50</v>
      </c>
      <c r="N22" s="620"/>
      <c r="O22" s="637" t="s">
        <v>943</v>
      </c>
      <c r="P22" s="638"/>
      <c r="Q22" s="638"/>
      <c r="R22" s="638"/>
      <c r="S22" s="638"/>
      <c r="T22" s="638"/>
      <c r="U22" s="638"/>
      <c r="V22" s="638"/>
      <c r="W22" s="639"/>
    </row>
    <row r="23" spans="2:23" s="30" customFormat="1" ht="20.149999999999999" customHeight="1" x14ac:dyDescent="0.2">
      <c r="B23" s="660" t="s">
        <v>51</v>
      </c>
      <c r="C23" s="660" t="s">
        <v>47</v>
      </c>
      <c r="D23" s="645" t="s">
        <v>665</v>
      </c>
      <c r="E23" s="646"/>
      <c r="F23" s="661"/>
      <c r="G23" s="662"/>
      <c r="H23" s="662"/>
      <c r="I23" s="662"/>
      <c r="J23" s="662"/>
      <c r="K23" s="662"/>
      <c r="L23" s="663"/>
      <c r="M23" s="660" t="s">
        <v>51</v>
      </c>
      <c r="N23" s="660" t="s">
        <v>47</v>
      </c>
      <c r="O23" s="645" t="s">
        <v>665</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799</v>
      </c>
      <c r="F36" s="190"/>
      <c r="G36" s="190"/>
      <c r="H36" s="190"/>
      <c r="I36" s="190"/>
      <c r="J36" s="190"/>
      <c r="K36" s="190"/>
      <c r="L36" s="191"/>
      <c r="M36" s="619" t="s">
        <v>7</v>
      </c>
      <c r="N36" s="636"/>
      <c r="O36" s="620"/>
      <c r="P36" s="240" t="s">
        <v>753</v>
      </c>
      <c r="Q36" s="190"/>
      <c r="R36" s="190"/>
      <c r="S36" s="190"/>
      <c r="T36" s="190"/>
      <c r="U36" s="190"/>
      <c r="V36" s="190"/>
      <c r="W36" s="191"/>
    </row>
    <row r="37" spans="2:24" s="30" customFormat="1" ht="17.149999999999999" customHeight="1" x14ac:dyDescent="0.2">
      <c r="B37" s="626" t="s">
        <v>54</v>
      </c>
      <c r="C37" s="627"/>
      <c r="D37" s="628"/>
      <c r="E37" s="624" t="s">
        <v>848</v>
      </c>
      <c r="F37" s="625"/>
      <c r="G37" s="625"/>
      <c r="H37" s="625"/>
      <c r="I37" s="625"/>
      <c r="J37" s="625"/>
      <c r="K37" s="625"/>
      <c r="L37" s="629"/>
      <c r="M37" s="626" t="s">
        <v>54</v>
      </c>
      <c r="N37" s="627"/>
      <c r="O37" s="628"/>
      <c r="P37" s="624" t="s">
        <v>944</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816</v>
      </c>
      <c r="E40" s="638"/>
      <c r="F40" s="638"/>
      <c r="G40" s="638"/>
      <c r="H40" s="638"/>
      <c r="I40" s="638"/>
      <c r="J40" s="638"/>
      <c r="K40" s="638"/>
      <c r="L40" s="639"/>
      <c r="M40" s="619" t="s">
        <v>50</v>
      </c>
      <c r="N40" s="620"/>
      <c r="O40" s="637" t="s">
        <v>882</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6D247B35-A933-4AC4-9B70-6E0C526AE199}">
      <formula1>INDIRECT(D9)</formula1>
    </dataValidation>
    <dataValidation type="list" allowBlank="1" showInputMessage="1" showErrorMessage="1" sqref="D14:E14 D32:E32 O14:P14 O32:P32" xr:uid="{6079A292-AC71-41AA-A623-D1FDA2E45BF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F076FA-FF75-4855-AE68-EEE961DC4CE0}">
          <x14:formula1>
            <xm:f>'(参考)リスト'!$G$16:$G$20</xm:f>
          </x14:formula1>
          <xm:sqref>D17:E17 D35:E35 O17:P17 O35:P35</xm:sqref>
        </x14:dataValidation>
        <x14:dataValidation type="list" allowBlank="1" showInputMessage="1" showErrorMessage="1" xr:uid="{8CF91108-68B7-4888-B63A-4A4DB6B688D6}">
          <x14:formula1>
            <xm:f>'(参考)リスト'!$B$16:$B$20</xm:f>
          </x14:formula1>
          <xm:sqref>D9:E10 D27:E28 O9:P10 O27:P28</xm:sqref>
        </x14:dataValidation>
        <x14:dataValidation type="list" allowBlank="1" showInputMessage="1" showErrorMessage="1" xr:uid="{C7FD2700-AC06-4EA2-8CD9-52F0678E3015}">
          <x14:formula1>
            <xm:f>'(参考)リスト'!$F$16:$F$21</xm:f>
          </x14:formula1>
          <xm:sqref>E15:E16 E33:E34 P15:P16 P33:P34</xm:sqref>
        </x14:dataValidation>
        <x14:dataValidation type="list" allowBlank="1" showInputMessage="1" showErrorMessage="1" xr:uid="{BE0A6595-6996-422F-8A42-6BC253D9EB69}">
          <x14:formula1>
            <xm:f>'(参考)リスト'!$D$16:$D$18</xm:f>
          </x14:formula1>
          <xm:sqref>D13:E13 D31:E31 O13:P13 O31:P31</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BAEA1-21F5-4EA1-9DDF-4E8DD9546352}">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665</v>
      </c>
      <c r="E5" s="646"/>
      <c r="F5" s="661"/>
      <c r="G5" s="662"/>
      <c r="H5" s="662"/>
      <c r="I5" s="662"/>
      <c r="J5" s="662"/>
      <c r="K5" s="662"/>
      <c r="L5" s="663"/>
      <c r="M5" s="660" t="s">
        <v>51</v>
      </c>
      <c r="N5" s="660" t="s">
        <v>47</v>
      </c>
      <c r="O5" s="645" t="s">
        <v>666</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5</v>
      </c>
      <c r="E7" s="633"/>
      <c r="F7" s="654"/>
      <c r="G7" s="655"/>
      <c r="H7" s="655"/>
      <c r="I7" s="655"/>
      <c r="J7" s="655"/>
      <c r="K7" s="655"/>
      <c r="L7" s="656"/>
      <c r="M7" s="630"/>
      <c r="N7" s="630" t="s">
        <v>2</v>
      </c>
      <c r="O7" s="632">
        <v>1</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512</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355</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686</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808</v>
      </c>
      <c r="F18" s="190"/>
      <c r="G18" s="190"/>
      <c r="H18" s="190"/>
      <c r="I18" s="190"/>
      <c r="J18" s="190"/>
      <c r="K18" s="190"/>
      <c r="L18" s="191"/>
      <c r="M18" s="619" t="s">
        <v>7</v>
      </c>
      <c r="N18" s="636"/>
      <c r="O18" s="620"/>
      <c r="P18" s="240" t="s">
        <v>840</v>
      </c>
      <c r="Q18" s="190"/>
      <c r="R18" s="190"/>
      <c r="S18" s="190"/>
      <c r="T18" s="190"/>
      <c r="U18" s="190"/>
      <c r="V18" s="190"/>
      <c r="W18" s="191"/>
    </row>
    <row r="19" spans="2:23" s="30" customFormat="1" ht="17.149999999999999" customHeight="1" x14ac:dyDescent="0.2">
      <c r="B19" s="626" t="s">
        <v>54</v>
      </c>
      <c r="C19" s="627"/>
      <c r="D19" s="628"/>
      <c r="E19" s="624" t="s">
        <v>945</v>
      </c>
      <c r="F19" s="625"/>
      <c r="G19" s="625"/>
      <c r="H19" s="625"/>
      <c r="I19" s="625"/>
      <c r="J19" s="625"/>
      <c r="K19" s="625"/>
      <c r="L19" s="629"/>
      <c r="M19" s="626" t="s">
        <v>54</v>
      </c>
      <c r="N19" s="627"/>
      <c r="O19" s="628"/>
      <c r="P19" s="624" t="s">
        <v>946</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816</v>
      </c>
      <c r="E22" s="638"/>
      <c r="F22" s="638"/>
      <c r="G22" s="638"/>
      <c r="H22" s="638"/>
      <c r="I22" s="638"/>
      <c r="J22" s="638"/>
      <c r="K22" s="638"/>
      <c r="L22" s="639"/>
      <c r="M22" s="619" t="s">
        <v>50</v>
      </c>
      <c r="N22" s="620"/>
      <c r="O22" s="637" t="s">
        <v>947</v>
      </c>
      <c r="P22" s="638"/>
      <c r="Q22" s="638"/>
      <c r="R22" s="638"/>
      <c r="S22" s="638"/>
      <c r="T22" s="638"/>
      <c r="U22" s="638"/>
      <c r="V22" s="638"/>
      <c r="W22" s="639"/>
    </row>
    <row r="23" spans="2:23" s="30" customFormat="1" ht="20.149999999999999" customHeight="1" x14ac:dyDescent="0.2">
      <c r="B23" s="660" t="s">
        <v>51</v>
      </c>
      <c r="C23" s="660" t="s">
        <v>47</v>
      </c>
      <c r="D23" s="645" t="s">
        <v>666</v>
      </c>
      <c r="E23" s="646"/>
      <c r="F23" s="661"/>
      <c r="G23" s="662"/>
      <c r="H23" s="662"/>
      <c r="I23" s="662"/>
      <c r="J23" s="662"/>
      <c r="K23" s="662"/>
      <c r="L23" s="663"/>
      <c r="M23" s="660" t="s">
        <v>51</v>
      </c>
      <c r="N23" s="660" t="s">
        <v>47</v>
      </c>
      <c r="O23" s="645" t="s">
        <v>666</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512</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357</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t="s">
        <v>681</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681</v>
      </c>
      <c r="P35" s="614"/>
      <c r="Q35" s="657"/>
      <c r="R35" s="658"/>
      <c r="S35" s="658"/>
      <c r="T35" s="658"/>
      <c r="U35" s="658"/>
      <c r="V35" s="658"/>
      <c r="W35" s="659"/>
    </row>
    <row r="36" spans="2:24" s="30" customFormat="1" ht="17.149999999999999" customHeight="1" x14ac:dyDescent="0.2">
      <c r="B36" s="619" t="s">
        <v>7</v>
      </c>
      <c r="C36" s="636"/>
      <c r="D36" s="636"/>
      <c r="E36" s="240" t="s">
        <v>785</v>
      </c>
      <c r="F36" s="190"/>
      <c r="G36" s="190"/>
      <c r="H36" s="190"/>
      <c r="I36" s="190"/>
      <c r="J36" s="190"/>
      <c r="K36" s="190"/>
      <c r="L36" s="191"/>
      <c r="M36" s="619" t="s">
        <v>7</v>
      </c>
      <c r="N36" s="636"/>
      <c r="O36" s="620"/>
      <c r="P36" s="240" t="s">
        <v>842</v>
      </c>
      <c r="Q36" s="190"/>
      <c r="R36" s="190"/>
      <c r="S36" s="190"/>
      <c r="T36" s="190"/>
      <c r="U36" s="190"/>
      <c r="V36" s="190"/>
      <c r="W36" s="191"/>
    </row>
    <row r="37" spans="2:24" s="30" customFormat="1" ht="17.149999999999999" customHeight="1" x14ac:dyDescent="0.2">
      <c r="B37" s="626" t="s">
        <v>54</v>
      </c>
      <c r="C37" s="627"/>
      <c r="D37" s="628"/>
      <c r="E37" s="624" t="s">
        <v>876</v>
      </c>
      <c r="F37" s="625"/>
      <c r="G37" s="625"/>
      <c r="H37" s="625"/>
      <c r="I37" s="625"/>
      <c r="J37" s="625"/>
      <c r="K37" s="625"/>
      <c r="L37" s="629"/>
      <c r="M37" s="626" t="s">
        <v>54</v>
      </c>
      <c r="N37" s="627"/>
      <c r="O37" s="628"/>
      <c r="P37" s="624" t="s">
        <v>887</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823</v>
      </c>
      <c r="E40" s="638"/>
      <c r="F40" s="638"/>
      <c r="G40" s="638"/>
      <c r="H40" s="638"/>
      <c r="I40" s="638"/>
      <c r="J40" s="638"/>
      <c r="K40" s="638"/>
      <c r="L40" s="639"/>
      <c r="M40" s="619" t="s">
        <v>50</v>
      </c>
      <c r="N40" s="620"/>
      <c r="O40" s="637" t="s">
        <v>821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A8990A94-A665-4688-9ED7-53A1B2BD0A4C}">
      <formula1>INDIRECT(D13)</formula1>
    </dataValidation>
    <dataValidation type="list" allowBlank="1" showInputMessage="1" showErrorMessage="1" sqref="D11:E12 D29:E30 O11:P12 O29:P30" xr:uid="{2152ED33-A9A6-4A13-96E4-4751A8C7962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2B151B6-F1DD-4FF3-9431-D8C8C42B6AFE}">
          <x14:formula1>
            <xm:f>'(参考)リスト'!$D$16:$D$18</xm:f>
          </x14:formula1>
          <xm:sqref>D13:E13 D31:E31 O13:P13 O31:P31</xm:sqref>
        </x14:dataValidation>
        <x14:dataValidation type="list" allowBlank="1" showInputMessage="1" showErrorMessage="1" xr:uid="{061BCD81-891F-40BE-A9DA-2D861C2FC4EC}">
          <x14:formula1>
            <xm:f>'(参考)リスト'!$F$16:$F$21</xm:f>
          </x14:formula1>
          <xm:sqref>E15:E16 E33:E34 P15:P16 P33:P34</xm:sqref>
        </x14:dataValidation>
        <x14:dataValidation type="list" allowBlank="1" showInputMessage="1" showErrorMessage="1" xr:uid="{57BCA355-F5B3-4F93-A597-2B5F64524328}">
          <x14:formula1>
            <xm:f>'(参考)リスト'!$B$16:$B$20</xm:f>
          </x14:formula1>
          <xm:sqref>D9:E10 D27:E28 O9:P10 O27:P28</xm:sqref>
        </x14:dataValidation>
        <x14:dataValidation type="list" allowBlank="1" showInputMessage="1" showErrorMessage="1" xr:uid="{D94DAA4F-FE9E-4D6D-AC2F-87452E05C330}">
          <x14:formula1>
            <xm:f>'(参考)リスト'!$G$16:$G$20</xm:f>
          </x14:formula1>
          <xm:sqref>D17:E17 D35:E35 O17:P17 O35:P35</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C5915-F8AB-4020-A2FF-E95DAC436131}">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666</v>
      </c>
      <c r="E5" s="646"/>
      <c r="F5" s="661"/>
      <c r="G5" s="662"/>
      <c r="H5" s="662"/>
      <c r="I5" s="662"/>
      <c r="J5" s="662"/>
      <c r="K5" s="662"/>
      <c r="L5" s="663"/>
      <c r="M5" s="660" t="s">
        <v>51</v>
      </c>
      <c r="N5" s="660" t="s">
        <v>47</v>
      </c>
      <c r="O5" s="645" t="s">
        <v>666</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373</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789</v>
      </c>
      <c r="F18" s="190"/>
      <c r="G18" s="190"/>
      <c r="H18" s="190"/>
      <c r="I18" s="190"/>
      <c r="J18" s="190"/>
      <c r="K18" s="190"/>
      <c r="L18" s="191"/>
      <c r="M18" s="619" t="s">
        <v>7</v>
      </c>
      <c r="N18" s="636"/>
      <c r="O18" s="620"/>
      <c r="P18" s="240" t="s">
        <v>808</v>
      </c>
      <c r="Q18" s="190"/>
      <c r="R18" s="190"/>
      <c r="S18" s="190"/>
      <c r="T18" s="190"/>
      <c r="U18" s="190"/>
      <c r="V18" s="190"/>
      <c r="W18" s="191"/>
    </row>
    <row r="19" spans="2:23" s="30" customFormat="1" ht="17.149999999999999" customHeight="1" x14ac:dyDescent="0.2">
      <c r="B19" s="626" t="s">
        <v>54</v>
      </c>
      <c r="C19" s="627"/>
      <c r="D19" s="628"/>
      <c r="E19" s="624" t="s">
        <v>937</v>
      </c>
      <c r="F19" s="625"/>
      <c r="G19" s="625"/>
      <c r="H19" s="625"/>
      <c r="I19" s="625"/>
      <c r="J19" s="625"/>
      <c r="K19" s="625"/>
      <c r="L19" s="629"/>
      <c r="M19" s="626" t="s">
        <v>54</v>
      </c>
      <c r="N19" s="627"/>
      <c r="O19" s="628"/>
      <c r="P19" s="624" t="s">
        <v>948</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816</v>
      </c>
      <c r="E22" s="638"/>
      <c r="F22" s="638"/>
      <c r="G22" s="638"/>
      <c r="H22" s="638"/>
      <c r="I22" s="638"/>
      <c r="J22" s="638"/>
      <c r="K22" s="638"/>
      <c r="L22" s="639"/>
      <c r="M22" s="619" t="s">
        <v>50</v>
      </c>
      <c r="N22" s="620"/>
      <c r="O22" s="637" t="s">
        <v>857</v>
      </c>
      <c r="P22" s="638"/>
      <c r="Q22" s="638"/>
      <c r="R22" s="638"/>
      <c r="S22" s="638"/>
      <c r="T22" s="638"/>
      <c r="U22" s="638"/>
      <c r="V22" s="638"/>
      <c r="W22" s="639"/>
    </row>
    <row r="23" spans="2:23" s="30" customFormat="1" ht="20.149999999999999" customHeight="1" x14ac:dyDescent="0.2">
      <c r="B23" s="660" t="s">
        <v>51</v>
      </c>
      <c r="C23" s="660" t="s">
        <v>47</v>
      </c>
      <c r="D23" s="645" t="s">
        <v>666</v>
      </c>
      <c r="E23" s="646"/>
      <c r="F23" s="661"/>
      <c r="G23" s="662"/>
      <c r="H23" s="662"/>
      <c r="I23" s="662"/>
      <c r="J23" s="662"/>
      <c r="K23" s="662"/>
      <c r="L23" s="663"/>
      <c r="M23" s="660" t="s">
        <v>51</v>
      </c>
      <c r="N23" s="660" t="s">
        <v>47</v>
      </c>
      <c r="O23" s="645" t="s">
        <v>666</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6</v>
      </c>
      <c r="E25" s="633"/>
      <c r="F25" s="654"/>
      <c r="G25" s="655"/>
      <c r="H25" s="655"/>
      <c r="I25" s="655"/>
      <c r="J25" s="655"/>
      <c r="K25" s="655"/>
      <c r="L25" s="656"/>
      <c r="M25" s="630"/>
      <c r="N25" s="630" t="s">
        <v>2</v>
      </c>
      <c r="O25" s="632">
        <v>7</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373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799</v>
      </c>
      <c r="F36" s="190"/>
      <c r="G36" s="190"/>
      <c r="H36" s="190"/>
      <c r="I36" s="190"/>
      <c r="J36" s="190"/>
      <c r="K36" s="190"/>
      <c r="L36" s="191"/>
      <c r="M36" s="619" t="s">
        <v>7</v>
      </c>
      <c r="N36" s="636"/>
      <c r="O36" s="620"/>
      <c r="P36" s="240" t="s">
        <v>737</v>
      </c>
      <c r="Q36" s="190"/>
      <c r="R36" s="190"/>
      <c r="S36" s="190"/>
      <c r="T36" s="190"/>
      <c r="U36" s="190"/>
      <c r="V36" s="190"/>
      <c r="W36" s="191"/>
    </row>
    <row r="37" spans="2:24" s="30" customFormat="1" ht="17.149999999999999" customHeight="1" x14ac:dyDescent="0.2">
      <c r="B37" s="626" t="s">
        <v>54</v>
      </c>
      <c r="C37" s="627"/>
      <c r="D37" s="628"/>
      <c r="E37" s="624" t="s">
        <v>854</v>
      </c>
      <c r="F37" s="625"/>
      <c r="G37" s="625"/>
      <c r="H37" s="625"/>
      <c r="I37" s="625"/>
      <c r="J37" s="625"/>
      <c r="K37" s="625"/>
      <c r="L37" s="629"/>
      <c r="M37" s="626" t="s">
        <v>54</v>
      </c>
      <c r="N37" s="627"/>
      <c r="O37" s="628"/>
      <c r="P37" s="624" t="s">
        <v>949</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816</v>
      </c>
      <c r="E40" s="638"/>
      <c r="F40" s="638"/>
      <c r="G40" s="638"/>
      <c r="H40" s="638"/>
      <c r="I40" s="638"/>
      <c r="J40" s="638"/>
      <c r="K40" s="638"/>
      <c r="L40" s="639"/>
      <c r="M40" s="619" t="s">
        <v>50</v>
      </c>
      <c r="N40" s="620"/>
      <c r="O40" s="637" t="s">
        <v>857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97468C62-A371-4B7D-91FD-CC05715FB12E}">
      <formula1>INDIRECT(D9)</formula1>
    </dataValidation>
    <dataValidation type="list" allowBlank="1" showInputMessage="1" showErrorMessage="1" sqref="D14:E14 D32:E32 O14:P14 O32:P32" xr:uid="{32261A66-24C5-4D37-8771-35D3C7D79D65}">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CB71821-BB6A-4E43-A1F2-CB1C2FF34C45}">
          <x14:formula1>
            <xm:f>'(参考)リスト'!$G$16:$G$20</xm:f>
          </x14:formula1>
          <xm:sqref>D17:E17 D35:E35 O17:P17 O35:P35</xm:sqref>
        </x14:dataValidation>
        <x14:dataValidation type="list" allowBlank="1" showInputMessage="1" showErrorMessage="1" xr:uid="{AFF6110D-FE4D-4550-AA0A-1644A7DCDEF4}">
          <x14:formula1>
            <xm:f>'(参考)リスト'!$B$16:$B$20</xm:f>
          </x14:formula1>
          <xm:sqref>D9:E10 D27:E28 O9:P10 O27:P28</xm:sqref>
        </x14:dataValidation>
        <x14:dataValidation type="list" allowBlank="1" showInputMessage="1" showErrorMessage="1" xr:uid="{0DDB0B89-F375-4113-B294-F388A088CCB7}">
          <x14:formula1>
            <xm:f>'(参考)リスト'!$F$16:$F$21</xm:f>
          </x14:formula1>
          <xm:sqref>E15:E16 E33:E34 P15:P16 P33:P34</xm:sqref>
        </x14:dataValidation>
        <x14:dataValidation type="list" allowBlank="1" showInputMessage="1" showErrorMessage="1" xr:uid="{E476D838-4FCF-43E2-9753-BB94A03AD7D1}">
          <x14:formula1>
            <xm:f>'(参考)リスト'!$D$16:$D$18</xm:f>
          </x14:formula1>
          <xm:sqref>D13:E13 D31:E31 O13:P13 O31:P31</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35BAB-D3F6-4853-A122-9BBED6F1A3B9}">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666</v>
      </c>
      <c r="E5" s="646"/>
      <c r="F5" s="661"/>
      <c r="G5" s="662"/>
      <c r="H5" s="662"/>
      <c r="I5" s="662"/>
      <c r="J5" s="662"/>
      <c r="K5" s="662"/>
      <c r="L5" s="663"/>
      <c r="M5" s="660" t="s">
        <v>51</v>
      </c>
      <c r="N5" s="660" t="s">
        <v>47</v>
      </c>
      <c r="O5" s="645" t="s">
        <v>667</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8</v>
      </c>
      <c r="E7" s="633"/>
      <c r="F7" s="654"/>
      <c r="G7" s="655"/>
      <c r="H7" s="655"/>
      <c r="I7" s="655"/>
      <c r="J7" s="655"/>
      <c r="K7" s="655"/>
      <c r="L7" s="656"/>
      <c r="M7" s="630"/>
      <c r="N7" s="630" t="s">
        <v>2</v>
      </c>
      <c r="O7" s="632">
        <v>1</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511</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357</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692</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764</v>
      </c>
      <c r="F18" s="190"/>
      <c r="G18" s="190"/>
      <c r="H18" s="190"/>
      <c r="I18" s="190"/>
      <c r="J18" s="190"/>
      <c r="K18" s="190"/>
      <c r="L18" s="191"/>
      <c r="M18" s="619" t="s">
        <v>7</v>
      </c>
      <c r="N18" s="636"/>
      <c r="O18" s="620"/>
      <c r="P18" s="240" t="s">
        <v>951</v>
      </c>
      <c r="Q18" s="190"/>
      <c r="R18" s="190"/>
      <c r="S18" s="190"/>
      <c r="T18" s="190"/>
      <c r="U18" s="190"/>
      <c r="V18" s="190"/>
      <c r="W18" s="191"/>
    </row>
    <row r="19" spans="2:23" s="30" customFormat="1" ht="17.149999999999999" customHeight="1" x14ac:dyDescent="0.2">
      <c r="B19" s="626" t="s">
        <v>54</v>
      </c>
      <c r="C19" s="627"/>
      <c r="D19" s="628"/>
      <c r="E19" s="624" t="s">
        <v>950</v>
      </c>
      <c r="F19" s="625"/>
      <c r="G19" s="625"/>
      <c r="H19" s="625"/>
      <c r="I19" s="625"/>
      <c r="J19" s="625"/>
      <c r="K19" s="625"/>
      <c r="L19" s="629"/>
      <c r="M19" s="626" t="s">
        <v>54</v>
      </c>
      <c r="N19" s="627"/>
      <c r="O19" s="628"/>
      <c r="P19" s="624" t="s">
        <v>952</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816</v>
      </c>
      <c r="E22" s="638"/>
      <c r="F22" s="638"/>
      <c r="G22" s="638"/>
      <c r="H22" s="638"/>
      <c r="I22" s="638"/>
      <c r="J22" s="638"/>
      <c r="K22" s="638"/>
      <c r="L22" s="639"/>
      <c r="M22" s="619" t="s">
        <v>50</v>
      </c>
      <c r="N22" s="620"/>
      <c r="O22" s="637" t="s">
        <v>872</v>
      </c>
      <c r="P22" s="638"/>
      <c r="Q22" s="638"/>
      <c r="R22" s="638"/>
      <c r="S22" s="638"/>
      <c r="T22" s="638"/>
      <c r="U22" s="638"/>
      <c r="V22" s="638"/>
      <c r="W22" s="639"/>
    </row>
    <row r="23" spans="2:23" s="30" customFormat="1" ht="20.149999999999999" customHeight="1" x14ac:dyDescent="0.2">
      <c r="B23" s="660" t="s">
        <v>51</v>
      </c>
      <c r="C23" s="660" t="s">
        <v>47</v>
      </c>
      <c r="D23" s="645" t="s">
        <v>667</v>
      </c>
      <c r="E23" s="646"/>
      <c r="F23" s="661"/>
      <c r="G23" s="662"/>
      <c r="H23" s="662"/>
      <c r="I23" s="662"/>
      <c r="J23" s="662"/>
      <c r="K23" s="662"/>
      <c r="L23" s="663"/>
      <c r="M23" s="660" t="s">
        <v>51</v>
      </c>
      <c r="N23" s="660" t="s">
        <v>47</v>
      </c>
      <c r="O23" s="645" t="s">
        <v>668</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375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760</v>
      </c>
      <c r="F36" s="190"/>
      <c r="G36" s="190"/>
      <c r="H36" s="190"/>
      <c r="I36" s="190"/>
      <c r="J36" s="190"/>
      <c r="K36" s="190"/>
      <c r="L36" s="191"/>
      <c r="M36" s="619" t="s">
        <v>7</v>
      </c>
      <c r="N36" s="636"/>
      <c r="O36" s="620"/>
      <c r="P36" s="240" t="s">
        <v>808</v>
      </c>
      <c r="Q36" s="190"/>
      <c r="R36" s="190"/>
      <c r="S36" s="190"/>
      <c r="T36" s="190"/>
      <c r="U36" s="190"/>
      <c r="V36" s="190"/>
      <c r="W36" s="191"/>
    </row>
    <row r="37" spans="2:24" s="30" customFormat="1" ht="17.149999999999999" customHeight="1" x14ac:dyDescent="0.2">
      <c r="B37" s="626" t="s">
        <v>54</v>
      </c>
      <c r="C37" s="627"/>
      <c r="D37" s="628"/>
      <c r="E37" s="624" t="s">
        <v>953</v>
      </c>
      <c r="F37" s="625"/>
      <c r="G37" s="625"/>
      <c r="H37" s="625"/>
      <c r="I37" s="625"/>
      <c r="J37" s="625"/>
      <c r="K37" s="625"/>
      <c r="L37" s="629"/>
      <c r="M37" s="626" t="s">
        <v>54</v>
      </c>
      <c r="N37" s="627"/>
      <c r="O37" s="628"/>
      <c r="P37" s="624" t="s">
        <v>954</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816</v>
      </c>
      <c r="E40" s="638"/>
      <c r="F40" s="638"/>
      <c r="G40" s="638"/>
      <c r="H40" s="638"/>
      <c r="I40" s="638"/>
      <c r="J40" s="638"/>
      <c r="K40" s="638"/>
      <c r="L40" s="639"/>
      <c r="M40" s="619" t="s">
        <v>50</v>
      </c>
      <c r="N40" s="620"/>
      <c r="O40" s="637" t="s">
        <v>882</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E8DB4952-E232-44C7-8392-1249A3DB844B}">
      <formula1>INDIRECT(D13)</formula1>
    </dataValidation>
    <dataValidation type="list" allowBlank="1" showInputMessage="1" showErrorMessage="1" sqref="D11:E12 D29:E30 O11:P12 O29:P30" xr:uid="{1B3777D0-96C5-49B0-BD07-D3A30121ADC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D1FC5EC-3452-4D0D-92FC-E03E77F35EE3}">
          <x14:formula1>
            <xm:f>'(参考)リスト'!$D$16:$D$18</xm:f>
          </x14:formula1>
          <xm:sqref>D13:E13 D31:E31 O13:P13 O31:P31</xm:sqref>
        </x14:dataValidation>
        <x14:dataValidation type="list" allowBlank="1" showInputMessage="1" showErrorMessage="1" xr:uid="{A89E34EB-A962-46EF-A802-0AB11F9A29DB}">
          <x14:formula1>
            <xm:f>'(参考)リスト'!$F$16:$F$21</xm:f>
          </x14:formula1>
          <xm:sqref>E15:E16 E33:E34 P15:P16 P33:P34</xm:sqref>
        </x14:dataValidation>
        <x14:dataValidation type="list" allowBlank="1" showInputMessage="1" showErrorMessage="1" xr:uid="{114FC0AA-01FF-4C03-8DDA-C13B7DD31A42}">
          <x14:formula1>
            <xm:f>'(参考)リスト'!$B$16:$B$20</xm:f>
          </x14:formula1>
          <xm:sqref>D9:E10 D27:E28 O9:P10 O27:P28</xm:sqref>
        </x14:dataValidation>
        <x14:dataValidation type="list" allowBlank="1" showInputMessage="1" showErrorMessage="1" xr:uid="{E6819A38-F9F7-47BC-AF70-95D9288E72DE}">
          <x14:formula1>
            <xm:f>'(参考)リスト'!$G$16:$G$20</xm:f>
          </x14:formula1>
          <xm:sqref>D17:E17 D35:E35 O17:P17 O35:P35</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2579F-DC3F-428C-B955-5F87F30390AB}">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669</v>
      </c>
      <c r="E5" s="646"/>
      <c r="F5" s="661"/>
      <c r="G5" s="662"/>
      <c r="H5" s="662"/>
      <c r="I5" s="662"/>
      <c r="J5" s="662"/>
      <c r="K5" s="662"/>
      <c r="L5" s="663"/>
      <c r="M5" s="660" t="s">
        <v>51</v>
      </c>
      <c r="N5" s="660" t="s">
        <v>47</v>
      </c>
      <c r="O5" s="645" t="s">
        <v>669</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1</v>
      </c>
      <c r="E7" s="633"/>
      <c r="F7" s="654"/>
      <c r="G7" s="655"/>
      <c r="H7" s="655"/>
      <c r="I7" s="655"/>
      <c r="J7" s="655"/>
      <c r="K7" s="655"/>
      <c r="L7" s="656"/>
      <c r="M7" s="630"/>
      <c r="N7" s="630" t="s">
        <v>2</v>
      </c>
      <c r="O7" s="632">
        <v>2</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516</v>
      </c>
      <c r="E11" s="646"/>
      <c r="F11" s="654"/>
      <c r="G11" s="655"/>
      <c r="H11" s="655"/>
      <c r="I11" s="655"/>
      <c r="J11" s="655"/>
      <c r="K11" s="655"/>
      <c r="L11" s="656"/>
      <c r="M11" s="630"/>
      <c r="N11" s="630" t="s">
        <v>4</v>
      </c>
      <c r="O11" s="645" t="s">
        <v>516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681</v>
      </c>
      <c r="F16" s="654"/>
      <c r="G16" s="655"/>
      <c r="H16" s="655"/>
      <c r="I16" s="655"/>
      <c r="J16" s="655"/>
      <c r="K16" s="655"/>
      <c r="L16" s="656"/>
      <c r="M16" s="652"/>
      <c r="N16" s="619" t="s">
        <v>281</v>
      </c>
      <c r="O16" s="620"/>
      <c r="P16" s="205" t="s">
        <v>692</v>
      </c>
      <c r="Q16" s="654"/>
      <c r="R16" s="655"/>
      <c r="S16" s="655"/>
      <c r="T16" s="655"/>
      <c r="U16" s="655"/>
      <c r="V16" s="655"/>
      <c r="W16" s="656"/>
      <c r="Y16"/>
    </row>
    <row r="17" spans="2:23" s="30" customFormat="1" ht="17.149999999999999" customHeight="1" x14ac:dyDescent="0.2">
      <c r="B17" s="619" t="s">
        <v>29</v>
      </c>
      <c r="C17" s="620"/>
      <c r="D17" s="653" t="s">
        <v>681</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796</v>
      </c>
      <c r="F18" s="190"/>
      <c r="G18" s="190"/>
      <c r="H18" s="190"/>
      <c r="I18" s="190"/>
      <c r="J18" s="190"/>
      <c r="K18" s="190"/>
      <c r="L18" s="191"/>
      <c r="M18" s="619" t="s">
        <v>7</v>
      </c>
      <c r="N18" s="636"/>
      <c r="O18" s="620"/>
      <c r="P18" s="240" t="s">
        <v>873</v>
      </c>
      <c r="Q18" s="190"/>
      <c r="R18" s="190"/>
      <c r="S18" s="190"/>
      <c r="T18" s="190"/>
      <c r="U18" s="190"/>
      <c r="V18" s="190"/>
      <c r="W18" s="191"/>
    </row>
    <row r="19" spans="2:23" s="30" customFormat="1" ht="17.149999999999999" customHeight="1" x14ac:dyDescent="0.2">
      <c r="B19" s="626" t="s">
        <v>54</v>
      </c>
      <c r="C19" s="627"/>
      <c r="D19" s="628"/>
      <c r="E19" s="624" t="s">
        <v>955</v>
      </c>
      <c r="F19" s="625"/>
      <c r="G19" s="625"/>
      <c r="H19" s="625"/>
      <c r="I19" s="625"/>
      <c r="J19" s="625"/>
      <c r="K19" s="625"/>
      <c r="L19" s="629"/>
      <c r="M19" s="626" t="s">
        <v>54</v>
      </c>
      <c r="N19" s="627"/>
      <c r="O19" s="628"/>
      <c r="P19" s="624" t="s">
        <v>874</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821</v>
      </c>
      <c r="E22" s="638"/>
      <c r="F22" s="638"/>
      <c r="G22" s="638"/>
      <c r="H22" s="638"/>
      <c r="I22" s="638"/>
      <c r="J22" s="638"/>
      <c r="K22" s="638"/>
      <c r="L22" s="639"/>
      <c r="M22" s="619" t="s">
        <v>50</v>
      </c>
      <c r="N22" s="620"/>
      <c r="O22" s="637" t="s">
        <v>898</v>
      </c>
      <c r="P22" s="638"/>
      <c r="Q22" s="638"/>
      <c r="R22" s="638"/>
      <c r="S22" s="638"/>
      <c r="T22" s="638"/>
      <c r="U22" s="638"/>
      <c r="V22" s="638"/>
      <c r="W22" s="639"/>
    </row>
    <row r="23" spans="2:23" s="30" customFormat="1" ht="20.149999999999999" customHeight="1" x14ac:dyDescent="0.2">
      <c r="B23" s="660" t="s">
        <v>51</v>
      </c>
      <c r="C23" s="660" t="s">
        <v>47</v>
      </c>
      <c r="D23" s="645" t="s">
        <v>669</v>
      </c>
      <c r="E23" s="646"/>
      <c r="F23" s="661"/>
      <c r="G23" s="662"/>
      <c r="H23" s="662"/>
      <c r="I23" s="662"/>
      <c r="J23" s="662"/>
      <c r="K23" s="662"/>
      <c r="L23" s="663"/>
      <c r="M23" s="660" t="s">
        <v>51</v>
      </c>
      <c r="N23" s="660" t="s">
        <v>47</v>
      </c>
      <c r="O23" s="645" t="s">
        <v>669</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3</v>
      </c>
      <c r="E25" s="633"/>
      <c r="F25" s="654"/>
      <c r="G25" s="655"/>
      <c r="H25" s="655"/>
      <c r="I25" s="655"/>
      <c r="J25" s="655"/>
      <c r="K25" s="655"/>
      <c r="L25" s="656"/>
      <c r="M25" s="630"/>
      <c r="N25" s="630" t="s">
        <v>2</v>
      </c>
      <c r="O25" s="632">
        <v>4</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512</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357</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785</v>
      </c>
      <c r="F36" s="190"/>
      <c r="G36" s="190"/>
      <c r="H36" s="190"/>
      <c r="I36" s="190"/>
      <c r="J36" s="190"/>
      <c r="K36" s="190"/>
      <c r="L36" s="191"/>
      <c r="M36" s="619" t="s">
        <v>7</v>
      </c>
      <c r="N36" s="636"/>
      <c r="O36" s="620"/>
      <c r="P36" s="240" t="s">
        <v>735</v>
      </c>
      <c r="Q36" s="190"/>
      <c r="R36" s="190"/>
      <c r="S36" s="190"/>
      <c r="T36" s="190"/>
      <c r="U36" s="190"/>
      <c r="V36" s="190"/>
      <c r="W36" s="191"/>
    </row>
    <row r="37" spans="2:24" s="30" customFormat="1" ht="17.149999999999999" customHeight="1" x14ac:dyDescent="0.2">
      <c r="B37" s="626" t="s">
        <v>54</v>
      </c>
      <c r="C37" s="627"/>
      <c r="D37" s="628"/>
      <c r="E37" s="624" t="s">
        <v>876</v>
      </c>
      <c r="F37" s="625"/>
      <c r="G37" s="625"/>
      <c r="H37" s="625"/>
      <c r="I37" s="625"/>
      <c r="J37" s="625"/>
      <c r="K37" s="625"/>
      <c r="L37" s="629"/>
      <c r="M37" s="626" t="s">
        <v>54</v>
      </c>
      <c r="N37" s="627"/>
      <c r="O37" s="628"/>
      <c r="P37" s="624" t="s">
        <v>956</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823</v>
      </c>
      <c r="E40" s="638"/>
      <c r="F40" s="638"/>
      <c r="G40" s="638"/>
      <c r="H40" s="638"/>
      <c r="I40" s="638"/>
      <c r="J40" s="638"/>
      <c r="K40" s="638"/>
      <c r="L40" s="639"/>
      <c r="M40" s="619" t="s">
        <v>50</v>
      </c>
      <c r="N40" s="620"/>
      <c r="O40" s="637" t="s">
        <v>816</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E7A9D5DB-F531-432F-91B1-B72FFE1BE728}">
      <formula1>INDIRECT(D9)</formula1>
    </dataValidation>
    <dataValidation type="list" allowBlank="1" showInputMessage="1" showErrorMessage="1" sqref="D14:E14 D32:E32 O14:P14 O32:P32" xr:uid="{A2B45A58-16F6-43B6-A199-D9C0FFC41910}">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411E524-5F87-442E-AAD9-C8BB69D1C8FA}">
          <x14:formula1>
            <xm:f>'(参考)リスト'!$G$16:$G$20</xm:f>
          </x14:formula1>
          <xm:sqref>D17:E17 D35:E35 O17:P17 O35:P35</xm:sqref>
        </x14:dataValidation>
        <x14:dataValidation type="list" allowBlank="1" showInputMessage="1" showErrorMessage="1" xr:uid="{5729AE19-84DE-4553-BB87-86DA0AF045CF}">
          <x14:formula1>
            <xm:f>'(参考)リスト'!$B$16:$B$20</xm:f>
          </x14:formula1>
          <xm:sqref>D9:E10 D27:E28 O9:P10 O27:P28</xm:sqref>
        </x14:dataValidation>
        <x14:dataValidation type="list" allowBlank="1" showInputMessage="1" showErrorMessage="1" xr:uid="{907BB9B2-26AC-43FB-B4C1-206DD02876DA}">
          <x14:formula1>
            <xm:f>'(参考)リスト'!$F$16:$F$21</xm:f>
          </x14:formula1>
          <xm:sqref>E15:E16 E33:E34 P15:P16 P33:P34</xm:sqref>
        </x14:dataValidation>
        <x14:dataValidation type="list" allowBlank="1" showInputMessage="1" showErrorMessage="1" xr:uid="{5194AA42-8E56-4B37-9306-FC41AE17B15F}">
          <x14:formula1>
            <xm:f>'(参考)リスト'!$D$16:$D$18</xm:f>
          </x14:formula1>
          <xm:sqref>D13:E13 D31:E31 O13:P13 O31:P31</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4E68D-7B20-4CEC-BC39-AF8939C4DA26}">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669</v>
      </c>
      <c r="E5" s="646"/>
      <c r="F5" s="661"/>
      <c r="G5" s="662"/>
      <c r="H5" s="662"/>
      <c r="I5" s="662"/>
      <c r="J5" s="662"/>
      <c r="K5" s="662"/>
      <c r="L5" s="663"/>
      <c r="M5" s="660" t="s">
        <v>51</v>
      </c>
      <c r="N5" s="660" t="s">
        <v>47</v>
      </c>
      <c r="O5" s="645" t="s">
        <v>669</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5</v>
      </c>
      <c r="E7" s="633"/>
      <c r="F7" s="654"/>
      <c r="G7" s="655"/>
      <c r="H7" s="655"/>
      <c r="I7" s="655"/>
      <c r="J7" s="655"/>
      <c r="K7" s="655"/>
      <c r="L7" s="656"/>
      <c r="M7" s="630"/>
      <c r="N7" s="630" t="s">
        <v>2</v>
      </c>
      <c r="O7" s="632">
        <v>6</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840</v>
      </c>
      <c r="F18" s="190"/>
      <c r="G18" s="190"/>
      <c r="H18" s="190"/>
      <c r="I18" s="190"/>
      <c r="J18" s="190"/>
      <c r="K18" s="190"/>
      <c r="L18" s="191"/>
      <c r="M18" s="619" t="s">
        <v>7</v>
      </c>
      <c r="N18" s="636"/>
      <c r="O18" s="620"/>
      <c r="P18" s="240" t="s">
        <v>758</v>
      </c>
      <c r="Q18" s="190"/>
      <c r="R18" s="190"/>
      <c r="S18" s="190"/>
      <c r="T18" s="190"/>
      <c r="U18" s="190"/>
      <c r="V18" s="190"/>
      <c r="W18" s="191"/>
    </row>
    <row r="19" spans="2:23" s="30" customFormat="1" ht="17.149999999999999" customHeight="1" x14ac:dyDescent="0.2">
      <c r="B19" s="626" t="s">
        <v>54</v>
      </c>
      <c r="C19" s="627"/>
      <c r="D19" s="628"/>
      <c r="E19" s="624" t="s">
        <v>957</v>
      </c>
      <c r="F19" s="625"/>
      <c r="G19" s="625"/>
      <c r="H19" s="625"/>
      <c r="I19" s="625"/>
      <c r="J19" s="625"/>
      <c r="K19" s="625"/>
      <c r="L19" s="629"/>
      <c r="M19" s="626" t="s">
        <v>54</v>
      </c>
      <c r="N19" s="627"/>
      <c r="O19" s="628"/>
      <c r="P19" s="624" t="s">
        <v>958</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820</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820</v>
      </c>
      <c r="Q21" s="625"/>
      <c r="R21" s="625"/>
      <c r="S21" s="643" t="s">
        <v>8</v>
      </c>
      <c r="T21" s="644"/>
      <c r="U21" s="640"/>
      <c r="V21" s="641"/>
      <c r="W21" s="642"/>
    </row>
    <row r="22" spans="2:23" s="30" customFormat="1" ht="17.149999999999999" customHeight="1" x14ac:dyDescent="0.2">
      <c r="B22" s="619" t="s">
        <v>50</v>
      </c>
      <c r="C22" s="620"/>
      <c r="D22" s="637" t="s">
        <v>816</v>
      </c>
      <c r="E22" s="638"/>
      <c r="F22" s="638"/>
      <c r="G22" s="638"/>
      <c r="H22" s="638"/>
      <c r="I22" s="638"/>
      <c r="J22" s="638"/>
      <c r="K22" s="638"/>
      <c r="L22" s="639"/>
      <c r="M22" s="619" t="s">
        <v>50</v>
      </c>
      <c r="N22" s="620"/>
      <c r="O22" s="637" t="s">
        <v>816</v>
      </c>
      <c r="P22" s="638"/>
      <c r="Q22" s="638"/>
      <c r="R22" s="638"/>
      <c r="S22" s="638"/>
      <c r="T22" s="638"/>
      <c r="U22" s="638"/>
      <c r="V22" s="638"/>
      <c r="W22" s="639"/>
    </row>
    <row r="23" spans="2:23" s="30" customFormat="1" ht="20.149999999999999" customHeight="1" x14ac:dyDescent="0.2">
      <c r="B23" s="660" t="s">
        <v>51</v>
      </c>
      <c r="C23" s="660" t="s">
        <v>47</v>
      </c>
      <c r="D23" s="645" t="s">
        <v>670</v>
      </c>
      <c r="E23" s="646"/>
      <c r="F23" s="661"/>
      <c r="G23" s="662"/>
      <c r="H23" s="662"/>
      <c r="I23" s="662"/>
      <c r="J23" s="662"/>
      <c r="K23" s="662"/>
      <c r="L23" s="663"/>
      <c r="M23" s="660" t="s">
        <v>51</v>
      </c>
      <c r="N23" s="660" t="s">
        <v>47</v>
      </c>
      <c r="O23" s="645" t="s">
        <v>670</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1</v>
      </c>
      <c r="E25" s="633"/>
      <c r="F25" s="654"/>
      <c r="G25" s="655"/>
      <c r="H25" s="655"/>
      <c r="I25" s="655"/>
      <c r="J25" s="655"/>
      <c r="K25" s="655"/>
      <c r="L25" s="656"/>
      <c r="M25" s="630"/>
      <c r="N25" s="630" t="s">
        <v>2</v>
      </c>
      <c r="O25" s="632">
        <v>2</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512</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357</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t="s">
        <v>681</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681</v>
      </c>
      <c r="P35" s="614"/>
      <c r="Q35" s="657"/>
      <c r="R35" s="658"/>
      <c r="S35" s="658"/>
      <c r="T35" s="658"/>
      <c r="U35" s="658"/>
      <c r="V35" s="658"/>
      <c r="W35" s="659"/>
    </row>
    <row r="36" spans="2:24" s="30" customFormat="1" ht="17.149999999999999" customHeight="1" x14ac:dyDescent="0.2">
      <c r="B36" s="619" t="s">
        <v>7</v>
      </c>
      <c r="C36" s="636"/>
      <c r="D36" s="636"/>
      <c r="E36" s="240" t="s">
        <v>899</v>
      </c>
      <c r="F36" s="190"/>
      <c r="G36" s="190"/>
      <c r="H36" s="190"/>
      <c r="I36" s="190"/>
      <c r="J36" s="190"/>
      <c r="K36" s="190"/>
      <c r="L36" s="191"/>
      <c r="M36" s="619" t="s">
        <v>7</v>
      </c>
      <c r="N36" s="636"/>
      <c r="O36" s="620"/>
      <c r="P36" s="240" t="s">
        <v>960</v>
      </c>
      <c r="Q36" s="190"/>
      <c r="R36" s="190"/>
      <c r="S36" s="190"/>
      <c r="T36" s="190"/>
      <c r="U36" s="190"/>
      <c r="V36" s="190"/>
      <c r="W36" s="191"/>
    </row>
    <row r="37" spans="2:24" s="30" customFormat="1" ht="17.149999999999999" customHeight="1" x14ac:dyDescent="0.2">
      <c r="B37" s="626" t="s">
        <v>54</v>
      </c>
      <c r="C37" s="627"/>
      <c r="D37" s="628"/>
      <c r="E37" s="624" t="s">
        <v>959</v>
      </c>
      <c r="F37" s="625"/>
      <c r="G37" s="625"/>
      <c r="H37" s="625"/>
      <c r="I37" s="625"/>
      <c r="J37" s="625"/>
      <c r="K37" s="625"/>
      <c r="L37" s="629"/>
      <c r="M37" s="626" t="s">
        <v>54</v>
      </c>
      <c r="N37" s="627"/>
      <c r="O37" s="628"/>
      <c r="P37" s="624" t="s">
        <v>961</v>
      </c>
      <c r="Q37" s="625"/>
      <c r="R37" s="625"/>
      <c r="S37" s="625"/>
      <c r="T37" s="625"/>
      <c r="U37" s="625"/>
      <c r="V37" s="625"/>
      <c r="W37" s="629"/>
    </row>
    <row r="38" spans="2:24" s="30" customFormat="1" ht="17.149999999999999" customHeight="1" x14ac:dyDescent="0.2">
      <c r="B38" s="621" t="s">
        <v>283</v>
      </c>
      <c r="C38" s="622"/>
      <c r="D38" s="623"/>
      <c r="E38" s="624" t="s">
        <v>820</v>
      </c>
      <c r="F38" s="625"/>
      <c r="G38" s="625"/>
      <c r="H38" s="598"/>
      <c r="I38" s="598"/>
      <c r="J38" s="598"/>
      <c r="K38" s="598"/>
      <c r="L38" s="599"/>
      <c r="M38" s="621" t="s">
        <v>283</v>
      </c>
      <c r="N38" s="622"/>
      <c r="O38" s="623"/>
      <c r="P38" s="624" t="s">
        <v>820</v>
      </c>
      <c r="Q38" s="625"/>
      <c r="R38" s="625"/>
      <c r="S38" s="598"/>
      <c r="T38" s="598"/>
      <c r="U38" s="598"/>
      <c r="V38" s="598"/>
      <c r="W38" s="599"/>
    </row>
    <row r="39" spans="2:24" s="30" customFormat="1" ht="17.149999999999999" customHeight="1" x14ac:dyDescent="0.2">
      <c r="B39" s="621" t="s">
        <v>303</v>
      </c>
      <c r="C39" s="622"/>
      <c r="D39" s="623"/>
      <c r="E39" s="624" t="s">
        <v>820</v>
      </c>
      <c r="F39" s="625"/>
      <c r="G39" s="625"/>
      <c r="H39" s="643" t="s">
        <v>8</v>
      </c>
      <c r="I39" s="644"/>
      <c r="J39" s="640"/>
      <c r="K39" s="641"/>
      <c r="L39" s="642"/>
      <c r="M39" s="621" t="s">
        <v>303</v>
      </c>
      <c r="N39" s="622"/>
      <c r="O39" s="623"/>
      <c r="P39" s="624" t="s">
        <v>820</v>
      </c>
      <c r="Q39" s="625"/>
      <c r="R39" s="625"/>
      <c r="S39" s="643" t="s">
        <v>8</v>
      </c>
      <c r="T39" s="644"/>
      <c r="U39" s="640"/>
      <c r="V39" s="641"/>
      <c r="W39" s="642"/>
    </row>
    <row r="40" spans="2:24" s="30" customFormat="1" ht="17.149999999999999" customHeight="1" x14ac:dyDescent="0.2">
      <c r="B40" s="619" t="s">
        <v>50</v>
      </c>
      <c r="C40" s="620"/>
      <c r="D40" s="637" t="s">
        <v>823</v>
      </c>
      <c r="E40" s="638"/>
      <c r="F40" s="638"/>
      <c r="G40" s="638"/>
      <c r="H40" s="638"/>
      <c r="I40" s="638"/>
      <c r="J40" s="638"/>
      <c r="K40" s="638"/>
      <c r="L40" s="639"/>
      <c r="M40" s="619" t="s">
        <v>50</v>
      </c>
      <c r="N40" s="620"/>
      <c r="O40" s="637" t="s">
        <v>821</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B51D810F-3867-4486-8BA3-55F9C55CE7A1}">
      <formula1>INDIRECT(D13)</formula1>
    </dataValidation>
    <dataValidation type="list" allowBlank="1" showInputMessage="1" showErrorMessage="1" sqref="D11:E12 D29:E30 O11:P12 O29:P30" xr:uid="{37F58059-1E38-4B8F-B094-3EAD72DDD739}">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C5CA394-3470-4C58-8298-BCD61247925E}">
          <x14:formula1>
            <xm:f>'(参考)リスト'!$D$16:$D$18</xm:f>
          </x14:formula1>
          <xm:sqref>D13:E13 D31:E31 O13:P13 O31:P31</xm:sqref>
        </x14:dataValidation>
        <x14:dataValidation type="list" allowBlank="1" showInputMessage="1" showErrorMessage="1" xr:uid="{04BEF7EA-DA60-4ECE-BC4C-C49F10E4104A}">
          <x14:formula1>
            <xm:f>'(参考)リスト'!$F$16:$F$21</xm:f>
          </x14:formula1>
          <xm:sqref>E15:E16 E33:E34 P15:P16 P33:P34</xm:sqref>
        </x14:dataValidation>
        <x14:dataValidation type="list" allowBlank="1" showInputMessage="1" showErrorMessage="1" xr:uid="{67D9A7A6-E997-4E0D-8783-AD40286C91D2}">
          <x14:formula1>
            <xm:f>'(参考)リスト'!$B$16:$B$20</xm:f>
          </x14:formula1>
          <xm:sqref>D9:E10 D27:E28 O9:P10 O27:P28</xm:sqref>
        </x14:dataValidation>
        <x14:dataValidation type="list" allowBlank="1" showInputMessage="1" showErrorMessage="1" xr:uid="{183E9B90-58E4-4381-8224-C732461A0712}">
          <x14:formula1>
            <xm:f>'(参考)リスト'!$G$16:$G$20</xm:f>
          </x14:formula1>
          <xm:sqref>D17:E17 D35:E35 O17:P17 O35:P35</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555A2-29A9-4531-A622-AEEB6BE2B0CB}">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670</v>
      </c>
      <c r="E5" s="646"/>
      <c r="F5" s="661"/>
      <c r="G5" s="662"/>
      <c r="H5" s="662"/>
      <c r="I5" s="662"/>
      <c r="J5" s="662"/>
      <c r="K5" s="662"/>
      <c r="L5" s="663"/>
      <c r="M5" s="660" t="s">
        <v>51</v>
      </c>
      <c r="N5" s="660" t="s">
        <v>47</v>
      </c>
      <c r="O5" s="645" t="s">
        <v>670</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3</v>
      </c>
      <c r="E7" s="633"/>
      <c r="F7" s="654"/>
      <c r="G7" s="655"/>
      <c r="H7" s="655"/>
      <c r="I7" s="655"/>
      <c r="J7" s="655"/>
      <c r="K7" s="655"/>
      <c r="L7" s="656"/>
      <c r="M7" s="630"/>
      <c r="N7" s="630" t="s">
        <v>2</v>
      </c>
      <c r="O7" s="632">
        <v>4</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516</v>
      </c>
      <c r="E11" s="646"/>
      <c r="F11" s="654"/>
      <c r="G11" s="655"/>
      <c r="H11" s="655"/>
      <c r="I11" s="655"/>
      <c r="J11" s="655"/>
      <c r="K11" s="655"/>
      <c r="L11" s="656"/>
      <c r="M11" s="630"/>
      <c r="N11" s="630" t="s">
        <v>4</v>
      </c>
      <c r="O11" s="645" t="s">
        <v>516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352</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352</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62</v>
      </c>
      <c r="F16" s="654"/>
      <c r="G16" s="655"/>
      <c r="H16" s="655"/>
      <c r="I16" s="655"/>
      <c r="J16" s="655"/>
      <c r="K16" s="655"/>
      <c r="L16" s="656"/>
      <c r="M16" s="652"/>
      <c r="N16" s="619" t="s">
        <v>281</v>
      </c>
      <c r="O16" s="620"/>
      <c r="P16" s="205" t="s">
        <v>686</v>
      </c>
      <c r="Q16" s="654"/>
      <c r="R16" s="655"/>
      <c r="S16" s="655"/>
      <c r="T16" s="655"/>
      <c r="U16" s="655"/>
      <c r="V16" s="655"/>
      <c r="W16" s="656"/>
      <c r="Y16"/>
    </row>
    <row r="17" spans="2:23" s="30" customFormat="1" ht="17.149999999999999" customHeight="1" x14ac:dyDescent="0.2">
      <c r="B17" s="619" t="s">
        <v>29</v>
      </c>
      <c r="C17" s="620"/>
      <c r="D17" s="653" t="s">
        <v>62</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930</v>
      </c>
      <c r="F18" s="190"/>
      <c r="G18" s="190"/>
      <c r="H18" s="190"/>
      <c r="I18" s="190"/>
      <c r="J18" s="190"/>
      <c r="K18" s="190"/>
      <c r="L18" s="191"/>
      <c r="M18" s="619" t="s">
        <v>7</v>
      </c>
      <c r="N18" s="636"/>
      <c r="O18" s="620"/>
      <c r="P18" s="240" t="s">
        <v>963</v>
      </c>
      <c r="Q18" s="190"/>
      <c r="R18" s="190"/>
      <c r="S18" s="190"/>
      <c r="T18" s="190"/>
      <c r="U18" s="190"/>
      <c r="V18" s="190"/>
      <c r="W18" s="191"/>
    </row>
    <row r="19" spans="2:23" s="30" customFormat="1" ht="17.149999999999999" customHeight="1" x14ac:dyDescent="0.2">
      <c r="B19" s="626" t="s">
        <v>54</v>
      </c>
      <c r="C19" s="627"/>
      <c r="D19" s="628"/>
      <c r="E19" s="624" t="s">
        <v>962</v>
      </c>
      <c r="F19" s="625"/>
      <c r="G19" s="625"/>
      <c r="H19" s="625"/>
      <c r="I19" s="625"/>
      <c r="J19" s="625"/>
      <c r="K19" s="625"/>
      <c r="L19" s="629"/>
      <c r="M19" s="626" t="s">
        <v>54</v>
      </c>
      <c r="N19" s="627"/>
      <c r="O19" s="628"/>
      <c r="P19" s="624" t="s">
        <v>964</v>
      </c>
      <c r="Q19" s="625"/>
      <c r="R19" s="625"/>
      <c r="S19" s="625"/>
      <c r="T19" s="625"/>
      <c r="U19" s="625"/>
      <c r="V19" s="625"/>
      <c r="W19" s="629"/>
    </row>
    <row r="20" spans="2:23" s="30" customFormat="1" ht="17.149999999999999" customHeight="1" x14ac:dyDescent="0.2">
      <c r="B20" s="621" t="s">
        <v>283</v>
      </c>
      <c r="C20" s="622"/>
      <c r="D20" s="623"/>
      <c r="E20" s="624" t="s">
        <v>820</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820</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750</v>
      </c>
      <c r="E22" s="638"/>
      <c r="F22" s="638"/>
      <c r="G22" s="638"/>
      <c r="H22" s="638"/>
      <c r="I22" s="638"/>
      <c r="J22" s="638"/>
      <c r="K22" s="638"/>
      <c r="L22" s="639"/>
      <c r="M22" s="619" t="s">
        <v>50</v>
      </c>
      <c r="N22" s="620"/>
      <c r="O22" s="637" t="s">
        <v>966</v>
      </c>
      <c r="P22" s="638"/>
      <c r="Q22" s="638"/>
      <c r="R22" s="638"/>
      <c r="S22" s="638"/>
      <c r="T22" s="638"/>
      <c r="U22" s="638"/>
      <c r="V22" s="638"/>
      <c r="W22" s="639"/>
    </row>
    <row r="23" spans="2:23" s="30" customFormat="1" ht="20.149999999999999" customHeight="1" x14ac:dyDescent="0.2">
      <c r="B23" s="660" t="s">
        <v>51</v>
      </c>
      <c r="C23" s="660" t="s">
        <v>47</v>
      </c>
      <c r="D23" s="645" t="s">
        <v>670</v>
      </c>
      <c r="E23" s="646"/>
      <c r="F23" s="661"/>
      <c r="G23" s="662"/>
      <c r="H23" s="662"/>
      <c r="I23" s="662"/>
      <c r="J23" s="662"/>
      <c r="K23" s="662"/>
      <c r="L23" s="663"/>
      <c r="M23" s="660" t="s">
        <v>51</v>
      </c>
      <c r="N23" s="660" t="s">
        <v>47</v>
      </c>
      <c r="O23" s="645" t="s">
        <v>670</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5</v>
      </c>
      <c r="E25" s="633"/>
      <c r="F25" s="654"/>
      <c r="G25" s="655"/>
      <c r="H25" s="655"/>
      <c r="I25" s="655"/>
      <c r="J25" s="655"/>
      <c r="K25" s="655"/>
      <c r="L25" s="656"/>
      <c r="M25" s="630"/>
      <c r="N25" s="630" t="s">
        <v>2</v>
      </c>
      <c r="O25" s="632">
        <v>6</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511</v>
      </c>
      <c r="E29" s="646"/>
      <c r="F29" s="654"/>
      <c r="G29" s="655"/>
      <c r="H29" s="655"/>
      <c r="I29" s="655"/>
      <c r="J29" s="655"/>
      <c r="K29" s="655"/>
      <c r="L29" s="656"/>
      <c r="M29" s="630"/>
      <c r="N29" s="630" t="s">
        <v>4</v>
      </c>
      <c r="O29" s="645" t="s">
        <v>511</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62</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62</v>
      </c>
      <c r="P35" s="614"/>
      <c r="Q35" s="657"/>
      <c r="R35" s="658"/>
      <c r="S35" s="658"/>
      <c r="T35" s="658"/>
      <c r="U35" s="658"/>
      <c r="V35" s="658"/>
      <c r="W35" s="659"/>
    </row>
    <row r="36" spans="2:24" s="30" customFormat="1" ht="17.149999999999999" customHeight="1" x14ac:dyDescent="0.2">
      <c r="B36" s="619" t="s">
        <v>7</v>
      </c>
      <c r="C36" s="636"/>
      <c r="D36" s="636"/>
      <c r="E36" s="240" t="s">
        <v>968</v>
      </c>
      <c r="F36" s="190"/>
      <c r="G36" s="190"/>
      <c r="H36" s="190"/>
      <c r="I36" s="190"/>
      <c r="J36" s="190"/>
      <c r="K36" s="190"/>
      <c r="L36" s="191"/>
      <c r="M36" s="619" t="s">
        <v>7</v>
      </c>
      <c r="N36" s="636"/>
      <c r="O36" s="620"/>
      <c r="P36" s="240" t="s">
        <v>970</v>
      </c>
      <c r="Q36" s="190"/>
      <c r="R36" s="190"/>
      <c r="S36" s="190"/>
      <c r="T36" s="190"/>
      <c r="U36" s="190"/>
      <c r="V36" s="190"/>
      <c r="W36" s="191"/>
    </row>
    <row r="37" spans="2:24" s="30" customFormat="1" ht="17.149999999999999" customHeight="1" x14ac:dyDescent="0.2">
      <c r="B37" s="626" t="s">
        <v>54</v>
      </c>
      <c r="C37" s="627"/>
      <c r="D37" s="628"/>
      <c r="E37" s="624" t="s">
        <v>969</v>
      </c>
      <c r="F37" s="625"/>
      <c r="G37" s="625"/>
      <c r="H37" s="625"/>
      <c r="I37" s="625"/>
      <c r="J37" s="625"/>
      <c r="K37" s="625"/>
      <c r="L37" s="629"/>
      <c r="M37" s="626" t="s">
        <v>54</v>
      </c>
      <c r="N37" s="627"/>
      <c r="O37" s="628"/>
      <c r="P37" s="624" t="s">
        <v>971</v>
      </c>
      <c r="Q37" s="625"/>
      <c r="R37" s="625"/>
      <c r="S37" s="625"/>
      <c r="T37" s="625"/>
      <c r="U37" s="625"/>
      <c r="V37" s="625"/>
      <c r="W37" s="629"/>
    </row>
    <row r="38" spans="2:24" s="30" customFormat="1" ht="17.149999999999999" customHeight="1" x14ac:dyDescent="0.2">
      <c r="B38" s="621" t="s">
        <v>283</v>
      </c>
      <c r="C38" s="622"/>
      <c r="D38" s="623"/>
      <c r="E38" s="624" t="s">
        <v>684</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684</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967</v>
      </c>
      <c r="E40" s="638"/>
      <c r="F40" s="638"/>
      <c r="G40" s="638"/>
      <c r="H40" s="638"/>
      <c r="I40" s="638"/>
      <c r="J40" s="638"/>
      <c r="K40" s="638"/>
      <c r="L40" s="639"/>
      <c r="M40" s="619" t="s">
        <v>50</v>
      </c>
      <c r="N40" s="620"/>
      <c r="O40" s="637" t="s">
        <v>972</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6A97FA7-698E-48B1-A10C-4FDE31D07902}">
      <formula1>INDIRECT(D13)</formula1>
    </dataValidation>
    <dataValidation type="list" allowBlank="1" showInputMessage="1" showErrorMessage="1" sqref="D11:E12 D29:E30 O11:P12 O29:P30" xr:uid="{ED75D3E3-1168-4497-B08E-5ADE1646A77A}">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1E5727A-3DAD-474E-911E-92CF6EAC51DC}">
          <x14:formula1>
            <xm:f>'(参考)リスト'!$D$16:$D$18</xm:f>
          </x14:formula1>
          <xm:sqref>D13:E13 D31:E31 O13:P13 O31:P31</xm:sqref>
        </x14:dataValidation>
        <x14:dataValidation type="list" allowBlank="1" showInputMessage="1" showErrorMessage="1" xr:uid="{998978A5-A11F-4701-AE91-C90854CC0505}">
          <x14:formula1>
            <xm:f>'(参考)リスト'!$F$16:$F$21</xm:f>
          </x14:formula1>
          <xm:sqref>E15:E16 E33:E34 P15:P16 P33:P34</xm:sqref>
        </x14:dataValidation>
        <x14:dataValidation type="list" allowBlank="1" showInputMessage="1" showErrorMessage="1" xr:uid="{44BFE2FE-0CE1-4D5D-8D45-04BA52A8B7D7}">
          <x14:formula1>
            <xm:f>'(参考)リスト'!$B$16:$B$20</xm:f>
          </x14:formula1>
          <xm:sqref>D9:E10 D27:E28 O9:P10 O27:P28</xm:sqref>
        </x14:dataValidation>
        <x14:dataValidation type="list" allowBlank="1" showInputMessage="1" showErrorMessage="1" xr:uid="{DF34B626-DBE4-4581-9166-937CA4A9FA7B}">
          <x14:formula1>
            <xm:f>'(参考)リスト'!$G$16:$G$20</xm:f>
          </x14:formula1>
          <xm:sqref>D17:E17 D35:E35 O17:P17 O35:P35</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FA201-48E5-4091-AB1E-640CC9DCBA05}">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670</v>
      </c>
      <c r="E5" s="646"/>
      <c r="F5" s="661"/>
      <c r="G5" s="662"/>
      <c r="H5" s="662"/>
      <c r="I5" s="662"/>
      <c r="J5" s="662"/>
      <c r="K5" s="662"/>
      <c r="L5" s="663"/>
      <c r="M5" s="660" t="s">
        <v>51</v>
      </c>
      <c r="N5" s="660" t="s">
        <v>47</v>
      </c>
      <c r="O5" s="645" t="s">
        <v>670</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7</v>
      </c>
      <c r="E7" s="633"/>
      <c r="F7" s="654"/>
      <c r="G7" s="655"/>
      <c r="H7" s="655"/>
      <c r="I7" s="655"/>
      <c r="J7" s="655"/>
      <c r="K7" s="655"/>
      <c r="L7" s="656"/>
      <c r="M7" s="630"/>
      <c r="N7" s="630" t="s">
        <v>2</v>
      </c>
      <c r="O7" s="632">
        <v>8</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511</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681</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681</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22" t="s">
        <v>720</v>
      </c>
      <c r="F18" s="190"/>
      <c r="G18" s="190"/>
      <c r="H18" s="190"/>
      <c r="I18" s="190"/>
      <c r="J18" s="190"/>
      <c r="K18" s="190"/>
      <c r="L18" s="191"/>
      <c r="M18" s="619" t="s">
        <v>7</v>
      </c>
      <c r="N18" s="636"/>
      <c r="O18" s="620"/>
      <c r="P18" s="240" t="s">
        <v>808</v>
      </c>
      <c r="Q18" s="190"/>
      <c r="R18" s="190"/>
      <c r="S18" s="190"/>
      <c r="T18" s="190"/>
      <c r="U18" s="190"/>
      <c r="V18" s="190"/>
      <c r="W18" s="191"/>
    </row>
    <row r="19" spans="2:23" s="30" customFormat="1" ht="17.149999999999999" customHeight="1" x14ac:dyDescent="0.2">
      <c r="B19" s="626" t="s">
        <v>54</v>
      </c>
      <c r="C19" s="627"/>
      <c r="D19" s="628"/>
      <c r="E19" s="624" t="s">
        <v>964</v>
      </c>
      <c r="F19" s="625"/>
      <c r="G19" s="625"/>
      <c r="H19" s="625"/>
      <c r="I19" s="625"/>
      <c r="J19" s="625"/>
      <c r="K19" s="625"/>
      <c r="L19" s="629"/>
      <c r="M19" s="626" t="s">
        <v>54</v>
      </c>
      <c r="N19" s="627"/>
      <c r="O19" s="628"/>
      <c r="P19" s="624" t="s">
        <v>974</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973</v>
      </c>
      <c r="E22" s="638"/>
      <c r="F22" s="638"/>
      <c r="G22" s="638"/>
      <c r="H22" s="638"/>
      <c r="I22" s="638"/>
      <c r="J22" s="638"/>
      <c r="K22" s="638"/>
      <c r="L22" s="639"/>
      <c r="M22" s="619" t="s">
        <v>50</v>
      </c>
      <c r="N22" s="620"/>
      <c r="O22" s="637" t="s">
        <v>975</v>
      </c>
      <c r="P22" s="638"/>
      <c r="Q22" s="638"/>
      <c r="R22" s="638"/>
      <c r="S22" s="638"/>
      <c r="T22" s="638"/>
      <c r="U22" s="638"/>
      <c r="V22" s="638"/>
      <c r="W22" s="639"/>
    </row>
    <row r="23" spans="2:23" s="30" customFormat="1" ht="20.149999999999999" customHeight="1" x14ac:dyDescent="0.2">
      <c r="B23" s="660" t="s">
        <v>51</v>
      </c>
      <c r="C23" s="660" t="s">
        <v>47</v>
      </c>
      <c r="D23" s="645" t="s">
        <v>670</v>
      </c>
      <c r="E23" s="646"/>
      <c r="F23" s="661"/>
      <c r="G23" s="662"/>
      <c r="H23" s="662"/>
      <c r="I23" s="662"/>
      <c r="J23" s="662"/>
      <c r="K23" s="662"/>
      <c r="L23" s="663"/>
      <c r="M23" s="660" t="s">
        <v>51</v>
      </c>
      <c r="N23" s="660" t="s">
        <v>47</v>
      </c>
      <c r="O23" s="645" t="s">
        <v>671</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9</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373</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62</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62</v>
      </c>
      <c r="P35" s="614"/>
      <c r="Q35" s="657"/>
      <c r="R35" s="658"/>
      <c r="S35" s="658"/>
      <c r="T35" s="658"/>
      <c r="U35" s="658"/>
      <c r="V35" s="658"/>
      <c r="W35" s="659"/>
    </row>
    <row r="36" spans="2:24" s="30" customFormat="1" ht="17.149999999999999" customHeight="1" x14ac:dyDescent="0.2">
      <c r="B36" s="619" t="s">
        <v>7</v>
      </c>
      <c r="C36" s="636"/>
      <c r="D36" s="636"/>
      <c r="E36" s="240" t="s">
        <v>729</v>
      </c>
      <c r="F36" s="190"/>
      <c r="G36" s="190"/>
      <c r="H36" s="190"/>
      <c r="I36" s="190"/>
      <c r="J36" s="190"/>
      <c r="K36" s="190"/>
      <c r="L36" s="191"/>
      <c r="M36" s="619" t="s">
        <v>7</v>
      </c>
      <c r="N36" s="636"/>
      <c r="O36" s="620"/>
      <c r="P36" s="240" t="s">
        <v>704</v>
      </c>
      <c r="Q36" s="190"/>
      <c r="R36" s="190"/>
      <c r="S36" s="190"/>
      <c r="T36" s="190"/>
      <c r="U36" s="190"/>
      <c r="V36" s="190"/>
      <c r="W36" s="191"/>
    </row>
    <row r="37" spans="2:24" s="30" customFormat="1" ht="17.149999999999999" customHeight="1" x14ac:dyDescent="0.2">
      <c r="B37" s="626" t="s">
        <v>54</v>
      </c>
      <c r="C37" s="627"/>
      <c r="D37" s="628"/>
      <c r="E37" s="624" t="s">
        <v>976</v>
      </c>
      <c r="F37" s="625"/>
      <c r="G37" s="625"/>
      <c r="H37" s="625"/>
      <c r="I37" s="625"/>
      <c r="J37" s="625"/>
      <c r="K37" s="625"/>
      <c r="L37" s="629"/>
      <c r="M37" s="626" t="s">
        <v>54</v>
      </c>
      <c r="N37" s="627"/>
      <c r="O37" s="628"/>
      <c r="P37" s="624" t="s">
        <v>978</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977</v>
      </c>
      <c r="E40" s="638"/>
      <c r="F40" s="638"/>
      <c r="G40" s="638"/>
      <c r="H40" s="638"/>
      <c r="I40" s="638"/>
      <c r="J40" s="638"/>
      <c r="K40" s="638"/>
      <c r="L40" s="639"/>
      <c r="M40" s="619" t="s">
        <v>50</v>
      </c>
      <c r="N40" s="620"/>
      <c r="O40" s="637" t="s">
        <v>979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97BBDE84-C433-4BBA-978C-3C8476646801}">
      <formula1>INDIRECT(D9)</formula1>
    </dataValidation>
    <dataValidation type="list" allowBlank="1" showInputMessage="1" showErrorMessage="1" sqref="D14:E14 D32:E32 O14:P14 O32:P32" xr:uid="{9D2FF014-E1AF-4504-9160-C79AADF3130E}">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EC362A3-3460-4E41-B651-65F3BF5360DB}">
          <x14:formula1>
            <xm:f>'(参考)リスト'!$G$16:$G$20</xm:f>
          </x14:formula1>
          <xm:sqref>D17:E17 D35:E35 O17:P17 O35:P35</xm:sqref>
        </x14:dataValidation>
        <x14:dataValidation type="list" allowBlank="1" showInputMessage="1" showErrorMessage="1" xr:uid="{03C871E3-AC52-4DDF-B7F4-8116DF491C46}">
          <x14:formula1>
            <xm:f>'(参考)リスト'!$B$16:$B$20</xm:f>
          </x14:formula1>
          <xm:sqref>D9:E10 D27:E28 O9:P10 O27:P28</xm:sqref>
        </x14:dataValidation>
        <x14:dataValidation type="list" allowBlank="1" showInputMessage="1" showErrorMessage="1" xr:uid="{16004A06-217E-42C8-8E87-BD62C67F44A8}">
          <x14:formula1>
            <xm:f>'(参考)リスト'!$F$16:$F$21</xm:f>
          </x14:formula1>
          <xm:sqref>E15:E16 E33:E34 P15:P16 P33:P34</xm:sqref>
        </x14:dataValidation>
        <x14:dataValidation type="list" allowBlank="1" showInputMessage="1" showErrorMessage="1" xr:uid="{7F268356-DC11-4EFC-A263-2ED9BDD6A7E9}">
          <x14:formula1>
            <xm:f>'(参考)リスト'!$D$16:$D$18</xm:f>
          </x14:formula1>
          <xm:sqref>D13:E13 D31:E31 O13:P13 O31:P31</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212A-C3FE-47D4-B361-D79D7604F785}">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671</v>
      </c>
      <c r="E5" s="646"/>
      <c r="F5" s="661"/>
      <c r="G5" s="662"/>
      <c r="H5" s="662"/>
      <c r="I5" s="662"/>
      <c r="J5" s="662"/>
      <c r="K5" s="662"/>
      <c r="L5" s="663"/>
      <c r="M5" s="660" t="s">
        <v>51</v>
      </c>
      <c r="N5" s="660" t="s">
        <v>47</v>
      </c>
      <c r="O5" s="645" t="s">
        <v>671</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512</v>
      </c>
      <c r="E11" s="646"/>
      <c r="F11" s="654"/>
      <c r="G11" s="655"/>
      <c r="H11" s="655"/>
      <c r="I11" s="655"/>
      <c r="J11" s="655"/>
      <c r="K11" s="655"/>
      <c r="L11" s="656"/>
      <c r="M11" s="630"/>
      <c r="N11" s="630" t="s">
        <v>4</v>
      </c>
      <c r="O11" s="645" t="s">
        <v>512</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352</v>
      </c>
      <c r="E14" s="650"/>
      <c r="F14" s="654"/>
      <c r="G14" s="655"/>
      <c r="H14" s="655"/>
      <c r="I14" s="655"/>
      <c r="J14" s="655"/>
      <c r="K14" s="655"/>
      <c r="L14" s="656"/>
      <c r="M14" s="619" t="s">
        <v>49</v>
      </c>
      <c r="N14" s="620"/>
      <c r="O14" s="649" t="s">
        <v>368</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686</v>
      </c>
      <c r="F16" s="654"/>
      <c r="G16" s="655"/>
      <c r="H16" s="655"/>
      <c r="I16" s="655"/>
      <c r="J16" s="655"/>
      <c r="K16" s="655"/>
      <c r="L16" s="656"/>
      <c r="M16" s="652"/>
      <c r="N16" s="619" t="s">
        <v>281</v>
      </c>
      <c r="O16" s="620"/>
      <c r="P16" s="205" t="s">
        <v>686</v>
      </c>
      <c r="Q16" s="654"/>
      <c r="R16" s="655"/>
      <c r="S16" s="655"/>
      <c r="T16" s="655"/>
      <c r="U16" s="655"/>
      <c r="V16" s="655"/>
      <c r="W16" s="656"/>
      <c r="Y1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862</v>
      </c>
      <c r="F18" s="190"/>
      <c r="G18" s="190"/>
      <c r="H18" s="190"/>
      <c r="I18" s="190"/>
      <c r="J18" s="190"/>
      <c r="K18" s="190"/>
      <c r="L18" s="191"/>
      <c r="M18" s="619" t="s">
        <v>7</v>
      </c>
      <c r="N18" s="636"/>
      <c r="O18" s="620"/>
      <c r="P18" s="240" t="s">
        <v>980</v>
      </c>
      <c r="Q18" s="190"/>
      <c r="R18" s="190"/>
      <c r="S18" s="190"/>
      <c r="T18" s="190"/>
      <c r="U18" s="190"/>
      <c r="V18" s="190"/>
      <c r="W18" s="191"/>
    </row>
    <row r="19" spans="2:23" s="30" customFormat="1" ht="17.149999999999999" customHeight="1" x14ac:dyDescent="0.2">
      <c r="B19" s="626" t="s">
        <v>54</v>
      </c>
      <c r="C19" s="627"/>
      <c r="D19" s="628"/>
      <c r="E19" s="624" t="s">
        <v>964</v>
      </c>
      <c r="F19" s="625"/>
      <c r="G19" s="625"/>
      <c r="H19" s="625"/>
      <c r="I19" s="625"/>
      <c r="J19" s="625"/>
      <c r="K19" s="625"/>
      <c r="L19" s="629"/>
      <c r="M19" s="626" t="s">
        <v>54</v>
      </c>
      <c r="N19" s="627"/>
      <c r="O19" s="628"/>
      <c r="P19" s="624" t="s">
        <v>981</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966</v>
      </c>
      <c r="E22" s="638"/>
      <c r="F22" s="638"/>
      <c r="G22" s="638"/>
      <c r="H22" s="638"/>
      <c r="I22" s="638"/>
      <c r="J22" s="638"/>
      <c r="K22" s="638"/>
      <c r="L22" s="639"/>
      <c r="M22" s="619" t="s">
        <v>50</v>
      </c>
      <c r="N22" s="620"/>
      <c r="O22" s="637" t="s">
        <v>982</v>
      </c>
      <c r="P22" s="638"/>
      <c r="Q22" s="638"/>
      <c r="R22" s="638"/>
      <c r="S22" s="638"/>
      <c r="T22" s="638"/>
      <c r="U22" s="638"/>
      <c r="V22" s="638"/>
      <c r="W22" s="639"/>
    </row>
    <row r="23" spans="2:23" s="30" customFormat="1" ht="20.149999999999999" customHeight="1" x14ac:dyDescent="0.2">
      <c r="B23" s="660" t="s">
        <v>51</v>
      </c>
      <c r="C23" s="660" t="s">
        <v>47</v>
      </c>
      <c r="D23" s="645" t="s">
        <v>671</v>
      </c>
      <c r="E23" s="646"/>
      <c r="F23" s="661"/>
      <c r="G23" s="662"/>
      <c r="H23" s="662"/>
      <c r="I23" s="662"/>
      <c r="J23" s="662"/>
      <c r="K23" s="662"/>
      <c r="L23" s="663"/>
      <c r="M23" s="660" t="s">
        <v>51</v>
      </c>
      <c r="N23" s="660" t="s">
        <v>47</v>
      </c>
      <c r="O23" s="645" t="s">
        <v>671</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516</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692</v>
      </c>
      <c r="F34" s="654"/>
      <c r="G34" s="655"/>
      <c r="H34" s="655"/>
      <c r="I34" s="655"/>
      <c r="J34" s="655"/>
      <c r="K34" s="655"/>
      <c r="L34" s="656"/>
      <c r="M34" s="652"/>
      <c r="N34" s="619" t="s">
        <v>281</v>
      </c>
      <c r="O34" s="620"/>
      <c r="P34" s="205" t="s">
        <v>692</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846</v>
      </c>
      <c r="F36" s="190"/>
      <c r="G36" s="190"/>
      <c r="H36" s="190"/>
      <c r="I36" s="190"/>
      <c r="J36" s="190"/>
      <c r="K36" s="190"/>
      <c r="L36" s="191"/>
      <c r="M36" s="619" t="s">
        <v>7</v>
      </c>
      <c r="N36" s="636"/>
      <c r="O36" s="620"/>
      <c r="P36" s="240" t="s">
        <v>903</v>
      </c>
      <c r="Q36" s="190"/>
      <c r="R36" s="190"/>
      <c r="S36" s="190"/>
      <c r="T36" s="190"/>
      <c r="U36" s="190"/>
      <c r="V36" s="190"/>
      <c r="W36" s="191"/>
    </row>
    <row r="37" spans="2:24" s="30" customFormat="1" ht="17.149999999999999" customHeight="1" x14ac:dyDescent="0.2">
      <c r="B37" s="626" t="s">
        <v>54</v>
      </c>
      <c r="C37" s="627"/>
      <c r="D37" s="628"/>
      <c r="E37" s="624" t="s">
        <v>983</v>
      </c>
      <c r="F37" s="625"/>
      <c r="G37" s="625"/>
      <c r="H37" s="625"/>
      <c r="I37" s="625"/>
      <c r="J37" s="625"/>
      <c r="K37" s="625"/>
      <c r="L37" s="629"/>
      <c r="M37" s="626" t="s">
        <v>54</v>
      </c>
      <c r="N37" s="627"/>
      <c r="O37" s="628"/>
      <c r="P37" s="624" t="s">
        <v>984</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979</v>
      </c>
      <c r="E40" s="638"/>
      <c r="F40" s="638"/>
      <c r="G40" s="638"/>
      <c r="H40" s="638"/>
      <c r="I40" s="638"/>
      <c r="J40" s="638"/>
      <c r="K40" s="638"/>
      <c r="L40" s="639"/>
      <c r="M40" s="619" t="s">
        <v>50</v>
      </c>
      <c r="N40" s="620"/>
      <c r="O40" s="637" t="s">
        <v>979</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4EE436B9-D1B4-4052-96CB-92FA302A0737}">
      <formula1>INDIRECT(D13)</formula1>
    </dataValidation>
    <dataValidation type="list" allowBlank="1" showInputMessage="1" showErrorMessage="1" sqref="D11:E12 D29:E30 O11:P12 O29:P30" xr:uid="{53512287-4883-4E15-811F-67CDF9F61CBF}">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2129D47-3B3D-4483-A3BC-0E12CD093BAA}">
          <x14:formula1>
            <xm:f>'(参考)リスト'!$D$16:$D$18</xm:f>
          </x14:formula1>
          <xm:sqref>D13:E13 D31:E31 O13:P13 O31:P31</xm:sqref>
        </x14:dataValidation>
        <x14:dataValidation type="list" allowBlank="1" showInputMessage="1" showErrorMessage="1" xr:uid="{E87C0A18-CA2A-42AF-9060-D1835E0BCC46}">
          <x14:formula1>
            <xm:f>'(参考)リスト'!$F$16:$F$21</xm:f>
          </x14:formula1>
          <xm:sqref>E15:E16 E33:E34 P15:P16 P33:P34</xm:sqref>
        </x14:dataValidation>
        <x14:dataValidation type="list" allowBlank="1" showInputMessage="1" showErrorMessage="1" xr:uid="{8941A7F8-591D-4F56-BF43-3682D047D28A}">
          <x14:formula1>
            <xm:f>'(参考)リスト'!$B$16:$B$20</xm:f>
          </x14:formula1>
          <xm:sqref>D9:E10 D27:E28 O9:P10 O27:P28</xm:sqref>
        </x14:dataValidation>
        <x14:dataValidation type="list" allowBlank="1" showInputMessage="1" showErrorMessage="1" xr:uid="{28CD4072-E506-430F-899F-A4506B0587B5}">
          <x14:formula1>
            <xm:f>'(参考)リスト'!$G$16:$G$20</xm:f>
          </x14:formula1>
          <xm:sqref>D17:E17 D35:E35 O17:P17 O35:P35</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E46AB-BFC1-440D-96B6-BC4AB219BCAB}">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671</v>
      </c>
      <c r="E5" s="646"/>
      <c r="F5" s="661"/>
      <c r="G5" s="662"/>
      <c r="H5" s="662"/>
      <c r="I5" s="662"/>
      <c r="J5" s="662"/>
      <c r="K5" s="662"/>
      <c r="L5" s="663"/>
      <c r="M5" s="660" t="s">
        <v>51</v>
      </c>
      <c r="N5" s="660" t="s">
        <v>47</v>
      </c>
      <c r="O5" s="645" t="s">
        <v>671</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6</v>
      </c>
      <c r="E7" s="633"/>
      <c r="F7" s="654"/>
      <c r="G7" s="655"/>
      <c r="H7" s="655"/>
      <c r="I7" s="655"/>
      <c r="J7" s="655"/>
      <c r="K7" s="655"/>
      <c r="L7" s="656"/>
      <c r="M7" s="630"/>
      <c r="N7" s="630" t="s">
        <v>2</v>
      </c>
      <c r="O7" s="632">
        <v>7</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513</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357</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692</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985</v>
      </c>
      <c r="F18" s="190"/>
      <c r="G18" s="190"/>
      <c r="H18" s="190"/>
      <c r="I18" s="190"/>
      <c r="J18" s="190"/>
      <c r="K18" s="190"/>
      <c r="L18" s="191"/>
      <c r="M18" s="619" t="s">
        <v>7</v>
      </c>
      <c r="N18" s="636"/>
      <c r="O18" s="620"/>
      <c r="P18" s="240" t="s">
        <v>853</v>
      </c>
      <c r="Q18" s="190"/>
      <c r="R18" s="190"/>
      <c r="S18" s="190"/>
      <c r="T18" s="190"/>
      <c r="U18" s="190"/>
      <c r="V18" s="190"/>
      <c r="W18" s="191"/>
    </row>
    <row r="19" spans="2:23" s="30" customFormat="1" ht="17.149999999999999" customHeight="1" x14ac:dyDescent="0.2">
      <c r="B19" s="626" t="s">
        <v>54</v>
      </c>
      <c r="C19" s="627"/>
      <c r="D19" s="628"/>
      <c r="E19" s="624" t="s">
        <v>986</v>
      </c>
      <c r="F19" s="625"/>
      <c r="G19" s="625"/>
      <c r="H19" s="625"/>
      <c r="I19" s="625"/>
      <c r="J19" s="625"/>
      <c r="K19" s="625"/>
      <c r="L19" s="629"/>
      <c r="M19" s="626" t="s">
        <v>54</v>
      </c>
      <c r="N19" s="627"/>
      <c r="O19" s="628"/>
      <c r="P19" s="624" t="s">
        <v>988</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987</v>
      </c>
      <c r="E22" s="638"/>
      <c r="F22" s="638"/>
      <c r="G22" s="638"/>
      <c r="H22" s="638"/>
      <c r="I22" s="638"/>
      <c r="J22" s="638"/>
      <c r="K22" s="638"/>
      <c r="L22" s="639"/>
      <c r="M22" s="619" t="s">
        <v>50</v>
      </c>
      <c r="N22" s="620"/>
      <c r="O22" s="637" t="s">
        <v>975</v>
      </c>
      <c r="P22" s="638"/>
      <c r="Q22" s="638"/>
      <c r="R22" s="638"/>
      <c r="S22" s="638"/>
      <c r="T22" s="638"/>
      <c r="U22" s="638"/>
      <c r="V22" s="638"/>
      <c r="W22" s="639"/>
    </row>
    <row r="23" spans="2:23" s="30" customFormat="1" ht="20.149999999999999" customHeight="1" x14ac:dyDescent="0.2">
      <c r="B23" s="660" t="s">
        <v>51</v>
      </c>
      <c r="C23" s="660" t="s">
        <v>47</v>
      </c>
      <c r="D23" s="645" t="s">
        <v>671</v>
      </c>
      <c r="E23" s="646"/>
      <c r="F23" s="661"/>
      <c r="G23" s="662"/>
      <c r="H23" s="662"/>
      <c r="I23" s="662"/>
      <c r="J23" s="662"/>
      <c r="K23" s="662"/>
      <c r="L23" s="663"/>
      <c r="M23" s="660" t="s">
        <v>51</v>
      </c>
      <c r="N23" s="660" t="s">
        <v>47</v>
      </c>
      <c r="O23" s="645" t="s">
        <v>671</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8</v>
      </c>
      <c r="E25" s="633"/>
      <c r="F25" s="654"/>
      <c r="G25" s="655"/>
      <c r="H25" s="655"/>
      <c r="I25" s="655"/>
      <c r="J25" s="655"/>
      <c r="K25" s="655"/>
      <c r="L25" s="656"/>
      <c r="M25" s="630"/>
      <c r="N25" s="630" t="s">
        <v>2</v>
      </c>
      <c r="O25" s="632">
        <v>9</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373</v>
      </c>
      <c r="E29" s="646"/>
      <c r="F29" s="654"/>
      <c r="G29" s="655"/>
      <c r="H29" s="655"/>
      <c r="I29" s="655"/>
      <c r="J29" s="655"/>
      <c r="K29" s="655"/>
      <c r="L29" s="656"/>
      <c r="M29" s="630"/>
      <c r="N29" s="630" t="s">
        <v>4</v>
      </c>
      <c r="O29" s="645" t="s">
        <v>373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832</v>
      </c>
      <c r="F36" s="190"/>
      <c r="G36" s="190"/>
      <c r="H36" s="190"/>
      <c r="I36" s="190"/>
      <c r="J36" s="190"/>
      <c r="K36" s="190"/>
      <c r="L36" s="191"/>
      <c r="M36" s="619" t="s">
        <v>7</v>
      </c>
      <c r="N36" s="636"/>
      <c r="O36" s="620"/>
      <c r="P36" s="240" t="s">
        <v>991</v>
      </c>
      <c r="Q36" s="190"/>
      <c r="R36" s="190"/>
      <c r="S36" s="190"/>
      <c r="T36" s="190"/>
      <c r="U36" s="190"/>
      <c r="V36" s="190"/>
      <c r="W36" s="191"/>
    </row>
    <row r="37" spans="2:24" s="30" customFormat="1" ht="17.149999999999999" customHeight="1" x14ac:dyDescent="0.2">
      <c r="B37" s="626" t="s">
        <v>54</v>
      </c>
      <c r="C37" s="627"/>
      <c r="D37" s="628"/>
      <c r="E37" s="624" t="s">
        <v>989</v>
      </c>
      <c r="F37" s="625"/>
      <c r="G37" s="625"/>
      <c r="H37" s="625"/>
      <c r="I37" s="625"/>
      <c r="J37" s="625"/>
      <c r="K37" s="625"/>
      <c r="L37" s="629"/>
      <c r="M37" s="626" t="s">
        <v>54</v>
      </c>
      <c r="N37" s="627"/>
      <c r="O37" s="628"/>
      <c r="P37" s="624" t="s">
        <v>992</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990</v>
      </c>
      <c r="E40" s="638"/>
      <c r="F40" s="638"/>
      <c r="G40" s="638"/>
      <c r="H40" s="638"/>
      <c r="I40" s="638"/>
      <c r="J40" s="638"/>
      <c r="K40" s="638"/>
      <c r="L40" s="639"/>
      <c r="M40" s="619" t="s">
        <v>50</v>
      </c>
      <c r="N40" s="620"/>
      <c r="O40" s="637" t="s">
        <v>977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38A37671-F0B3-4C4B-B461-80374D3878FF}">
      <formula1>INDIRECT(D9)</formula1>
    </dataValidation>
    <dataValidation type="list" allowBlank="1" showInputMessage="1" showErrorMessage="1" sqref="D14:E14 D32:E32 O14:P14 O32:P32" xr:uid="{A8252FBF-E8AD-4269-A52C-D7F90823F69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811F2C2-E84A-4CC2-B367-AA218A74827B}">
          <x14:formula1>
            <xm:f>'(参考)リスト'!$G$16:$G$20</xm:f>
          </x14:formula1>
          <xm:sqref>D17:E17 D35:E35 O17:P17 O35:P35</xm:sqref>
        </x14:dataValidation>
        <x14:dataValidation type="list" allowBlank="1" showInputMessage="1" showErrorMessage="1" xr:uid="{1D8CB23F-1312-4956-9D1C-D6EB6D59CA43}">
          <x14:formula1>
            <xm:f>'(参考)リスト'!$B$16:$B$20</xm:f>
          </x14:formula1>
          <xm:sqref>D9:E10 D27:E28 O9:P10 O27:P28</xm:sqref>
        </x14:dataValidation>
        <x14:dataValidation type="list" allowBlank="1" showInputMessage="1" showErrorMessage="1" xr:uid="{599667AB-0949-468E-9BB4-24C4792F53AD}">
          <x14:formula1>
            <xm:f>'(参考)リスト'!$F$16:$F$21</xm:f>
          </x14:formula1>
          <xm:sqref>E15:E16 E33:E34 P15:P16 P33:P34</xm:sqref>
        </x14:dataValidation>
        <x14:dataValidation type="list" allowBlank="1" showInputMessage="1" showErrorMessage="1" xr:uid="{DDED4B86-5E93-4343-B396-AB68AF731063}">
          <x14:formula1>
            <xm:f>'(参考)リスト'!$D$16:$D$18</xm:f>
          </x14:formula1>
          <xm:sqref>D13:E13 D31:E31 O13:P13 O31:P31</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7512-83CE-4C13-A818-61B264DDC940}">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671</v>
      </c>
      <c r="E5" s="646"/>
      <c r="F5" s="661"/>
      <c r="G5" s="662"/>
      <c r="H5" s="662"/>
      <c r="I5" s="662"/>
      <c r="J5" s="662"/>
      <c r="K5" s="662"/>
      <c r="L5" s="663"/>
      <c r="M5" s="660" t="s">
        <v>51</v>
      </c>
      <c r="N5" s="660" t="s">
        <v>47</v>
      </c>
      <c r="O5" s="645" t="s">
        <v>672</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10</v>
      </c>
      <c r="E7" s="633"/>
      <c r="F7" s="654"/>
      <c r="G7" s="655"/>
      <c r="H7" s="655"/>
      <c r="I7" s="655"/>
      <c r="J7" s="655"/>
      <c r="K7" s="655"/>
      <c r="L7" s="656"/>
      <c r="M7" s="630"/>
      <c r="N7" s="630" t="s">
        <v>2</v>
      </c>
      <c r="O7" s="632">
        <v>1</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840</v>
      </c>
      <c r="F18" s="190"/>
      <c r="G18" s="190"/>
      <c r="H18" s="190"/>
      <c r="I18" s="190"/>
      <c r="J18" s="190"/>
      <c r="K18" s="190"/>
      <c r="L18" s="191"/>
      <c r="M18" s="619" t="s">
        <v>7</v>
      </c>
      <c r="N18" s="636"/>
      <c r="O18" s="620"/>
      <c r="P18" s="240" t="s">
        <v>892</v>
      </c>
      <c r="Q18" s="190"/>
      <c r="R18" s="190"/>
      <c r="S18" s="190"/>
      <c r="T18" s="190"/>
      <c r="U18" s="190"/>
      <c r="V18" s="190"/>
      <c r="W18" s="191"/>
    </row>
    <row r="19" spans="2:23" s="30" customFormat="1" ht="17.149999999999999" customHeight="1" x14ac:dyDescent="0.2">
      <c r="B19" s="626" t="s">
        <v>54</v>
      </c>
      <c r="C19" s="627"/>
      <c r="D19" s="628"/>
      <c r="E19" s="624" t="s">
        <v>993</v>
      </c>
      <c r="F19" s="625"/>
      <c r="G19" s="625"/>
      <c r="H19" s="625"/>
      <c r="I19" s="625"/>
      <c r="J19" s="625"/>
      <c r="K19" s="625"/>
      <c r="L19" s="629"/>
      <c r="M19" s="626" t="s">
        <v>54</v>
      </c>
      <c r="N19" s="627"/>
      <c r="O19" s="628"/>
      <c r="P19" s="624" t="s">
        <v>994</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975</v>
      </c>
      <c r="E22" s="638"/>
      <c r="F22" s="638"/>
      <c r="G22" s="638"/>
      <c r="H22" s="638"/>
      <c r="I22" s="638"/>
      <c r="J22" s="638"/>
      <c r="K22" s="638"/>
      <c r="L22" s="639"/>
      <c r="M22" s="619" t="s">
        <v>50</v>
      </c>
      <c r="N22" s="620"/>
      <c r="O22" s="637" t="s">
        <v>975</v>
      </c>
      <c r="P22" s="638"/>
      <c r="Q22" s="638"/>
      <c r="R22" s="638"/>
      <c r="S22" s="638"/>
      <c r="T22" s="638"/>
      <c r="U22" s="638"/>
      <c r="V22" s="638"/>
      <c r="W22" s="639"/>
    </row>
    <row r="23" spans="2:23" s="30" customFormat="1" ht="20.149999999999999" customHeight="1" x14ac:dyDescent="0.2">
      <c r="B23" s="660" t="s">
        <v>51</v>
      </c>
      <c r="C23" s="660" t="s">
        <v>47</v>
      </c>
      <c r="D23" s="645" t="s">
        <v>672</v>
      </c>
      <c r="E23" s="646"/>
      <c r="F23" s="661"/>
      <c r="G23" s="662"/>
      <c r="H23" s="662"/>
      <c r="I23" s="662"/>
      <c r="J23" s="662"/>
      <c r="K23" s="662"/>
      <c r="L23" s="663"/>
      <c r="M23" s="660" t="s">
        <v>51</v>
      </c>
      <c r="N23" s="660" t="s">
        <v>47</v>
      </c>
      <c r="O23" s="645" t="s">
        <v>673</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515</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681</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681</v>
      </c>
      <c r="P35" s="614"/>
      <c r="Q35" s="657"/>
      <c r="R35" s="658"/>
      <c r="S35" s="658"/>
      <c r="T35" s="658"/>
      <c r="U35" s="658"/>
      <c r="V35" s="658"/>
      <c r="W35" s="659"/>
    </row>
    <row r="36" spans="2:24" s="30" customFormat="1" ht="17.149999999999999" customHeight="1" x14ac:dyDescent="0.2">
      <c r="B36" s="619" t="s">
        <v>7</v>
      </c>
      <c r="C36" s="636"/>
      <c r="D36" s="636"/>
      <c r="E36" s="240" t="s">
        <v>995</v>
      </c>
      <c r="F36" s="190"/>
      <c r="G36" s="190"/>
      <c r="H36" s="190"/>
      <c r="I36" s="190"/>
      <c r="J36" s="190"/>
      <c r="K36" s="190"/>
      <c r="L36" s="191"/>
      <c r="M36" s="619" t="s">
        <v>7</v>
      </c>
      <c r="N36" s="636"/>
      <c r="O36" s="620"/>
      <c r="P36" s="222" t="s">
        <v>997</v>
      </c>
      <c r="Q36" s="190"/>
      <c r="R36" s="190"/>
      <c r="S36" s="190"/>
      <c r="T36" s="190"/>
      <c r="U36" s="190"/>
      <c r="V36" s="190"/>
      <c r="W36" s="191"/>
    </row>
    <row r="37" spans="2:24" s="30" customFormat="1" ht="17.149999999999999" customHeight="1" x14ac:dyDescent="0.2">
      <c r="B37" s="626" t="s">
        <v>54</v>
      </c>
      <c r="C37" s="627"/>
      <c r="D37" s="628"/>
      <c r="E37" s="624" t="s">
        <v>996</v>
      </c>
      <c r="F37" s="625"/>
      <c r="G37" s="625"/>
      <c r="H37" s="625"/>
      <c r="I37" s="625"/>
      <c r="J37" s="625"/>
      <c r="K37" s="625"/>
      <c r="L37" s="629"/>
      <c r="M37" s="626" t="s">
        <v>54</v>
      </c>
      <c r="N37" s="627"/>
      <c r="O37" s="628"/>
      <c r="P37" s="624" t="s">
        <v>964</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975</v>
      </c>
      <c r="E40" s="638"/>
      <c r="F40" s="638"/>
      <c r="G40" s="638"/>
      <c r="H40" s="638"/>
      <c r="I40" s="638"/>
      <c r="J40" s="638"/>
      <c r="K40" s="638"/>
      <c r="L40" s="639"/>
      <c r="M40" s="619" t="s">
        <v>50</v>
      </c>
      <c r="N40" s="620"/>
      <c r="O40" s="637" t="s">
        <v>973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C0BF58D4-C63D-4F13-B067-2DD7988584F0}">
      <formula1>INDIRECT(D13)</formula1>
    </dataValidation>
    <dataValidation type="list" allowBlank="1" showInputMessage="1" showErrorMessage="1" sqref="D11:E12 D29:E30 O11:P12 O29:P30" xr:uid="{639F58A4-846C-47DE-B4C7-6A6C0FC0FF35}">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3EE7E1-FA4C-4545-968A-80BF37639B0E}">
          <x14:formula1>
            <xm:f>'(参考)リスト'!$D$16:$D$18</xm:f>
          </x14:formula1>
          <xm:sqref>D13:E13 D31:E31 O13:P13 O31:P31</xm:sqref>
        </x14:dataValidation>
        <x14:dataValidation type="list" allowBlank="1" showInputMessage="1" showErrorMessage="1" xr:uid="{0F236DE7-5C22-43C6-9F1D-EAA8F48EA6C6}">
          <x14:formula1>
            <xm:f>'(参考)リスト'!$F$16:$F$21</xm:f>
          </x14:formula1>
          <xm:sqref>E15:E16 E33:E34 P15:P16 P33:P34</xm:sqref>
        </x14:dataValidation>
        <x14:dataValidation type="list" allowBlank="1" showInputMessage="1" showErrorMessage="1" xr:uid="{75772EC7-5232-4E8A-AA36-AB4CC301C502}">
          <x14:formula1>
            <xm:f>'(参考)リスト'!$B$16:$B$20</xm:f>
          </x14:formula1>
          <xm:sqref>D9:E10 D27:E28 O9:P10 O27:P28</xm:sqref>
        </x14:dataValidation>
        <x14:dataValidation type="list" allowBlank="1" showInputMessage="1" showErrorMessage="1" xr:uid="{90A1B81E-EFBA-4EE5-8921-304FBCFF0EE4}">
          <x14:formula1>
            <xm:f>'(参考)リスト'!$G$16:$G$20</xm:f>
          </x14:formula1>
          <xm:sqref>D17:E17 D35:E35 O17:P17 O35:P35</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A4905-3DEB-4DC5-B9D0-02C8642D36E8}">
  <dimension ref="B1:Y45"/>
  <sheetViews>
    <sheetView showGridLines="0" showZeros="0" view="pageBreakPreview" topLeftCell="A19"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673</v>
      </c>
      <c r="E5" s="646"/>
      <c r="F5" s="661"/>
      <c r="G5" s="662"/>
      <c r="H5" s="662"/>
      <c r="I5" s="662"/>
      <c r="J5" s="662"/>
      <c r="K5" s="662"/>
      <c r="L5" s="663"/>
      <c r="M5" s="660" t="s">
        <v>51</v>
      </c>
      <c r="N5" s="660" t="s">
        <v>47</v>
      </c>
      <c r="O5" s="645" t="s">
        <v>674</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2</v>
      </c>
      <c r="E7" s="633"/>
      <c r="F7" s="654"/>
      <c r="G7" s="655"/>
      <c r="H7" s="655"/>
      <c r="I7" s="655"/>
      <c r="J7" s="655"/>
      <c r="K7" s="655"/>
      <c r="L7" s="656"/>
      <c r="M7" s="630"/>
      <c r="N7" s="630" t="s">
        <v>2</v>
      </c>
      <c r="O7" s="632">
        <v>1</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516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681</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681</v>
      </c>
      <c r="P17" s="614"/>
      <c r="Q17" s="657"/>
      <c r="R17" s="658"/>
      <c r="S17" s="658"/>
      <c r="T17" s="658"/>
      <c r="U17" s="658"/>
      <c r="V17" s="658"/>
      <c r="W17" s="659"/>
    </row>
    <row r="18" spans="2:23" s="30" customFormat="1" ht="17.149999999999999" customHeight="1" x14ac:dyDescent="0.2">
      <c r="B18" s="619" t="s">
        <v>7</v>
      </c>
      <c r="C18" s="636"/>
      <c r="D18" s="636"/>
      <c r="E18" s="240" t="s">
        <v>832</v>
      </c>
      <c r="F18" s="190"/>
      <c r="G18" s="190"/>
      <c r="H18" s="190"/>
      <c r="I18" s="190"/>
      <c r="J18" s="190"/>
      <c r="K18" s="190"/>
      <c r="L18" s="191"/>
      <c r="M18" s="619" t="s">
        <v>7</v>
      </c>
      <c r="N18" s="636"/>
      <c r="O18" s="620"/>
      <c r="P18" s="240" t="s">
        <v>846</v>
      </c>
      <c r="Q18" s="190"/>
      <c r="R18" s="190"/>
      <c r="S18" s="190"/>
      <c r="T18" s="190"/>
      <c r="U18" s="190"/>
      <c r="V18" s="190"/>
      <c r="W18" s="191"/>
    </row>
    <row r="19" spans="2:23" s="30" customFormat="1" ht="17.149999999999999" customHeight="1" x14ac:dyDescent="0.2">
      <c r="B19" s="626" t="s">
        <v>54</v>
      </c>
      <c r="C19" s="627"/>
      <c r="D19" s="628"/>
      <c r="E19" s="624" t="s">
        <v>998</v>
      </c>
      <c r="F19" s="625"/>
      <c r="G19" s="625"/>
      <c r="H19" s="625"/>
      <c r="I19" s="625"/>
      <c r="J19" s="625"/>
      <c r="K19" s="625"/>
      <c r="L19" s="629"/>
      <c r="M19" s="626" t="s">
        <v>54</v>
      </c>
      <c r="N19" s="627"/>
      <c r="O19" s="628"/>
      <c r="P19" s="624" t="s">
        <v>999</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975</v>
      </c>
      <c r="E22" s="638"/>
      <c r="F22" s="638"/>
      <c r="G22" s="638"/>
      <c r="H22" s="638"/>
      <c r="I22" s="638"/>
      <c r="J22" s="638"/>
      <c r="K22" s="638"/>
      <c r="L22" s="639"/>
      <c r="M22" s="619" t="s">
        <v>50</v>
      </c>
      <c r="N22" s="620"/>
      <c r="O22" s="637" t="s">
        <v>967</v>
      </c>
      <c r="P22" s="638"/>
      <c r="Q22" s="638"/>
      <c r="R22" s="638"/>
      <c r="S22" s="638"/>
      <c r="T22" s="638"/>
      <c r="U22" s="638"/>
      <c r="V22" s="638"/>
      <c r="W22" s="639"/>
    </row>
    <row r="23" spans="2:23" s="30" customFormat="1" ht="20.149999999999999" customHeight="1" x14ac:dyDescent="0.2">
      <c r="B23" s="660" t="s">
        <v>51</v>
      </c>
      <c r="C23" s="660" t="s">
        <v>47</v>
      </c>
      <c r="D23" s="645" t="s">
        <v>674</v>
      </c>
      <c r="E23" s="646"/>
      <c r="F23" s="661"/>
      <c r="G23" s="662"/>
      <c r="H23" s="662"/>
      <c r="I23" s="662"/>
      <c r="J23" s="662"/>
      <c r="K23" s="662"/>
      <c r="L23" s="663"/>
      <c r="M23" s="660" t="s">
        <v>51</v>
      </c>
      <c r="N23" s="660" t="s">
        <v>47</v>
      </c>
      <c r="O23" s="645" t="s">
        <v>674</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513</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355</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1000</v>
      </c>
      <c r="F36" s="190"/>
      <c r="G36" s="190"/>
      <c r="H36" s="190"/>
      <c r="I36" s="190"/>
      <c r="J36" s="190"/>
      <c r="K36" s="190"/>
      <c r="L36" s="191"/>
      <c r="M36" s="619" t="s">
        <v>7</v>
      </c>
      <c r="N36" s="636"/>
      <c r="O36" s="620"/>
      <c r="P36" s="240" t="s">
        <v>764</v>
      </c>
      <c r="Q36" s="190"/>
      <c r="R36" s="190"/>
      <c r="S36" s="190"/>
      <c r="T36" s="190"/>
      <c r="U36" s="190"/>
      <c r="V36" s="190"/>
      <c r="W36" s="191"/>
    </row>
    <row r="37" spans="2:24" s="30" customFormat="1" ht="17.149999999999999" customHeight="1" x14ac:dyDescent="0.2">
      <c r="B37" s="626" t="s">
        <v>54</v>
      </c>
      <c r="C37" s="627"/>
      <c r="D37" s="628"/>
      <c r="E37" s="624" t="s">
        <v>1001</v>
      </c>
      <c r="F37" s="625"/>
      <c r="G37" s="625"/>
      <c r="H37" s="625"/>
      <c r="I37" s="625"/>
      <c r="J37" s="625"/>
      <c r="K37" s="625"/>
      <c r="L37" s="629"/>
      <c r="M37" s="626" t="s">
        <v>54</v>
      </c>
      <c r="N37" s="627"/>
      <c r="O37" s="628"/>
      <c r="P37" s="624" t="s">
        <v>1003</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1002</v>
      </c>
      <c r="E40" s="638"/>
      <c r="F40" s="638"/>
      <c r="G40" s="638"/>
      <c r="H40" s="638"/>
      <c r="I40" s="638"/>
      <c r="J40" s="638"/>
      <c r="K40" s="638"/>
      <c r="L40" s="639"/>
      <c r="M40" s="619" t="s">
        <v>50</v>
      </c>
      <c r="N40" s="620"/>
      <c r="O40" s="637" t="s">
        <v>975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DEE2B071-C6A0-4468-B9C1-ECD277794A98}">
      <formula1>INDIRECT(D9)</formula1>
    </dataValidation>
    <dataValidation type="list" allowBlank="1" showInputMessage="1" showErrorMessage="1" sqref="D14:E14 D32:E32 O14:P14 O32:P32" xr:uid="{93DDA2D0-998E-42E3-BD3F-E9F7C8B1E4A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0D2925C-D7B3-45D6-B6C8-9CC210D79DB4}">
          <x14:formula1>
            <xm:f>'(参考)リスト'!$G$16:$G$20</xm:f>
          </x14:formula1>
          <xm:sqref>D17:E17 D35:E35 O17:P17 O35:P35</xm:sqref>
        </x14:dataValidation>
        <x14:dataValidation type="list" allowBlank="1" showInputMessage="1" showErrorMessage="1" xr:uid="{2EF581EF-5563-41AB-ABC4-B2F12D3CED2A}">
          <x14:formula1>
            <xm:f>'(参考)リスト'!$B$16:$B$20</xm:f>
          </x14:formula1>
          <xm:sqref>D9:E10 D27:E28 O9:P10 O27:P28</xm:sqref>
        </x14:dataValidation>
        <x14:dataValidation type="list" allowBlank="1" showInputMessage="1" showErrorMessage="1" xr:uid="{701E0536-4B2E-4C7E-AC55-B995296F9EA1}">
          <x14:formula1>
            <xm:f>'(参考)リスト'!$F$16:$F$21</xm:f>
          </x14:formula1>
          <xm:sqref>E15:E16 E33:E34 P15:P16 P33:P34</xm:sqref>
        </x14:dataValidation>
        <x14:dataValidation type="list" allowBlank="1" showInputMessage="1" showErrorMessage="1" xr:uid="{FE3586B1-F633-4D86-A620-E479ABFCAF14}">
          <x14:formula1>
            <xm:f>'(参考)リスト'!$D$16:$D$18</xm:f>
          </x14:formula1>
          <xm:sqref>D13:E13 D31:E31 O13:P13 O31:P31</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13D6B-BC4B-4EF7-8800-39333986512F}">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674</v>
      </c>
      <c r="E5" s="646"/>
      <c r="F5" s="661"/>
      <c r="G5" s="662"/>
      <c r="H5" s="662"/>
      <c r="I5" s="662"/>
      <c r="J5" s="662"/>
      <c r="K5" s="662"/>
      <c r="L5" s="663"/>
      <c r="M5" s="660" t="s">
        <v>51</v>
      </c>
      <c r="N5" s="660" t="s">
        <v>47</v>
      </c>
      <c r="O5" s="645" t="s">
        <v>675</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4</v>
      </c>
      <c r="E7" s="633"/>
      <c r="F7" s="654"/>
      <c r="G7" s="655"/>
      <c r="H7" s="655"/>
      <c r="I7" s="655"/>
      <c r="J7" s="655"/>
      <c r="K7" s="655"/>
      <c r="L7" s="656"/>
      <c r="M7" s="630"/>
      <c r="N7" s="630" t="s">
        <v>2</v>
      </c>
      <c r="O7" s="632">
        <v>1</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517</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681</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681</v>
      </c>
      <c r="P17" s="614"/>
      <c r="Q17" s="657"/>
      <c r="R17" s="658"/>
      <c r="S17" s="658"/>
      <c r="T17" s="658"/>
      <c r="U17" s="658"/>
      <c r="V17" s="658"/>
      <c r="W17" s="659"/>
    </row>
    <row r="18" spans="2:23" s="30" customFormat="1" ht="17.149999999999999" customHeight="1" x14ac:dyDescent="0.2">
      <c r="B18" s="619" t="s">
        <v>7</v>
      </c>
      <c r="C18" s="636"/>
      <c r="D18" s="636"/>
      <c r="E18" s="240" t="s">
        <v>799</v>
      </c>
      <c r="F18" s="190"/>
      <c r="G18" s="190"/>
      <c r="H18" s="190"/>
      <c r="I18" s="190"/>
      <c r="J18" s="190"/>
      <c r="K18" s="190"/>
      <c r="L18" s="191"/>
      <c r="M18" s="619" t="s">
        <v>7</v>
      </c>
      <c r="N18" s="636"/>
      <c r="O18" s="620"/>
      <c r="P18" s="240" t="s">
        <v>1005</v>
      </c>
      <c r="Q18" s="190"/>
      <c r="R18" s="190"/>
      <c r="S18" s="190"/>
      <c r="T18" s="190"/>
      <c r="U18" s="190"/>
      <c r="V18" s="190"/>
      <c r="W18" s="191"/>
    </row>
    <row r="19" spans="2:23" s="30" customFormat="1" ht="17.149999999999999" customHeight="1" x14ac:dyDescent="0.2">
      <c r="B19" s="626" t="s">
        <v>54</v>
      </c>
      <c r="C19" s="627"/>
      <c r="D19" s="628"/>
      <c r="E19" s="624" t="s">
        <v>1004</v>
      </c>
      <c r="F19" s="625"/>
      <c r="G19" s="625"/>
      <c r="H19" s="625"/>
      <c r="I19" s="625"/>
      <c r="J19" s="625"/>
      <c r="K19" s="625"/>
      <c r="L19" s="629"/>
      <c r="M19" s="626" t="s">
        <v>54</v>
      </c>
      <c r="N19" s="627"/>
      <c r="O19" s="628"/>
      <c r="P19" s="624" t="s">
        <v>1006</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975</v>
      </c>
      <c r="E22" s="638"/>
      <c r="F22" s="638"/>
      <c r="G22" s="638"/>
      <c r="H22" s="638"/>
      <c r="I22" s="638"/>
      <c r="J22" s="638"/>
      <c r="K22" s="638"/>
      <c r="L22" s="639"/>
      <c r="M22" s="619" t="s">
        <v>50</v>
      </c>
      <c r="N22" s="620"/>
      <c r="O22" s="637" t="s">
        <v>967</v>
      </c>
      <c r="P22" s="638"/>
      <c r="Q22" s="638"/>
      <c r="R22" s="638"/>
      <c r="S22" s="638"/>
      <c r="T22" s="638"/>
      <c r="U22" s="638"/>
      <c r="V22" s="638"/>
      <c r="W22" s="639"/>
    </row>
    <row r="23" spans="2:23" s="30" customFormat="1" ht="20.149999999999999" customHeight="1" x14ac:dyDescent="0.2">
      <c r="B23" s="660" t="s">
        <v>51</v>
      </c>
      <c r="C23" s="660" t="s">
        <v>47</v>
      </c>
      <c r="D23" s="645" t="s">
        <v>675</v>
      </c>
      <c r="E23" s="646"/>
      <c r="F23" s="661"/>
      <c r="G23" s="662"/>
      <c r="H23" s="662"/>
      <c r="I23" s="662"/>
      <c r="J23" s="662"/>
      <c r="K23" s="662"/>
      <c r="L23" s="663"/>
      <c r="M23" s="660" t="s">
        <v>51</v>
      </c>
      <c r="N23" s="660" t="s">
        <v>47</v>
      </c>
      <c r="O23" s="645" t="s">
        <v>675</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511</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352</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352</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1007</v>
      </c>
      <c r="F36" s="190"/>
      <c r="G36" s="190"/>
      <c r="H36" s="190"/>
      <c r="I36" s="190"/>
      <c r="J36" s="190"/>
      <c r="K36" s="190"/>
      <c r="L36" s="191"/>
      <c r="M36" s="619" t="s">
        <v>7</v>
      </c>
      <c r="N36" s="636"/>
      <c r="O36" s="620"/>
      <c r="P36" s="240" t="s">
        <v>704</v>
      </c>
      <c r="Q36" s="190"/>
      <c r="R36" s="190"/>
      <c r="S36" s="190"/>
      <c r="T36" s="190"/>
      <c r="U36" s="190"/>
      <c r="V36" s="190"/>
      <c r="W36" s="191"/>
    </row>
    <row r="37" spans="2:24" s="30" customFormat="1" ht="17.149999999999999" customHeight="1" x14ac:dyDescent="0.2">
      <c r="B37" s="626" t="s">
        <v>54</v>
      </c>
      <c r="C37" s="627"/>
      <c r="D37" s="628"/>
      <c r="E37" s="624" t="s">
        <v>964</v>
      </c>
      <c r="F37" s="625"/>
      <c r="G37" s="625"/>
      <c r="H37" s="625"/>
      <c r="I37" s="625"/>
      <c r="J37" s="625"/>
      <c r="K37" s="625"/>
      <c r="L37" s="629"/>
      <c r="M37" s="626" t="s">
        <v>54</v>
      </c>
      <c r="N37" s="627"/>
      <c r="O37" s="628"/>
      <c r="P37" s="624" t="s">
        <v>1008</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966</v>
      </c>
      <c r="E40" s="638"/>
      <c r="F40" s="638"/>
      <c r="G40" s="638"/>
      <c r="H40" s="638"/>
      <c r="I40" s="638"/>
      <c r="J40" s="638"/>
      <c r="K40" s="638"/>
      <c r="L40" s="639"/>
      <c r="M40" s="619" t="s">
        <v>50</v>
      </c>
      <c r="N40" s="620"/>
      <c r="O40" s="637" t="s">
        <v>975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9A2AC57E-D78D-49B0-BDC0-A8C855392211}">
      <formula1>INDIRECT(D13)</formula1>
    </dataValidation>
    <dataValidation type="list" allowBlank="1" showInputMessage="1" showErrorMessage="1" sqref="D11:E12 D29:E30 O11:P12 O29:P30" xr:uid="{BFD718E1-FBD6-4AFB-8484-A54A4535FC76}">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17A231F-57A8-4C99-A6E7-8061ABD1BBA2}">
          <x14:formula1>
            <xm:f>'(参考)リスト'!$D$16:$D$18</xm:f>
          </x14:formula1>
          <xm:sqref>D13:E13 D31:E31 O13:P13 O31:P31</xm:sqref>
        </x14:dataValidation>
        <x14:dataValidation type="list" allowBlank="1" showInputMessage="1" showErrorMessage="1" xr:uid="{2813300B-C16D-4701-81FF-3BAB72FDB28E}">
          <x14:formula1>
            <xm:f>'(参考)リスト'!$F$16:$F$21</xm:f>
          </x14:formula1>
          <xm:sqref>E15:E16 E33:E34 P15:P16 P33:P34</xm:sqref>
        </x14:dataValidation>
        <x14:dataValidation type="list" allowBlank="1" showInputMessage="1" showErrorMessage="1" xr:uid="{DB38B5E3-F58E-4EE8-B3CE-FFAE9A6D7FB4}">
          <x14:formula1>
            <xm:f>'(参考)リスト'!$B$16:$B$20</xm:f>
          </x14:formula1>
          <xm:sqref>D9:E10 D27:E28 O9:P10 O27:P28</xm:sqref>
        </x14:dataValidation>
        <x14:dataValidation type="list" allowBlank="1" showInputMessage="1" showErrorMessage="1" xr:uid="{3FC40283-9DF8-4663-82F6-BEFA224B1046}">
          <x14:formula1>
            <xm:f>'(参考)リスト'!$G$16:$G$20</xm:f>
          </x14:formula1>
          <xm:sqref>D17:E17 D35:E35 O17:P17 O35:P35</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0833F-5814-459B-BEED-61FFE114DF0C}">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675</v>
      </c>
      <c r="E5" s="646"/>
      <c r="F5" s="661"/>
      <c r="G5" s="662"/>
      <c r="H5" s="662"/>
      <c r="I5" s="662"/>
      <c r="J5" s="662"/>
      <c r="K5" s="662"/>
      <c r="L5" s="663"/>
      <c r="M5" s="660" t="s">
        <v>51</v>
      </c>
      <c r="N5" s="660" t="s">
        <v>47</v>
      </c>
      <c r="O5" s="645" t="s">
        <v>675</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824</v>
      </c>
      <c r="F18" s="190"/>
      <c r="G18" s="190"/>
      <c r="H18" s="190"/>
      <c r="I18" s="190"/>
      <c r="J18" s="190"/>
      <c r="K18" s="190"/>
      <c r="L18" s="191"/>
      <c r="M18" s="619" t="s">
        <v>7</v>
      </c>
      <c r="N18" s="636"/>
      <c r="O18" s="620"/>
      <c r="P18" s="240" t="s">
        <v>824</v>
      </c>
      <c r="Q18" s="190"/>
      <c r="R18" s="190"/>
      <c r="S18" s="190"/>
      <c r="T18" s="190"/>
      <c r="U18" s="190"/>
      <c r="V18" s="190"/>
      <c r="W18" s="191"/>
    </row>
    <row r="19" spans="2:23" s="30" customFormat="1" ht="17.149999999999999" customHeight="1" x14ac:dyDescent="0.2">
      <c r="B19" s="626" t="s">
        <v>54</v>
      </c>
      <c r="C19" s="627"/>
      <c r="D19" s="628"/>
      <c r="E19" s="624" t="s">
        <v>1009</v>
      </c>
      <c r="F19" s="625"/>
      <c r="G19" s="625"/>
      <c r="H19" s="625"/>
      <c r="I19" s="625"/>
      <c r="J19" s="625"/>
      <c r="K19" s="625"/>
      <c r="L19" s="629"/>
      <c r="M19" s="626" t="s">
        <v>54</v>
      </c>
      <c r="N19" s="627"/>
      <c r="O19" s="628"/>
      <c r="P19" s="624" t="s">
        <v>994</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975</v>
      </c>
      <c r="E22" s="638"/>
      <c r="F22" s="638"/>
      <c r="G22" s="638"/>
      <c r="H22" s="638"/>
      <c r="I22" s="638"/>
      <c r="J22" s="638"/>
      <c r="K22" s="638"/>
      <c r="L22" s="639"/>
      <c r="M22" s="619" t="s">
        <v>50</v>
      </c>
      <c r="N22" s="620"/>
      <c r="O22" s="637" t="s">
        <v>975</v>
      </c>
      <c r="P22" s="638"/>
      <c r="Q22" s="638"/>
      <c r="R22" s="638"/>
      <c r="S22" s="638"/>
      <c r="T22" s="638"/>
      <c r="U22" s="638"/>
      <c r="V22" s="638"/>
      <c r="W22" s="639"/>
    </row>
    <row r="23" spans="2:23" s="30" customFormat="1" ht="20.149999999999999" customHeight="1" x14ac:dyDescent="0.2">
      <c r="B23" s="660" t="s">
        <v>51</v>
      </c>
      <c r="C23" s="660" t="s">
        <v>47</v>
      </c>
      <c r="D23" s="645" t="s">
        <v>675</v>
      </c>
      <c r="E23" s="646"/>
      <c r="F23" s="661"/>
      <c r="G23" s="662"/>
      <c r="H23" s="662"/>
      <c r="I23" s="662"/>
      <c r="J23" s="662"/>
      <c r="K23" s="662"/>
      <c r="L23" s="663"/>
      <c r="M23" s="660" t="s">
        <v>51</v>
      </c>
      <c r="N23" s="660" t="s">
        <v>47</v>
      </c>
      <c r="O23" s="645" t="s">
        <v>676</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6</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686</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760</v>
      </c>
      <c r="F36" s="190"/>
      <c r="G36" s="190"/>
      <c r="H36" s="190"/>
      <c r="I36" s="190"/>
      <c r="J36" s="190"/>
      <c r="K36" s="190"/>
      <c r="L36" s="191"/>
      <c r="M36" s="619" t="s">
        <v>7</v>
      </c>
      <c r="N36" s="636"/>
      <c r="O36" s="620"/>
      <c r="P36" s="240" t="s">
        <v>1010</v>
      </c>
      <c r="Q36" s="190"/>
      <c r="R36" s="190"/>
      <c r="S36" s="190"/>
      <c r="T36" s="190"/>
      <c r="U36" s="190"/>
      <c r="V36" s="190"/>
      <c r="W36" s="191"/>
    </row>
    <row r="37" spans="2:24" s="30" customFormat="1" ht="17.149999999999999" customHeight="1" x14ac:dyDescent="0.2">
      <c r="B37" s="626" t="s">
        <v>54</v>
      </c>
      <c r="C37" s="627"/>
      <c r="D37" s="628"/>
      <c r="E37" s="624" t="s">
        <v>993</v>
      </c>
      <c r="F37" s="625"/>
      <c r="G37" s="625"/>
      <c r="H37" s="625"/>
      <c r="I37" s="625"/>
      <c r="J37" s="625"/>
      <c r="K37" s="625"/>
      <c r="L37" s="629"/>
      <c r="M37" s="626" t="s">
        <v>54</v>
      </c>
      <c r="N37" s="627"/>
      <c r="O37" s="628"/>
      <c r="P37" s="624" t="s">
        <v>964</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975</v>
      </c>
      <c r="E40" s="638"/>
      <c r="F40" s="638"/>
      <c r="G40" s="638"/>
      <c r="H40" s="638"/>
      <c r="I40" s="638"/>
      <c r="J40" s="638"/>
      <c r="K40" s="638"/>
      <c r="L40" s="639"/>
      <c r="M40" s="619" t="s">
        <v>50</v>
      </c>
      <c r="N40" s="620"/>
      <c r="O40" s="637" t="s">
        <v>966</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B6DF2664-1BF0-4069-9B34-6FEBF1E740A9}">
      <formula1>INDIRECT(D9)</formula1>
    </dataValidation>
    <dataValidation type="list" allowBlank="1" showInputMessage="1" showErrorMessage="1" sqref="D14:E14 D32:E32 O14:P14 O32:P32" xr:uid="{53331643-2269-4EFC-A2C0-7D55D2E6A97F}">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8EF72F2-9064-43B5-A47B-1FC5404F1BC4}">
          <x14:formula1>
            <xm:f>'(参考)リスト'!$G$16:$G$20</xm:f>
          </x14:formula1>
          <xm:sqref>D17:E17 D35:E35 O17:P17 O35:P35</xm:sqref>
        </x14:dataValidation>
        <x14:dataValidation type="list" allowBlank="1" showInputMessage="1" showErrorMessage="1" xr:uid="{562BFE03-A2AC-47F9-B286-1E7785E0D629}">
          <x14:formula1>
            <xm:f>'(参考)リスト'!$B$16:$B$20</xm:f>
          </x14:formula1>
          <xm:sqref>D9:E10 D27:E28 O9:P10 O27:P28</xm:sqref>
        </x14:dataValidation>
        <x14:dataValidation type="list" allowBlank="1" showInputMessage="1" showErrorMessage="1" xr:uid="{1D77D294-A89F-45BC-BE88-1C14D7506454}">
          <x14:formula1>
            <xm:f>'(参考)リスト'!$F$16:$F$21</xm:f>
          </x14:formula1>
          <xm:sqref>E15:E16 E33:E34 P15:P16 P33:P34</xm:sqref>
        </x14:dataValidation>
        <x14:dataValidation type="list" allowBlank="1" showInputMessage="1" showErrorMessage="1" xr:uid="{F7E15F64-2939-446B-A389-F19729F802E7}">
          <x14:formula1>
            <xm:f>'(参考)リスト'!$D$16:$D$18</xm:f>
          </x14:formula1>
          <xm:sqref>D13:E13 D31:E31 O13:P13 O31:P31</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BB920-9A72-47F1-8F13-EB38D5611CB1}">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676</v>
      </c>
      <c r="E5" s="646"/>
      <c r="F5" s="661"/>
      <c r="G5" s="662"/>
      <c r="H5" s="662"/>
      <c r="I5" s="662"/>
      <c r="J5" s="662"/>
      <c r="K5" s="662"/>
      <c r="L5" s="663"/>
      <c r="M5" s="660" t="s">
        <v>51</v>
      </c>
      <c r="N5" s="660" t="s">
        <v>47</v>
      </c>
      <c r="O5" s="645" t="s">
        <v>676</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516</v>
      </c>
      <c r="E11" s="646"/>
      <c r="F11" s="654"/>
      <c r="G11" s="655"/>
      <c r="H11" s="655"/>
      <c r="I11" s="655"/>
      <c r="J11" s="655"/>
      <c r="K11" s="655"/>
      <c r="L11" s="656"/>
      <c r="M11" s="630"/>
      <c r="N11" s="630" t="s">
        <v>4</v>
      </c>
      <c r="O11" s="645" t="s">
        <v>512</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357</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692</v>
      </c>
      <c r="F16" s="654"/>
      <c r="G16" s="655"/>
      <c r="H16" s="655"/>
      <c r="I16" s="655"/>
      <c r="J16" s="655"/>
      <c r="K16" s="655"/>
      <c r="L16" s="656"/>
      <c r="M16" s="652"/>
      <c r="N16" s="619" t="s">
        <v>281</v>
      </c>
      <c r="O16" s="620"/>
      <c r="P16" s="205" t="s">
        <v>686</v>
      </c>
      <c r="Q16" s="654"/>
      <c r="R16" s="655"/>
      <c r="S16" s="655"/>
      <c r="T16" s="655"/>
      <c r="U16" s="655"/>
      <c r="V16" s="655"/>
      <c r="W16" s="656"/>
      <c r="Y1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914</v>
      </c>
      <c r="F18" s="190"/>
      <c r="G18" s="190"/>
      <c r="H18" s="190"/>
      <c r="I18" s="190"/>
      <c r="J18" s="190"/>
      <c r="K18" s="190"/>
      <c r="L18" s="191"/>
      <c r="M18" s="619" t="s">
        <v>7</v>
      </c>
      <c r="N18" s="636"/>
      <c r="O18" s="620"/>
      <c r="P18" s="240" t="s">
        <v>905</v>
      </c>
      <c r="Q18" s="190"/>
      <c r="R18" s="190"/>
      <c r="S18" s="190"/>
      <c r="T18" s="190"/>
      <c r="U18" s="190"/>
      <c r="V18" s="190"/>
      <c r="W18" s="191"/>
    </row>
    <row r="19" spans="2:23" s="30" customFormat="1" ht="17.149999999999999" customHeight="1" x14ac:dyDescent="0.2">
      <c r="B19" s="626" t="s">
        <v>54</v>
      </c>
      <c r="C19" s="627"/>
      <c r="D19" s="628"/>
      <c r="E19" s="624" t="s">
        <v>997</v>
      </c>
      <c r="F19" s="625"/>
      <c r="G19" s="625"/>
      <c r="H19" s="625"/>
      <c r="I19" s="625"/>
      <c r="J19" s="625"/>
      <c r="K19" s="625"/>
      <c r="L19" s="629"/>
      <c r="M19" s="626" t="s">
        <v>54</v>
      </c>
      <c r="N19" s="627"/>
      <c r="O19" s="628"/>
      <c r="P19" s="624" t="s">
        <v>1011</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979</v>
      </c>
      <c r="E22" s="638"/>
      <c r="F22" s="638"/>
      <c r="G22" s="638"/>
      <c r="H22" s="638"/>
      <c r="I22" s="638"/>
      <c r="J22" s="638"/>
      <c r="K22" s="638"/>
      <c r="L22" s="639"/>
      <c r="M22" s="619" t="s">
        <v>50</v>
      </c>
      <c r="N22" s="620"/>
      <c r="O22" s="637" t="s">
        <v>1012</v>
      </c>
      <c r="P22" s="638"/>
      <c r="Q22" s="638"/>
      <c r="R22" s="638"/>
      <c r="S22" s="638"/>
      <c r="T22" s="638"/>
      <c r="U22" s="638"/>
      <c r="V22" s="638"/>
      <c r="W22" s="639"/>
    </row>
    <row r="23" spans="2:23" s="30" customFormat="1" ht="20.149999999999999" customHeight="1" x14ac:dyDescent="0.2">
      <c r="B23" s="660" t="s">
        <v>51</v>
      </c>
      <c r="C23" s="660" t="s">
        <v>47</v>
      </c>
      <c r="D23" s="645" t="s">
        <v>676</v>
      </c>
      <c r="E23" s="646"/>
      <c r="F23" s="661"/>
      <c r="G23" s="662"/>
      <c r="H23" s="662"/>
      <c r="I23" s="662"/>
      <c r="J23" s="662"/>
      <c r="K23" s="662"/>
      <c r="L23" s="663"/>
      <c r="M23" s="660" t="s">
        <v>51</v>
      </c>
      <c r="N23" s="660" t="s">
        <v>47</v>
      </c>
      <c r="O23" s="645" t="s">
        <v>676</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516</v>
      </c>
      <c r="E29" s="646"/>
      <c r="F29" s="654"/>
      <c r="G29" s="655"/>
      <c r="H29" s="655"/>
      <c r="I29" s="655"/>
      <c r="J29" s="655"/>
      <c r="K29" s="655"/>
      <c r="L29" s="656"/>
      <c r="M29" s="630"/>
      <c r="N29" s="630" t="s">
        <v>4</v>
      </c>
      <c r="O29" s="645" t="s">
        <v>511</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681</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681</v>
      </c>
      <c r="P35" s="614"/>
      <c r="Q35" s="657"/>
      <c r="R35" s="658"/>
      <c r="S35" s="658"/>
      <c r="T35" s="658"/>
      <c r="U35" s="658"/>
      <c r="V35" s="658"/>
      <c r="W35" s="659"/>
    </row>
    <row r="36" spans="2:24" s="30" customFormat="1" ht="17.149999999999999" customHeight="1" x14ac:dyDescent="0.2">
      <c r="B36" s="619" t="s">
        <v>7</v>
      </c>
      <c r="C36" s="636"/>
      <c r="D36" s="636"/>
      <c r="E36" s="240" t="s">
        <v>930</v>
      </c>
      <c r="F36" s="190"/>
      <c r="G36" s="190"/>
      <c r="H36" s="190"/>
      <c r="I36" s="190"/>
      <c r="J36" s="190"/>
      <c r="K36" s="190"/>
      <c r="L36" s="191"/>
      <c r="M36" s="619" t="s">
        <v>7</v>
      </c>
      <c r="N36" s="636"/>
      <c r="O36" s="620"/>
      <c r="P36" s="240" t="s">
        <v>735</v>
      </c>
      <c r="Q36" s="190"/>
      <c r="R36" s="190"/>
      <c r="S36" s="190"/>
      <c r="T36" s="190"/>
      <c r="U36" s="190"/>
      <c r="V36" s="190"/>
      <c r="W36" s="191"/>
    </row>
    <row r="37" spans="2:24" s="30" customFormat="1" ht="17.149999999999999" customHeight="1" x14ac:dyDescent="0.2">
      <c r="B37" s="626" t="s">
        <v>54</v>
      </c>
      <c r="C37" s="627"/>
      <c r="D37" s="628"/>
      <c r="E37" s="624" t="s">
        <v>1013</v>
      </c>
      <c r="F37" s="625"/>
      <c r="G37" s="625"/>
      <c r="H37" s="625"/>
      <c r="I37" s="625"/>
      <c r="J37" s="625"/>
      <c r="K37" s="625"/>
      <c r="L37" s="629"/>
      <c r="M37" s="626" t="s">
        <v>54</v>
      </c>
      <c r="N37" s="627"/>
      <c r="O37" s="628"/>
      <c r="P37" s="624" t="s">
        <v>1014</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967</v>
      </c>
      <c r="E40" s="638"/>
      <c r="F40" s="638"/>
      <c r="G40" s="638"/>
      <c r="H40" s="638"/>
      <c r="I40" s="638"/>
      <c r="J40" s="638"/>
      <c r="K40" s="638"/>
      <c r="L40" s="639"/>
      <c r="M40" s="619" t="s">
        <v>50</v>
      </c>
      <c r="N40" s="620"/>
      <c r="O40" s="637" t="s">
        <v>967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5A459099-DE0F-4A9B-8532-96C386AAD089}">
      <formula1>INDIRECT(D13)</formula1>
    </dataValidation>
    <dataValidation type="list" allowBlank="1" showInputMessage="1" showErrorMessage="1" sqref="D11:E12 D29:E30 O11:P12 O29:P30" xr:uid="{85726EFE-D5F6-416D-8B8C-7C8662A9490D}">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2875305-AA85-46A2-B67E-154A1B2405C8}">
          <x14:formula1>
            <xm:f>'(参考)リスト'!$D$16:$D$18</xm:f>
          </x14:formula1>
          <xm:sqref>D13:E13 D31:E31 O13:P13 O31:P31</xm:sqref>
        </x14:dataValidation>
        <x14:dataValidation type="list" allowBlank="1" showInputMessage="1" showErrorMessage="1" xr:uid="{A3E20B34-2D26-46B4-8721-1C9CE6D4983A}">
          <x14:formula1>
            <xm:f>'(参考)リスト'!$F$16:$F$21</xm:f>
          </x14:formula1>
          <xm:sqref>E15:E16 E33:E34 P15:P16 P33:P34</xm:sqref>
        </x14:dataValidation>
        <x14:dataValidation type="list" allowBlank="1" showInputMessage="1" showErrorMessage="1" xr:uid="{14887D44-6265-40B4-A35E-A2F0D251AD85}">
          <x14:formula1>
            <xm:f>'(参考)リスト'!$B$16:$B$20</xm:f>
          </x14:formula1>
          <xm:sqref>D9:E10 D27:E28 O9:P10 O27:P28</xm:sqref>
        </x14:dataValidation>
        <x14:dataValidation type="list" allowBlank="1" showInputMessage="1" showErrorMessage="1" xr:uid="{DEB76923-06DC-41C9-9BA4-49776E068C0B}">
          <x14:formula1>
            <xm:f>'(参考)リスト'!$G$16:$G$20</xm:f>
          </x14:formula1>
          <xm:sqref>D17:E17 D35:E35 O17:P17 O35:P35</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13448-68C2-40DB-8A60-7F8209DCD79B}">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676</v>
      </c>
      <c r="E5" s="646"/>
      <c r="F5" s="661"/>
      <c r="G5" s="662"/>
      <c r="H5" s="662"/>
      <c r="I5" s="662"/>
      <c r="J5" s="662"/>
      <c r="K5" s="662"/>
      <c r="L5" s="663"/>
      <c r="M5" s="660" t="s">
        <v>51</v>
      </c>
      <c r="N5" s="660" t="s">
        <v>47</v>
      </c>
      <c r="O5" s="645" t="s">
        <v>676</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6</v>
      </c>
      <c r="E7" s="633"/>
      <c r="F7" s="654"/>
      <c r="G7" s="655"/>
      <c r="H7" s="655"/>
      <c r="I7" s="655"/>
      <c r="J7" s="655"/>
      <c r="K7" s="655"/>
      <c r="L7" s="656"/>
      <c r="M7" s="630"/>
      <c r="N7" s="630" t="s">
        <v>2</v>
      </c>
      <c r="O7" s="632">
        <v>7</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373</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361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355</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781</v>
      </c>
      <c r="F18" s="190"/>
      <c r="G18" s="190"/>
      <c r="H18" s="190"/>
      <c r="I18" s="190"/>
      <c r="J18" s="190"/>
      <c r="K18" s="190"/>
      <c r="L18" s="191"/>
      <c r="M18" s="619" t="s">
        <v>7</v>
      </c>
      <c r="N18" s="636"/>
      <c r="O18" s="620"/>
      <c r="P18" s="222" t="s">
        <v>1016</v>
      </c>
      <c r="Q18" s="190"/>
      <c r="R18" s="190"/>
      <c r="S18" s="190"/>
      <c r="T18" s="190"/>
      <c r="U18" s="190"/>
      <c r="V18" s="190"/>
      <c r="W18" s="191"/>
    </row>
    <row r="19" spans="2:23" s="30" customFormat="1" ht="17.149999999999999" customHeight="1" x14ac:dyDescent="0.2">
      <c r="B19" s="626" t="s">
        <v>54</v>
      </c>
      <c r="C19" s="627"/>
      <c r="D19" s="628"/>
      <c r="E19" s="624" t="s">
        <v>1015</v>
      </c>
      <c r="F19" s="625"/>
      <c r="G19" s="625"/>
      <c r="H19" s="625"/>
      <c r="I19" s="625"/>
      <c r="J19" s="625"/>
      <c r="K19" s="625"/>
      <c r="L19" s="629"/>
      <c r="M19" s="626" t="s">
        <v>54</v>
      </c>
      <c r="N19" s="627"/>
      <c r="O19" s="628"/>
      <c r="P19" s="624" t="s">
        <v>1018</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975</v>
      </c>
      <c r="E22" s="638"/>
      <c r="F22" s="638"/>
      <c r="G22" s="638"/>
      <c r="H22" s="638"/>
      <c r="I22" s="638"/>
      <c r="J22" s="638"/>
      <c r="K22" s="638"/>
      <c r="L22" s="639"/>
      <c r="M22" s="619" t="s">
        <v>50</v>
      </c>
      <c r="N22" s="620"/>
      <c r="O22" s="637" t="s">
        <v>1019</v>
      </c>
      <c r="P22" s="638"/>
      <c r="Q22" s="638"/>
      <c r="R22" s="638"/>
      <c r="S22" s="638"/>
      <c r="T22" s="638"/>
      <c r="U22" s="638"/>
      <c r="V22" s="638"/>
      <c r="W22" s="639"/>
    </row>
    <row r="23" spans="2:23" s="30" customFormat="1" ht="20.149999999999999" customHeight="1" x14ac:dyDescent="0.2">
      <c r="B23" s="660" t="s">
        <v>51</v>
      </c>
      <c r="C23" s="660" t="s">
        <v>47</v>
      </c>
      <c r="D23" s="645" t="s">
        <v>676</v>
      </c>
      <c r="E23" s="646"/>
      <c r="F23" s="661"/>
      <c r="G23" s="662"/>
      <c r="H23" s="662"/>
      <c r="I23" s="662"/>
      <c r="J23" s="662"/>
      <c r="K23" s="662"/>
      <c r="L23" s="663"/>
      <c r="M23" s="660" t="s">
        <v>51</v>
      </c>
      <c r="N23" s="660" t="s">
        <v>47</v>
      </c>
      <c r="O23" s="645" t="s">
        <v>676</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8</v>
      </c>
      <c r="E25" s="633"/>
      <c r="F25" s="654"/>
      <c r="G25" s="655"/>
      <c r="H25" s="655"/>
      <c r="I25" s="655"/>
      <c r="J25" s="655"/>
      <c r="K25" s="655"/>
      <c r="L25" s="656"/>
      <c r="M25" s="630"/>
      <c r="N25" s="630" t="s">
        <v>2</v>
      </c>
      <c r="O25" s="632">
        <v>9</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373</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361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355</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22" t="s">
        <v>1016</v>
      </c>
      <c r="F36" s="190"/>
      <c r="G36" s="190"/>
      <c r="H36" s="190"/>
      <c r="I36" s="190"/>
      <c r="J36" s="190"/>
      <c r="K36" s="190"/>
      <c r="L36" s="191"/>
      <c r="M36" s="619" t="s">
        <v>7</v>
      </c>
      <c r="N36" s="636"/>
      <c r="O36" s="620"/>
      <c r="P36" s="240" t="s">
        <v>1021</v>
      </c>
      <c r="Q36" s="190"/>
      <c r="R36" s="190"/>
      <c r="S36" s="190"/>
      <c r="T36" s="190"/>
      <c r="U36" s="190"/>
      <c r="V36" s="190"/>
      <c r="W36" s="191"/>
    </row>
    <row r="37" spans="2:24" s="30" customFormat="1" ht="17.149999999999999" customHeight="1" x14ac:dyDescent="0.2">
      <c r="B37" s="626" t="s">
        <v>54</v>
      </c>
      <c r="C37" s="627"/>
      <c r="D37" s="628"/>
      <c r="E37" s="624" t="s">
        <v>1017</v>
      </c>
      <c r="F37" s="625"/>
      <c r="G37" s="625"/>
      <c r="H37" s="625"/>
      <c r="I37" s="625"/>
      <c r="J37" s="625"/>
      <c r="K37" s="625"/>
      <c r="L37" s="629"/>
      <c r="M37" s="626" t="s">
        <v>54</v>
      </c>
      <c r="N37" s="627"/>
      <c r="O37" s="628"/>
      <c r="P37" s="624" t="s">
        <v>1022</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1020</v>
      </c>
      <c r="E40" s="638"/>
      <c r="F40" s="638"/>
      <c r="G40" s="638"/>
      <c r="H40" s="638"/>
      <c r="I40" s="638"/>
      <c r="J40" s="638"/>
      <c r="K40" s="638"/>
      <c r="L40" s="639"/>
      <c r="M40" s="619" t="s">
        <v>50</v>
      </c>
      <c r="N40" s="620"/>
      <c r="O40" s="637" t="s">
        <v>975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1:E12 D29:E30 O11:P12 O29:P30" xr:uid="{5092DE09-909C-41EB-AB79-DBF28694F09D}">
      <formula1>INDIRECT(D9)</formula1>
    </dataValidation>
    <dataValidation type="list" allowBlank="1" showInputMessage="1" showErrorMessage="1" sqref="D14:E14 D32:E32 O14:P14 O32:P32" xr:uid="{88EAD9D9-EEE7-4611-BAFC-8D1B9E7DC2DC}">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C559BA-09D0-4356-A5A0-307A6A104C69}">
          <x14:formula1>
            <xm:f>'(参考)リスト'!$G$16:$G$20</xm:f>
          </x14:formula1>
          <xm:sqref>D17:E17 D35:E35 O17:P17 O35:P35</xm:sqref>
        </x14:dataValidation>
        <x14:dataValidation type="list" allowBlank="1" showInputMessage="1" showErrorMessage="1" xr:uid="{D4433D73-3FF9-4460-8888-07F71B997983}">
          <x14:formula1>
            <xm:f>'(参考)リスト'!$B$16:$B$20</xm:f>
          </x14:formula1>
          <xm:sqref>D9:E10 D27:E28 O9:P10 O27:P28</xm:sqref>
        </x14:dataValidation>
        <x14:dataValidation type="list" allowBlank="1" showInputMessage="1" showErrorMessage="1" xr:uid="{A41077AA-4919-4F6F-B9D9-C6820C075C98}">
          <x14:formula1>
            <xm:f>'(参考)リスト'!$F$16:$F$21</xm:f>
          </x14:formula1>
          <xm:sqref>E15:E16 E33:E34 P15:P16 P33:P34</xm:sqref>
        </x14:dataValidation>
        <x14:dataValidation type="list" allowBlank="1" showInputMessage="1" showErrorMessage="1" xr:uid="{E7AF9319-2616-4087-8F5B-C90D6F5B05A2}">
          <x14:formula1>
            <xm:f>'(参考)リスト'!$D$16:$D$18</xm:f>
          </x14:formula1>
          <xm:sqref>D13:E13 D31:E31 O13:P13 O31:P31</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0741D-7C8F-4476-B536-6ACA955CADC4}">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676</v>
      </c>
      <c r="E5" s="646"/>
      <c r="F5" s="661"/>
      <c r="G5" s="662"/>
      <c r="H5" s="662"/>
      <c r="I5" s="662"/>
      <c r="J5" s="662"/>
      <c r="K5" s="662"/>
      <c r="L5" s="663"/>
      <c r="M5" s="660" t="s">
        <v>51</v>
      </c>
      <c r="N5" s="660" t="s">
        <v>47</v>
      </c>
      <c r="O5" s="645" t="s">
        <v>677</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10</v>
      </c>
      <c r="E7" s="633"/>
      <c r="F7" s="654"/>
      <c r="G7" s="655"/>
      <c r="H7" s="655"/>
      <c r="I7" s="655"/>
      <c r="J7" s="655"/>
      <c r="K7" s="655"/>
      <c r="L7" s="656"/>
      <c r="M7" s="630"/>
      <c r="N7" s="630" t="s">
        <v>2</v>
      </c>
      <c r="O7" s="632">
        <v>1</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516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681</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681</v>
      </c>
      <c r="P17" s="614"/>
      <c r="Q17" s="657"/>
      <c r="R17" s="658"/>
      <c r="S17" s="658"/>
      <c r="T17" s="658"/>
      <c r="U17" s="658"/>
      <c r="V17" s="658"/>
      <c r="W17" s="659"/>
    </row>
    <row r="18" spans="2:23" s="30" customFormat="1" ht="17.149999999999999" customHeight="1" x14ac:dyDescent="0.2">
      <c r="B18" s="619" t="s">
        <v>7</v>
      </c>
      <c r="C18" s="636"/>
      <c r="D18" s="636"/>
      <c r="E18" s="240" t="s">
        <v>693</v>
      </c>
      <c r="F18" s="190"/>
      <c r="G18" s="190"/>
      <c r="H18" s="190"/>
      <c r="I18" s="190"/>
      <c r="J18" s="190"/>
      <c r="K18" s="190"/>
      <c r="L18" s="191"/>
      <c r="M18" s="619" t="s">
        <v>7</v>
      </c>
      <c r="N18" s="636"/>
      <c r="O18" s="620"/>
      <c r="P18" s="240" t="s">
        <v>781</v>
      </c>
      <c r="Q18" s="190"/>
      <c r="R18" s="190"/>
      <c r="S18" s="190"/>
      <c r="T18" s="190"/>
      <c r="U18" s="190"/>
      <c r="V18" s="190"/>
      <c r="W18" s="191"/>
    </row>
    <row r="19" spans="2:23" s="30" customFormat="1" ht="17.149999999999999" customHeight="1" x14ac:dyDescent="0.2">
      <c r="B19" s="626" t="s">
        <v>54</v>
      </c>
      <c r="C19" s="627"/>
      <c r="D19" s="628"/>
      <c r="E19" s="624" t="s">
        <v>1023</v>
      </c>
      <c r="F19" s="625"/>
      <c r="G19" s="625"/>
      <c r="H19" s="625"/>
      <c r="I19" s="625"/>
      <c r="J19" s="625"/>
      <c r="K19" s="625"/>
      <c r="L19" s="629"/>
      <c r="M19" s="626" t="s">
        <v>54</v>
      </c>
      <c r="N19" s="627"/>
      <c r="O19" s="628"/>
      <c r="P19" s="624" t="s">
        <v>1024</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975</v>
      </c>
      <c r="E22" s="638"/>
      <c r="F22" s="638"/>
      <c r="G22" s="638"/>
      <c r="H22" s="638"/>
      <c r="I22" s="638"/>
      <c r="J22" s="638"/>
      <c r="K22" s="638"/>
      <c r="L22" s="639"/>
      <c r="M22" s="619" t="s">
        <v>50</v>
      </c>
      <c r="N22" s="620"/>
      <c r="O22" s="637" t="s">
        <v>967</v>
      </c>
      <c r="P22" s="638"/>
      <c r="Q22" s="638"/>
      <c r="R22" s="638"/>
      <c r="S22" s="638"/>
      <c r="T22" s="638"/>
      <c r="U22" s="638"/>
      <c r="V22" s="638"/>
      <c r="W22" s="639"/>
    </row>
    <row r="23" spans="2:23" s="30" customFormat="1" ht="20.149999999999999" customHeight="1" x14ac:dyDescent="0.2">
      <c r="B23" s="660" t="s">
        <v>51</v>
      </c>
      <c r="C23" s="660" t="s">
        <v>47</v>
      </c>
      <c r="D23" s="645" t="s">
        <v>677</v>
      </c>
      <c r="E23" s="646"/>
      <c r="F23" s="661"/>
      <c r="G23" s="662"/>
      <c r="H23" s="662"/>
      <c r="I23" s="662"/>
      <c r="J23" s="662"/>
      <c r="K23" s="662"/>
      <c r="L23" s="663"/>
      <c r="M23" s="660" t="s">
        <v>51</v>
      </c>
      <c r="N23" s="660" t="s">
        <v>47</v>
      </c>
      <c r="O23" s="645" t="s">
        <v>677</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2</v>
      </c>
      <c r="E25" s="633"/>
      <c r="F25" s="654"/>
      <c r="G25" s="655"/>
      <c r="H25" s="655"/>
      <c r="I25" s="655"/>
      <c r="J25" s="655"/>
      <c r="K25" s="655"/>
      <c r="L25" s="656"/>
      <c r="M25" s="630"/>
      <c r="N25" s="630" t="s">
        <v>2</v>
      </c>
      <c r="O25" s="632">
        <v>3</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515</v>
      </c>
      <c r="E29" s="646"/>
      <c r="F29" s="654"/>
      <c r="G29" s="655"/>
      <c r="H29" s="655"/>
      <c r="I29" s="655"/>
      <c r="J29" s="655"/>
      <c r="K29" s="655"/>
      <c r="L29" s="656"/>
      <c r="M29" s="630"/>
      <c r="N29" s="630" t="s">
        <v>4</v>
      </c>
      <c r="O29" s="645" t="s">
        <v>357</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540</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686</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1025</v>
      </c>
      <c r="F36" s="190"/>
      <c r="G36" s="190"/>
      <c r="H36" s="190"/>
      <c r="I36" s="190"/>
      <c r="J36" s="190"/>
      <c r="K36" s="190"/>
      <c r="L36" s="191"/>
      <c r="M36" s="619" t="s">
        <v>7</v>
      </c>
      <c r="N36" s="636"/>
      <c r="O36" s="620"/>
      <c r="P36" s="222" t="s">
        <v>997</v>
      </c>
      <c r="Q36" s="190"/>
      <c r="R36" s="190"/>
      <c r="S36" s="190"/>
      <c r="T36" s="190"/>
      <c r="U36" s="190"/>
      <c r="V36" s="190"/>
      <c r="W36" s="191"/>
    </row>
    <row r="37" spans="2:24" s="30" customFormat="1" ht="17.149999999999999" customHeight="1" x14ac:dyDescent="0.2">
      <c r="B37" s="626" t="s">
        <v>54</v>
      </c>
      <c r="C37" s="627"/>
      <c r="D37" s="628"/>
      <c r="E37" s="624" t="s">
        <v>1026</v>
      </c>
      <c r="F37" s="625"/>
      <c r="G37" s="625"/>
      <c r="H37" s="625"/>
      <c r="I37" s="625"/>
      <c r="J37" s="625"/>
      <c r="K37" s="625"/>
      <c r="L37" s="629"/>
      <c r="M37" s="626" t="s">
        <v>54</v>
      </c>
      <c r="N37" s="627"/>
      <c r="O37" s="628"/>
      <c r="P37" s="624" t="s">
        <v>997</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967</v>
      </c>
      <c r="E40" s="638"/>
      <c r="F40" s="638"/>
      <c r="G40" s="638"/>
      <c r="H40" s="638"/>
      <c r="I40" s="638"/>
      <c r="J40" s="638"/>
      <c r="K40" s="638"/>
      <c r="L40" s="639"/>
      <c r="M40" s="619" t="s">
        <v>50</v>
      </c>
      <c r="N40" s="620"/>
      <c r="O40" s="637" t="s">
        <v>1027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C41:L42"/>
    <mergeCell ref="S39:T39"/>
    <mergeCell ref="U39:W39"/>
    <mergeCell ref="B40:C40"/>
    <mergeCell ref="D40:L40"/>
    <mergeCell ref="M40:N40"/>
    <mergeCell ref="O40:W40"/>
    <mergeCell ref="B39:D39"/>
    <mergeCell ref="E39:G39"/>
    <mergeCell ref="H39:I39"/>
    <mergeCell ref="J39:L39"/>
    <mergeCell ref="M39:O39"/>
    <mergeCell ref="P39:R39"/>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B23:B26"/>
    <mergeCell ref="C23:C24"/>
    <mergeCell ref="D23:E24"/>
    <mergeCell ref="F23:L35"/>
    <mergeCell ref="M23:M26"/>
    <mergeCell ref="N23:N24"/>
    <mergeCell ref="B27:B30"/>
    <mergeCell ref="B32:C32"/>
    <mergeCell ref="D32:E32"/>
    <mergeCell ref="M32:N32"/>
    <mergeCell ref="B33:B34"/>
    <mergeCell ref="S21:T21"/>
    <mergeCell ref="U21:W21"/>
    <mergeCell ref="B22:C22"/>
    <mergeCell ref="D22:L22"/>
    <mergeCell ref="M22:N22"/>
    <mergeCell ref="O22:W22"/>
    <mergeCell ref="B21:D21"/>
    <mergeCell ref="E21:G21"/>
    <mergeCell ref="H21:I21"/>
    <mergeCell ref="J21:L21"/>
    <mergeCell ref="M21:O21"/>
    <mergeCell ref="P21:R21"/>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B5:B8"/>
    <mergeCell ref="C5:C6"/>
    <mergeCell ref="D5:E6"/>
    <mergeCell ref="F5:L17"/>
    <mergeCell ref="M5:M8"/>
    <mergeCell ref="N5:N6"/>
    <mergeCell ref="B9:B12"/>
    <mergeCell ref="B14:C14"/>
    <mergeCell ref="D14:E14"/>
    <mergeCell ref="M14:N14"/>
    <mergeCell ref="B15:B16"/>
    <mergeCell ref="S3:T4"/>
    <mergeCell ref="U3:W4"/>
    <mergeCell ref="B4:C4"/>
    <mergeCell ref="D4:G4"/>
    <mergeCell ref="H4:I4"/>
    <mergeCell ref="J4:L4"/>
    <mergeCell ref="M4:O4"/>
    <mergeCell ref="P4:R4"/>
    <mergeCell ref="B3:C3"/>
    <mergeCell ref="D3:G3"/>
    <mergeCell ref="H3:I3"/>
    <mergeCell ref="J3:L3"/>
    <mergeCell ref="M3:O3"/>
    <mergeCell ref="P3:R3"/>
  </mergeCells>
  <phoneticPr fontId="8"/>
  <dataValidations count="2">
    <dataValidation type="list" allowBlank="1" showInputMessage="1" showErrorMessage="1" sqref="D14:E14 D32:E32 O14:P14 O32:P32" xr:uid="{A21E4B35-7612-4013-B721-3228F046C142}">
      <formula1>INDIRECT(D13)</formula1>
    </dataValidation>
    <dataValidation type="list" allowBlank="1" showInputMessage="1" showErrorMessage="1" sqref="D11:E12 D29:E30 O11:P12 O29:P30" xr:uid="{7D7A3A6A-EA6B-4538-96DD-CF63591014AE}">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447B786-39A3-4755-A552-7B908EC7874F}">
          <x14:formula1>
            <xm:f>'(参考)リスト'!$D$16:$D$18</xm:f>
          </x14:formula1>
          <xm:sqref>D13:E13 D31:E31 O13:P13 O31:P31</xm:sqref>
        </x14:dataValidation>
        <x14:dataValidation type="list" allowBlank="1" showInputMessage="1" showErrorMessage="1" xr:uid="{A94679D1-6C8F-4846-965E-C6B004A6B643}">
          <x14:formula1>
            <xm:f>'(参考)リスト'!$F$16:$F$21</xm:f>
          </x14:formula1>
          <xm:sqref>E15:E16 E33:E34 P15:P16 P33:P34</xm:sqref>
        </x14:dataValidation>
        <x14:dataValidation type="list" allowBlank="1" showInputMessage="1" showErrorMessage="1" xr:uid="{CC9A6AE5-847E-4324-9584-A14671344DE3}">
          <x14:formula1>
            <xm:f>'(参考)リスト'!$B$16:$B$20</xm:f>
          </x14:formula1>
          <xm:sqref>D9:E10 D27:E28 O9:P10 O27:P28</xm:sqref>
        </x14:dataValidation>
        <x14:dataValidation type="list" allowBlank="1" showInputMessage="1" showErrorMessage="1" xr:uid="{8795D695-589B-41BC-B43D-D7F95CFFDB04}">
          <x14:formula1>
            <xm:f>'(参考)リスト'!$G$16:$G$20</xm:f>
          </x14:formula1>
          <xm:sqref>D17:E17 D35:E35 O17:P17 O35:P35</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1DB2-8518-40B5-B030-A3CAA6B2317C}">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677</v>
      </c>
      <c r="E5" s="646"/>
      <c r="F5" s="661"/>
      <c r="G5" s="662"/>
      <c r="H5" s="662"/>
      <c r="I5" s="662"/>
      <c r="J5" s="662"/>
      <c r="K5" s="662"/>
      <c r="L5" s="663"/>
      <c r="M5" s="660" t="s">
        <v>51</v>
      </c>
      <c r="N5" s="660" t="s">
        <v>47</v>
      </c>
      <c r="O5" s="645" t="s">
        <v>677</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4</v>
      </c>
      <c r="E7" s="633"/>
      <c r="F7" s="654"/>
      <c r="G7" s="655"/>
      <c r="H7" s="655"/>
      <c r="I7" s="655"/>
      <c r="J7" s="655"/>
      <c r="K7" s="655"/>
      <c r="L7" s="656"/>
      <c r="M7" s="630"/>
      <c r="N7" s="630" t="s">
        <v>2</v>
      </c>
      <c r="O7" s="632">
        <v>5</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376</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737</v>
      </c>
      <c r="F18" s="190"/>
      <c r="G18" s="190"/>
      <c r="H18" s="190"/>
      <c r="I18" s="190"/>
      <c r="J18" s="190"/>
      <c r="K18" s="190"/>
      <c r="L18" s="191"/>
      <c r="M18" s="619" t="s">
        <v>7</v>
      </c>
      <c r="N18" s="636"/>
      <c r="O18" s="620"/>
      <c r="P18" s="240" t="s">
        <v>1029</v>
      </c>
      <c r="Q18" s="190"/>
      <c r="R18" s="190"/>
      <c r="S18" s="190"/>
      <c r="T18" s="190"/>
      <c r="U18" s="190"/>
      <c r="V18" s="190"/>
      <c r="W18" s="191"/>
    </row>
    <row r="19" spans="2:23" s="30" customFormat="1" ht="17.149999999999999" customHeight="1" x14ac:dyDescent="0.2">
      <c r="B19" s="626" t="s">
        <v>54</v>
      </c>
      <c r="C19" s="627"/>
      <c r="D19" s="628"/>
      <c r="E19" s="624" t="s">
        <v>1028</v>
      </c>
      <c r="F19" s="625"/>
      <c r="G19" s="625"/>
      <c r="H19" s="625"/>
      <c r="I19" s="625"/>
      <c r="J19" s="625"/>
      <c r="K19" s="625"/>
      <c r="L19" s="629"/>
      <c r="M19" s="626" t="s">
        <v>54</v>
      </c>
      <c r="N19" s="627"/>
      <c r="O19" s="628"/>
      <c r="P19" s="624" t="s">
        <v>1030</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975</v>
      </c>
      <c r="E22" s="638"/>
      <c r="F22" s="638"/>
      <c r="G22" s="638"/>
      <c r="H22" s="638"/>
      <c r="I22" s="638"/>
      <c r="J22" s="638"/>
      <c r="K22" s="638"/>
      <c r="L22" s="639"/>
      <c r="M22" s="619" t="s">
        <v>50</v>
      </c>
      <c r="N22" s="620"/>
      <c r="O22" s="637" t="s">
        <v>975</v>
      </c>
      <c r="P22" s="638"/>
      <c r="Q22" s="638"/>
      <c r="R22" s="638"/>
      <c r="S22" s="638"/>
      <c r="T22" s="638"/>
      <c r="U22" s="638"/>
      <c r="V22" s="638"/>
      <c r="W22" s="639"/>
    </row>
    <row r="23" spans="2:23" s="30" customFormat="1" ht="20.149999999999999" customHeight="1" x14ac:dyDescent="0.2">
      <c r="B23" s="660" t="s">
        <v>51</v>
      </c>
      <c r="C23" s="660" t="s">
        <v>47</v>
      </c>
      <c r="D23" s="645" t="s">
        <v>677</v>
      </c>
      <c r="E23" s="646"/>
      <c r="F23" s="661"/>
      <c r="G23" s="662"/>
      <c r="H23" s="662"/>
      <c r="I23" s="662"/>
      <c r="J23" s="662"/>
      <c r="K23" s="662"/>
      <c r="L23" s="663"/>
      <c r="M23" s="660" t="s">
        <v>51</v>
      </c>
      <c r="N23" s="660" t="s">
        <v>47</v>
      </c>
      <c r="O23" s="645" t="s">
        <v>678</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6</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375</v>
      </c>
      <c r="E29" s="646"/>
      <c r="F29" s="654"/>
      <c r="G29" s="655"/>
      <c r="H29" s="655"/>
      <c r="I29" s="655"/>
      <c r="J29" s="655"/>
      <c r="K29" s="655"/>
      <c r="L29" s="656"/>
      <c r="M29" s="630"/>
      <c r="N29" s="630" t="s">
        <v>4</v>
      </c>
      <c r="O29" s="645" t="s">
        <v>512</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681</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681</v>
      </c>
      <c r="P35" s="614"/>
      <c r="Q35" s="657"/>
      <c r="R35" s="658"/>
      <c r="S35" s="658"/>
      <c r="T35" s="658"/>
      <c r="U35" s="658"/>
      <c r="V35" s="658"/>
      <c r="W35" s="659"/>
    </row>
    <row r="36" spans="2:24" s="30" customFormat="1" ht="17.149999999999999" customHeight="1" x14ac:dyDescent="0.2">
      <c r="B36" s="619" t="s">
        <v>7</v>
      </c>
      <c r="C36" s="636"/>
      <c r="D36" s="636"/>
      <c r="E36" s="240" t="s">
        <v>1031</v>
      </c>
      <c r="F36" s="190"/>
      <c r="G36" s="190"/>
      <c r="H36" s="190"/>
      <c r="I36" s="190"/>
      <c r="J36" s="190"/>
      <c r="K36" s="190"/>
      <c r="L36" s="191"/>
      <c r="M36" s="619" t="s">
        <v>7</v>
      </c>
      <c r="N36" s="636"/>
      <c r="O36" s="620"/>
      <c r="P36" s="222" t="s">
        <v>997</v>
      </c>
      <c r="Q36" s="190"/>
      <c r="R36" s="190"/>
      <c r="S36" s="190"/>
      <c r="T36" s="190"/>
      <c r="U36" s="190"/>
      <c r="V36" s="190"/>
      <c r="W36" s="191"/>
    </row>
    <row r="37" spans="2:24" s="30" customFormat="1" ht="17.149999999999999" customHeight="1" x14ac:dyDescent="0.2">
      <c r="B37" s="626" t="s">
        <v>54</v>
      </c>
      <c r="C37" s="627"/>
      <c r="D37" s="628"/>
      <c r="E37" s="624" t="s">
        <v>1032</v>
      </c>
      <c r="F37" s="625"/>
      <c r="G37" s="625"/>
      <c r="H37" s="625"/>
      <c r="I37" s="625"/>
      <c r="J37" s="625"/>
      <c r="K37" s="625"/>
      <c r="L37" s="629"/>
      <c r="M37" s="626" t="s">
        <v>54</v>
      </c>
      <c r="N37" s="627"/>
      <c r="O37" s="628"/>
      <c r="P37" s="624" t="s">
        <v>964</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1033</v>
      </c>
      <c r="E40" s="638"/>
      <c r="F40" s="638"/>
      <c r="G40" s="638"/>
      <c r="H40" s="638"/>
      <c r="I40" s="638"/>
      <c r="J40" s="638"/>
      <c r="K40" s="638"/>
      <c r="L40" s="639"/>
      <c r="M40" s="619" t="s">
        <v>50</v>
      </c>
      <c r="N40" s="620"/>
      <c r="O40" s="637" t="s">
        <v>973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3C7C86F1-A070-4DCA-BB4B-B01B31A072A8}">
      <formula1>INDIRECT(D9)</formula1>
    </dataValidation>
    <dataValidation type="list" allowBlank="1" showInputMessage="1" showErrorMessage="1" sqref="D14:E14 D32:E32 O14:P14 O32:P32" xr:uid="{EE06FF2D-F68F-4C33-A25E-47C551531E4F}">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57DF24-114C-439E-AFB0-A9CF36544C21}">
          <x14:formula1>
            <xm:f>'(参考)リスト'!$G$16:$G$20</xm:f>
          </x14:formula1>
          <xm:sqref>D17:E17 D35:E35 O17:P17 O35:P35</xm:sqref>
        </x14:dataValidation>
        <x14:dataValidation type="list" allowBlank="1" showInputMessage="1" showErrorMessage="1" xr:uid="{8811F935-6D35-471E-ACF0-9BEEB286B06C}">
          <x14:formula1>
            <xm:f>'(参考)リスト'!$B$16:$B$20</xm:f>
          </x14:formula1>
          <xm:sqref>D9:E10 D27:E28 O9:P10 O27:P28</xm:sqref>
        </x14:dataValidation>
        <x14:dataValidation type="list" allowBlank="1" showInputMessage="1" showErrorMessage="1" xr:uid="{15F490B8-3DC5-4F94-AB4C-6E7798888A44}">
          <x14:formula1>
            <xm:f>'(参考)リスト'!$F$16:$F$21</xm:f>
          </x14:formula1>
          <xm:sqref>E15:E16 E33:E34 P15:P16 P33:P34</xm:sqref>
        </x14:dataValidation>
        <x14:dataValidation type="list" allowBlank="1" showInputMessage="1" showErrorMessage="1" xr:uid="{2266AF29-A3C2-463C-B47A-8700E0B5C4E9}">
          <x14:formula1>
            <xm:f>'(参考)リスト'!$D$16:$D$18</xm:f>
          </x14:formula1>
          <xm:sqref>D13:E13 D31:E31 O13:P13 O31:P31</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8401D-F55D-422D-93DE-52D0CDEFAEC7}">
  <dimension ref="B1:Y45"/>
  <sheetViews>
    <sheetView showGridLines="0" showZeros="0" view="pageBreakPreview" topLeftCell="A14"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678</v>
      </c>
      <c r="E5" s="646"/>
      <c r="F5" s="661"/>
      <c r="G5" s="662"/>
      <c r="H5" s="662"/>
      <c r="I5" s="662"/>
      <c r="J5" s="662"/>
      <c r="K5" s="662"/>
      <c r="L5" s="663"/>
      <c r="M5" s="660" t="s">
        <v>51</v>
      </c>
      <c r="N5" s="660" t="s">
        <v>47</v>
      </c>
      <c r="O5" s="645" t="s">
        <v>678</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511</v>
      </c>
      <c r="E11" s="646"/>
      <c r="F11" s="654"/>
      <c r="G11" s="655"/>
      <c r="H11" s="655"/>
      <c r="I11" s="655"/>
      <c r="J11" s="655"/>
      <c r="K11" s="655"/>
      <c r="L11" s="656"/>
      <c r="M11" s="630"/>
      <c r="N11" s="630" t="s">
        <v>4</v>
      </c>
      <c r="O11" s="645" t="s">
        <v>511</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352</v>
      </c>
      <c r="E13" s="650"/>
      <c r="F13" s="654"/>
      <c r="G13" s="655"/>
      <c r="H13" s="655"/>
      <c r="I13" s="655"/>
      <c r="J13" s="655"/>
      <c r="K13" s="655"/>
      <c r="L13" s="656"/>
      <c r="M13" s="619" t="s">
        <v>5</v>
      </c>
      <c r="N13" s="620"/>
      <c r="O13" s="649" t="s">
        <v>352</v>
      </c>
      <c r="P13" s="650"/>
      <c r="Q13" s="654"/>
      <c r="R13" s="655"/>
      <c r="S13" s="655"/>
      <c r="T13" s="655"/>
      <c r="U13" s="655"/>
      <c r="V13" s="655"/>
      <c r="W13" s="656"/>
    </row>
    <row r="14" spans="2:25" s="30" customFormat="1" ht="17.149999999999999" customHeight="1" x14ac:dyDescent="0.2">
      <c r="B14" s="619" t="s">
        <v>49</v>
      </c>
      <c r="C14" s="620"/>
      <c r="D14" s="649" t="s">
        <v>352</v>
      </c>
      <c r="E14" s="650"/>
      <c r="F14" s="654"/>
      <c r="G14" s="655"/>
      <c r="H14" s="655"/>
      <c r="I14" s="655"/>
      <c r="J14" s="655"/>
      <c r="K14" s="655"/>
      <c r="L14" s="656"/>
      <c r="M14" s="619" t="s">
        <v>49</v>
      </c>
      <c r="N14" s="620"/>
      <c r="O14" s="649" t="s">
        <v>352</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681</v>
      </c>
      <c r="F16" s="654"/>
      <c r="G16" s="655"/>
      <c r="H16" s="655"/>
      <c r="I16" s="655"/>
      <c r="J16" s="655"/>
      <c r="K16" s="655"/>
      <c r="L16" s="656"/>
      <c r="M16" s="652"/>
      <c r="N16" s="619" t="s">
        <v>281</v>
      </c>
      <c r="O16" s="620"/>
      <c r="P16" s="205" t="s">
        <v>681</v>
      </c>
      <c r="Q16" s="654"/>
      <c r="R16" s="655"/>
      <c r="S16" s="655"/>
      <c r="T16" s="655"/>
      <c r="U16" s="655"/>
      <c r="V16" s="655"/>
      <c r="W16" s="656"/>
      <c r="Y16"/>
    </row>
    <row r="17" spans="2:23" s="30" customFormat="1" ht="17.149999999999999" customHeight="1" x14ac:dyDescent="0.2">
      <c r="B17" s="619" t="s">
        <v>29</v>
      </c>
      <c r="C17" s="620"/>
      <c r="D17" s="653" t="s">
        <v>681</v>
      </c>
      <c r="E17" s="614"/>
      <c r="F17" s="657"/>
      <c r="G17" s="658"/>
      <c r="H17" s="658"/>
      <c r="I17" s="658"/>
      <c r="J17" s="658"/>
      <c r="K17" s="658"/>
      <c r="L17" s="659"/>
      <c r="M17" s="619" t="s">
        <v>29</v>
      </c>
      <c r="N17" s="620"/>
      <c r="O17" s="653" t="s">
        <v>681</v>
      </c>
      <c r="P17" s="614"/>
      <c r="Q17" s="657"/>
      <c r="R17" s="658"/>
      <c r="S17" s="658"/>
      <c r="T17" s="658"/>
      <c r="U17" s="658"/>
      <c r="V17" s="658"/>
      <c r="W17" s="659"/>
    </row>
    <row r="18" spans="2:23" s="30" customFormat="1" ht="17.149999999999999" customHeight="1" x14ac:dyDescent="0.2">
      <c r="B18" s="619" t="s">
        <v>7</v>
      </c>
      <c r="C18" s="636"/>
      <c r="D18" s="636"/>
      <c r="E18" s="222" t="s">
        <v>720</v>
      </c>
      <c r="F18" s="190"/>
      <c r="G18" s="190"/>
      <c r="H18" s="190"/>
      <c r="I18" s="190"/>
      <c r="J18" s="190"/>
      <c r="K18" s="190"/>
      <c r="L18" s="191"/>
      <c r="M18" s="619" t="s">
        <v>7</v>
      </c>
      <c r="N18" s="636"/>
      <c r="O18" s="620"/>
      <c r="P18" s="222" t="s">
        <v>997</v>
      </c>
      <c r="Q18" s="190"/>
      <c r="R18" s="190"/>
      <c r="S18" s="190"/>
      <c r="T18" s="190"/>
      <c r="U18" s="190"/>
      <c r="V18" s="190"/>
      <c r="W18" s="191"/>
    </row>
    <row r="19" spans="2:23" s="30" customFormat="1" ht="17.149999999999999" customHeight="1" x14ac:dyDescent="0.2">
      <c r="B19" s="626" t="s">
        <v>54</v>
      </c>
      <c r="C19" s="627"/>
      <c r="D19" s="628"/>
      <c r="E19" s="624" t="s">
        <v>964</v>
      </c>
      <c r="F19" s="625"/>
      <c r="G19" s="625"/>
      <c r="H19" s="625"/>
      <c r="I19" s="625"/>
      <c r="J19" s="625"/>
      <c r="K19" s="625"/>
      <c r="L19" s="629"/>
      <c r="M19" s="626" t="s">
        <v>54</v>
      </c>
      <c r="N19" s="627"/>
      <c r="O19" s="628"/>
      <c r="P19" s="624" t="s">
        <v>964</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973</v>
      </c>
      <c r="E22" s="638"/>
      <c r="F22" s="638"/>
      <c r="G22" s="638"/>
      <c r="H22" s="638"/>
      <c r="I22" s="638"/>
      <c r="J22" s="638"/>
      <c r="K22" s="638"/>
      <c r="L22" s="639"/>
      <c r="M22" s="619" t="s">
        <v>50</v>
      </c>
      <c r="N22" s="620"/>
      <c r="O22" s="637" t="s">
        <v>973</v>
      </c>
      <c r="P22" s="638"/>
      <c r="Q22" s="638"/>
      <c r="R22" s="638"/>
      <c r="S22" s="638"/>
      <c r="T22" s="638"/>
      <c r="U22" s="638"/>
      <c r="V22" s="638"/>
      <c r="W22" s="639"/>
    </row>
    <row r="23" spans="2:23" s="30" customFormat="1" ht="20.149999999999999" customHeight="1" x14ac:dyDescent="0.2">
      <c r="B23" s="660" t="s">
        <v>51</v>
      </c>
      <c r="C23" s="660" t="s">
        <v>47</v>
      </c>
      <c r="D23" s="645" t="s">
        <v>678</v>
      </c>
      <c r="E23" s="646"/>
      <c r="F23" s="661"/>
      <c r="G23" s="662"/>
      <c r="H23" s="662"/>
      <c r="I23" s="662"/>
      <c r="J23" s="662"/>
      <c r="K23" s="662"/>
      <c r="L23" s="663"/>
      <c r="M23" s="660" t="s">
        <v>51</v>
      </c>
      <c r="N23" s="660" t="s">
        <v>47</v>
      </c>
      <c r="O23" s="645" t="s">
        <v>678</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511</v>
      </c>
      <c r="E29" s="646"/>
      <c r="F29" s="654"/>
      <c r="G29" s="655"/>
      <c r="H29" s="655"/>
      <c r="I29" s="655"/>
      <c r="J29" s="655"/>
      <c r="K29" s="655"/>
      <c r="L29" s="656"/>
      <c r="M29" s="630"/>
      <c r="N29" s="630" t="s">
        <v>4</v>
      </c>
      <c r="O29" s="645" t="s">
        <v>511</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361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355</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681</v>
      </c>
      <c r="F34" s="654"/>
      <c r="G34" s="655"/>
      <c r="H34" s="655"/>
      <c r="I34" s="655"/>
      <c r="J34" s="655"/>
      <c r="K34" s="655"/>
      <c r="L34" s="656"/>
      <c r="M34" s="652"/>
      <c r="N34" s="619" t="s">
        <v>281</v>
      </c>
      <c r="O34" s="620"/>
      <c r="P34" s="205" t="s">
        <v>686</v>
      </c>
      <c r="Q34" s="654"/>
      <c r="R34" s="655"/>
      <c r="S34" s="655"/>
      <c r="T34" s="655"/>
      <c r="U34" s="655"/>
      <c r="V34" s="655"/>
      <c r="W34" s="656"/>
    </row>
    <row r="35" spans="2:24" s="30" customFormat="1" ht="17.149999999999999" customHeight="1" x14ac:dyDescent="0.2">
      <c r="B35" s="619" t="s">
        <v>29</v>
      </c>
      <c r="C35" s="620"/>
      <c r="D35" s="653" t="s">
        <v>681</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916</v>
      </c>
      <c r="F36" s="190"/>
      <c r="G36" s="190"/>
      <c r="H36" s="190"/>
      <c r="I36" s="190"/>
      <c r="J36" s="190"/>
      <c r="K36" s="190"/>
      <c r="L36" s="191"/>
      <c r="M36" s="619" t="s">
        <v>7</v>
      </c>
      <c r="N36" s="636"/>
      <c r="O36" s="620"/>
      <c r="P36" s="222" t="s">
        <v>1036</v>
      </c>
      <c r="Q36" s="190"/>
      <c r="R36" s="190"/>
      <c r="S36" s="190"/>
      <c r="T36" s="190"/>
      <c r="U36" s="190"/>
      <c r="V36" s="190"/>
      <c r="W36" s="191"/>
    </row>
    <row r="37" spans="2:24" s="30" customFormat="1" ht="17.149999999999999" customHeight="1" x14ac:dyDescent="0.2">
      <c r="B37" s="626" t="s">
        <v>54</v>
      </c>
      <c r="C37" s="627"/>
      <c r="D37" s="628"/>
      <c r="E37" s="624" t="s">
        <v>1034</v>
      </c>
      <c r="F37" s="625"/>
      <c r="G37" s="625"/>
      <c r="H37" s="625"/>
      <c r="I37" s="625"/>
      <c r="J37" s="625"/>
      <c r="K37" s="625"/>
      <c r="L37" s="629"/>
      <c r="M37" s="626" t="s">
        <v>54</v>
      </c>
      <c r="N37" s="627"/>
      <c r="O37" s="628"/>
      <c r="P37" s="624" t="s">
        <v>1035</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967</v>
      </c>
      <c r="E40" s="638"/>
      <c r="F40" s="638"/>
      <c r="G40" s="638"/>
      <c r="H40" s="638"/>
      <c r="I40" s="638"/>
      <c r="J40" s="638"/>
      <c r="K40" s="638"/>
      <c r="L40" s="639"/>
      <c r="M40" s="619" t="s">
        <v>50</v>
      </c>
      <c r="N40" s="620"/>
      <c r="O40" s="637" t="s">
        <v>1037</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E0A97394-4536-4F15-BC2D-8C8E3520039A}">
      <formula1>INDIRECT(D13)</formula1>
    </dataValidation>
    <dataValidation type="list" allowBlank="1" showInputMessage="1" showErrorMessage="1" sqref="D11:E12 D29:E30 O11:P12 O29:P30" xr:uid="{340FD382-F449-4292-8CF6-D1527CC3B298}">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47029C7-0E2F-446D-A767-0DC30E523EEB}">
          <x14:formula1>
            <xm:f>'(参考)リスト'!$D$16:$D$18</xm:f>
          </x14:formula1>
          <xm:sqref>D13:E13 D31:E31 O13:P13 O31:P31</xm:sqref>
        </x14:dataValidation>
        <x14:dataValidation type="list" allowBlank="1" showInputMessage="1" showErrorMessage="1" xr:uid="{F87F8F01-B0E1-42E0-8812-351A09CEE7AD}">
          <x14:formula1>
            <xm:f>'(参考)リスト'!$F$16:$F$21</xm:f>
          </x14:formula1>
          <xm:sqref>E15:E16 E33:E34 P15:P16 P33:P34</xm:sqref>
        </x14:dataValidation>
        <x14:dataValidation type="list" allowBlank="1" showInputMessage="1" showErrorMessage="1" xr:uid="{70C93191-3FF8-491F-875C-C6C2FECDD0B9}">
          <x14:formula1>
            <xm:f>'(参考)リスト'!$B$16:$B$20</xm:f>
          </x14:formula1>
          <xm:sqref>D9:E10 D27:E28 O9:P10 O27:P28</xm:sqref>
        </x14:dataValidation>
        <x14:dataValidation type="list" allowBlank="1" showInputMessage="1" showErrorMessage="1" xr:uid="{314F7699-3336-4515-A1DF-EF308D77D8A3}">
          <x14:formula1>
            <xm:f>'(参考)リスト'!$G$16:$G$20</xm:f>
          </x14:formula1>
          <xm:sqref>D17:E17 D35:E35 O17:P17 O35:P35</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795A9-069F-446B-87EE-BBF72EA6FDD1}">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678</v>
      </c>
      <c r="E5" s="646"/>
      <c r="F5" s="661"/>
      <c r="G5" s="662"/>
      <c r="H5" s="662"/>
      <c r="I5" s="662"/>
      <c r="J5" s="662"/>
      <c r="K5" s="662"/>
      <c r="L5" s="663"/>
      <c r="M5" s="660" t="s">
        <v>51</v>
      </c>
      <c r="N5" s="660" t="s">
        <v>47</v>
      </c>
      <c r="O5" s="645" t="s">
        <v>678</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6</v>
      </c>
      <c r="E7" s="633"/>
      <c r="F7" s="654"/>
      <c r="G7" s="655"/>
      <c r="H7" s="655"/>
      <c r="I7" s="655"/>
      <c r="J7" s="655"/>
      <c r="K7" s="655"/>
      <c r="L7" s="656"/>
      <c r="M7" s="630"/>
      <c r="N7" s="630" t="s">
        <v>2</v>
      </c>
      <c r="O7" s="632">
        <v>7</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511</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352</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352</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686</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1038</v>
      </c>
      <c r="F18" s="190"/>
      <c r="G18" s="190"/>
      <c r="H18" s="190"/>
      <c r="I18" s="190"/>
      <c r="J18" s="190"/>
      <c r="K18" s="190"/>
      <c r="L18" s="191"/>
      <c r="M18" s="619" t="s">
        <v>7</v>
      </c>
      <c r="N18" s="636"/>
      <c r="O18" s="620"/>
      <c r="P18" s="240" t="s">
        <v>735</v>
      </c>
      <c r="Q18" s="190"/>
      <c r="R18" s="190"/>
      <c r="S18" s="190"/>
      <c r="T18" s="190"/>
      <c r="U18" s="190"/>
      <c r="V18" s="190"/>
      <c r="W18" s="191"/>
    </row>
    <row r="19" spans="2:23" s="30" customFormat="1" ht="17.149999999999999" customHeight="1" x14ac:dyDescent="0.2">
      <c r="B19" s="626" t="s">
        <v>54</v>
      </c>
      <c r="C19" s="627"/>
      <c r="D19" s="628"/>
      <c r="E19" s="624" t="s">
        <v>964</v>
      </c>
      <c r="F19" s="625"/>
      <c r="G19" s="625"/>
      <c r="H19" s="625"/>
      <c r="I19" s="625"/>
      <c r="J19" s="625"/>
      <c r="K19" s="625"/>
      <c r="L19" s="629"/>
      <c r="M19" s="626" t="s">
        <v>54</v>
      </c>
      <c r="N19" s="627"/>
      <c r="O19" s="628"/>
      <c r="P19" s="624" t="s">
        <v>997</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966</v>
      </c>
      <c r="E22" s="638"/>
      <c r="F22" s="638"/>
      <c r="G22" s="638"/>
      <c r="H22" s="638"/>
      <c r="I22" s="638"/>
      <c r="J22" s="638"/>
      <c r="K22" s="638"/>
      <c r="L22" s="639"/>
      <c r="M22" s="619" t="s">
        <v>50</v>
      </c>
      <c r="N22" s="620"/>
      <c r="O22" s="637" t="s">
        <v>975</v>
      </c>
      <c r="P22" s="638"/>
      <c r="Q22" s="638"/>
      <c r="R22" s="638"/>
      <c r="S22" s="638"/>
      <c r="T22" s="638"/>
      <c r="U22" s="638"/>
      <c r="V22" s="638"/>
      <c r="W22" s="639"/>
    </row>
    <row r="23" spans="2:23" s="30" customFormat="1" ht="20.149999999999999" customHeight="1" x14ac:dyDescent="0.2">
      <c r="B23" s="660" t="s">
        <v>51</v>
      </c>
      <c r="C23" s="660" t="s">
        <v>47</v>
      </c>
      <c r="D23" s="645" t="s">
        <v>678</v>
      </c>
      <c r="E23" s="646"/>
      <c r="F23" s="661"/>
      <c r="G23" s="662"/>
      <c r="H23" s="662"/>
      <c r="I23" s="662"/>
      <c r="J23" s="662"/>
      <c r="K23" s="662"/>
      <c r="L23" s="663"/>
      <c r="M23" s="660" t="s">
        <v>51</v>
      </c>
      <c r="N23" s="660" t="s">
        <v>47</v>
      </c>
      <c r="O23" s="645" t="s">
        <v>679</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8</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516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352</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352</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681</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681</v>
      </c>
      <c r="P35" s="614"/>
      <c r="Q35" s="657"/>
      <c r="R35" s="658"/>
      <c r="S35" s="658"/>
      <c r="T35" s="658"/>
      <c r="U35" s="658"/>
      <c r="V35" s="658"/>
      <c r="W35" s="659"/>
    </row>
    <row r="36" spans="2:24" s="30" customFormat="1" ht="17.149999999999999" customHeight="1" x14ac:dyDescent="0.2">
      <c r="B36" s="619" t="s">
        <v>7</v>
      </c>
      <c r="C36" s="636"/>
      <c r="D36" s="636"/>
      <c r="E36" s="240" t="s">
        <v>737</v>
      </c>
      <c r="F36" s="190"/>
      <c r="G36" s="190"/>
      <c r="H36" s="190"/>
      <c r="I36" s="190"/>
      <c r="J36" s="190"/>
      <c r="K36" s="190"/>
      <c r="L36" s="191"/>
      <c r="M36" s="619" t="s">
        <v>7</v>
      </c>
      <c r="N36" s="636"/>
      <c r="O36" s="620"/>
      <c r="P36" s="222" t="s">
        <v>997</v>
      </c>
      <c r="Q36" s="190"/>
      <c r="R36" s="190"/>
      <c r="S36" s="190"/>
      <c r="T36" s="190"/>
      <c r="U36" s="190"/>
      <c r="V36" s="190"/>
      <c r="W36" s="191"/>
    </row>
    <row r="37" spans="2:24" s="30" customFormat="1" ht="17.149999999999999" customHeight="1" x14ac:dyDescent="0.2">
      <c r="B37" s="626" t="s">
        <v>54</v>
      </c>
      <c r="C37" s="627"/>
      <c r="D37" s="628"/>
      <c r="E37" s="624" t="s">
        <v>1039</v>
      </c>
      <c r="F37" s="625"/>
      <c r="G37" s="625"/>
      <c r="H37" s="625"/>
      <c r="I37" s="625"/>
      <c r="J37" s="625"/>
      <c r="K37" s="625"/>
      <c r="L37" s="629"/>
      <c r="M37" s="626" t="s">
        <v>54</v>
      </c>
      <c r="N37" s="627"/>
      <c r="O37" s="628"/>
      <c r="P37" s="624" t="s">
        <v>964</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975</v>
      </c>
      <c r="E40" s="638"/>
      <c r="F40" s="638"/>
      <c r="G40" s="638"/>
      <c r="H40" s="638"/>
      <c r="I40" s="638"/>
      <c r="J40" s="638"/>
      <c r="K40" s="638"/>
      <c r="L40" s="639"/>
      <c r="M40" s="619" t="s">
        <v>50</v>
      </c>
      <c r="N40" s="620"/>
      <c r="O40" s="637" t="s">
        <v>973</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D98D3547-C73A-49E7-800B-685DC3268F72}">
      <formula1>INDIRECT(D9)</formula1>
    </dataValidation>
    <dataValidation type="list" allowBlank="1" showInputMessage="1" showErrorMessage="1" sqref="D14:E14 D32:E32 O14:P14 O32:P32" xr:uid="{EB24E43B-109A-41DE-9676-435352461859}">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3D4F393-3082-42B8-A5F6-38AF912AB184}">
          <x14:formula1>
            <xm:f>'(参考)リスト'!$G$16:$G$20</xm:f>
          </x14:formula1>
          <xm:sqref>D17:E17 D35:E35 O17:P17 O35:P35</xm:sqref>
        </x14:dataValidation>
        <x14:dataValidation type="list" allowBlank="1" showInputMessage="1" showErrorMessage="1" xr:uid="{08542DE5-B223-4AD0-86F2-84DD776C3B0A}">
          <x14:formula1>
            <xm:f>'(参考)リスト'!$B$16:$B$20</xm:f>
          </x14:formula1>
          <xm:sqref>D9:E10 D27:E28 O9:P10 O27:P28</xm:sqref>
        </x14:dataValidation>
        <x14:dataValidation type="list" allowBlank="1" showInputMessage="1" showErrorMessage="1" xr:uid="{41148D69-C5A5-4CB6-AA26-98752EAE550A}">
          <x14:formula1>
            <xm:f>'(参考)リスト'!$F$16:$F$21</xm:f>
          </x14:formula1>
          <xm:sqref>E15:E16 E33:E34 P15:P16 P33:P34</xm:sqref>
        </x14:dataValidation>
        <x14:dataValidation type="list" allowBlank="1" showInputMessage="1" showErrorMessage="1" xr:uid="{B0783E05-105A-43AE-8587-0A986737DACE}">
          <x14:formula1>
            <xm:f>'(参考)リスト'!$D$16:$D$18</xm:f>
          </x14:formula1>
          <xm:sqref>D13:E13 D31:E31 O13:P13 O31:P31</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151C3-CE8A-486B-BEA2-17447F886FE2}">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679</v>
      </c>
      <c r="E5" s="646"/>
      <c r="F5" s="661"/>
      <c r="G5" s="662"/>
      <c r="H5" s="662"/>
      <c r="I5" s="662"/>
      <c r="J5" s="662"/>
      <c r="K5" s="662"/>
      <c r="L5" s="663"/>
      <c r="M5" s="660" t="s">
        <v>51</v>
      </c>
      <c r="N5" s="660" t="s">
        <v>47</v>
      </c>
      <c r="O5" s="645" t="s">
        <v>679</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516</v>
      </c>
      <c r="E11" s="646"/>
      <c r="F11" s="654"/>
      <c r="G11" s="655"/>
      <c r="H11" s="655"/>
      <c r="I11" s="655"/>
      <c r="J11" s="655"/>
      <c r="K11" s="655"/>
      <c r="L11" s="656"/>
      <c r="M11" s="630"/>
      <c r="N11" s="630" t="s">
        <v>4</v>
      </c>
      <c r="O11" s="645" t="s">
        <v>516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62</v>
      </c>
      <c r="F16" s="654"/>
      <c r="G16" s="655"/>
      <c r="H16" s="655"/>
      <c r="I16" s="655"/>
      <c r="J16" s="655"/>
      <c r="K16" s="655"/>
      <c r="L16" s="656"/>
      <c r="M16" s="652"/>
      <c r="N16" s="619" t="s">
        <v>281</v>
      </c>
      <c r="O16" s="620"/>
      <c r="P16" s="205" t="s">
        <v>62</v>
      </c>
      <c r="Q16" s="654"/>
      <c r="R16" s="655"/>
      <c r="S16" s="655"/>
      <c r="T16" s="655"/>
      <c r="U16" s="655"/>
      <c r="V16" s="655"/>
      <c r="W16" s="656"/>
      <c r="Y16"/>
    </row>
    <row r="17" spans="2:23" s="30" customFormat="1" ht="17.149999999999999" customHeight="1" x14ac:dyDescent="0.2">
      <c r="B17" s="619" t="s">
        <v>29</v>
      </c>
      <c r="C17" s="620"/>
      <c r="D17" s="653" t="s">
        <v>62</v>
      </c>
      <c r="E17" s="614"/>
      <c r="F17" s="657"/>
      <c r="G17" s="658"/>
      <c r="H17" s="658"/>
      <c r="I17" s="658"/>
      <c r="J17" s="658"/>
      <c r="K17" s="658"/>
      <c r="L17" s="659"/>
      <c r="M17" s="619" t="s">
        <v>29</v>
      </c>
      <c r="N17" s="620"/>
      <c r="O17" s="653" t="s">
        <v>62</v>
      </c>
      <c r="P17" s="614"/>
      <c r="Q17" s="657"/>
      <c r="R17" s="658"/>
      <c r="S17" s="658"/>
      <c r="T17" s="658"/>
      <c r="U17" s="658"/>
      <c r="V17" s="658"/>
      <c r="W17" s="659"/>
    </row>
    <row r="18" spans="2:23" s="30" customFormat="1" ht="17.149999999999999" customHeight="1" x14ac:dyDescent="0.2">
      <c r="B18" s="619" t="s">
        <v>7</v>
      </c>
      <c r="C18" s="636"/>
      <c r="D18" s="636"/>
      <c r="E18" s="240" t="s">
        <v>1040</v>
      </c>
      <c r="F18" s="190"/>
      <c r="G18" s="190"/>
      <c r="H18" s="190"/>
      <c r="I18" s="190"/>
      <c r="J18" s="190"/>
      <c r="K18" s="190"/>
      <c r="L18" s="191"/>
      <c r="M18" s="619" t="s">
        <v>7</v>
      </c>
      <c r="N18" s="636"/>
      <c r="O18" s="620"/>
      <c r="P18" s="240" t="s">
        <v>1042</v>
      </c>
      <c r="Q18" s="190"/>
      <c r="R18" s="190"/>
      <c r="S18" s="190"/>
      <c r="T18" s="190"/>
      <c r="U18" s="190"/>
      <c r="V18" s="190"/>
      <c r="W18" s="191"/>
    </row>
    <row r="19" spans="2:23" s="30" customFormat="1" ht="17.149999999999999" customHeight="1" x14ac:dyDescent="0.2">
      <c r="B19" s="626" t="s">
        <v>54</v>
      </c>
      <c r="C19" s="627"/>
      <c r="D19" s="628"/>
      <c r="E19" s="624" t="s">
        <v>1043</v>
      </c>
      <c r="F19" s="625"/>
      <c r="G19" s="625"/>
      <c r="H19" s="625"/>
      <c r="I19" s="625"/>
      <c r="J19" s="625"/>
      <c r="K19" s="625"/>
      <c r="L19" s="629"/>
      <c r="M19" s="626" t="s">
        <v>54</v>
      </c>
      <c r="N19" s="627"/>
      <c r="O19" s="628"/>
      <c r="P19" s="624" t="s">
        <v>992</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1041</v>
      </c>
      <c r="E22" s="638"/>
      <c r="F22" s="638"/>
      <c r="G22" s="638"/>
      <c r="H22" s="638"/>
      <c r="I22" s="638"/>
      <c r="J22" s="638"/>
      <c r="K22" s="638"/>
      <c r="L22" s="639"/>
      <c r="M22" s="619" t="s">
        <v>50</v>
      </c>
      <c r="N22" s="620"/>
      <c r="O22" s="637" t="s">
        <v>1041</v>
      </c>
      <c r="P22" s="638"/>
      <c r="Q22" s="638"/>
      <c r="R22" s="638"/>
      <c r="S22" s="638"/>
      <c r="T22" s="638"/>
      <c r="U22" s="638"/>
      <c r="V22" s="638"/>
      <c r="W22" s="639"/>
    </row>
    <row r="23" spans="2:23" s="30" customFormat="1" ht="20.149999999999999" customHeight="1" x14ac:dyDescent="0.2">
      <c r="B23" s="660" t="s">
        <v>51</v>
      </c>
      <c r="C23" s="660" t="s">
        <v>47</v>
      </c>
      <c r="D23" s="645" t="s">
        <v>679</v>
      </c>
      <c r="E23" s="646"/>
      <c r="F23" s="661"/>
      <c r="G23" s="662"/>
      <c r="H23" s="662"/>
      <c r="I23" s="662"/>
      <c r="J23" s="662"/>
      <c r="K23" s="662"/>
      <c r="L23" s="663"/>
      <c r="M23" s="660" t="s">
        <v>51</v>
      </c>
      <c r="N23" s="660" t="s">
        <v>47</v>
      </c>
      <c r="O23" s="645" t="s">
        <v>679</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511</v>
      </c>
      <c r="E29" s="646"/>
      <c r="F29" s="654"/>
      <c r="G29" s="655"/>
      <c r="H29" s="655"/>
      <c r="I29" s="655"/>
      <c r="J29" s="655"/>
      <c r="K29" s="655"/>
      <c r="L29" s="656"/>
      <c r="M29" s="630"/>
      <c r="N29" s="630" t="s">
        <v>4</v>
      </c>
      <c r="O29" s="645" t="s">
        <v>511</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368</v>
      </c>
      <c r="E32" s="650"/>
      <c r="F32" s="654"/>
      <c r="G32" s="655"/>
      <c r="H32" s="655"/>
      <c r="I32" s="655"/>
      <c r="J32" s="655"/>
      <c r="K32" s="655"/>
      <c r="L32" s="656"/>
      <c r="M32" s="619" t="s">
        <v>49</v>
      </c>
      <c r="N32" s="620"/>
      <c r="O32" s="649" t="s">
        <v>368</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t="s">
        <v>686</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905</v>
      </c>
      <c r="F36" s="190"/>
      <c r="G36" s="190"/>
      <c r="H36" s="190"/>
      <c r="I36" s="190"/>
      <c r="J36" s="190"/>
      <c r="K36" s="190"/>
      <c r="L36" s="191"/>
      <c r="M36" s="619" t="s">
        <v>7</v>
      </c>
      <c r="N36" s="636"/>
      <c r="O36" s="620"/>
      <c r="P36" s="240" t="s">
        <v>704</v>
      </c>
      <c r="Q36" s="190"/>
      <c r="R36" s="190"/>
      <c r="S36" s="190"/>
      <c r="T36" s="190"/>
      <c r="U36" s="190"/>
      <c r="V36" s="190"/>
      <c r="W36" s="191"/>
    </row>
    <row r="37" spans="2:24" s="30" customFormat="1" ht="17.149999999999999" customHeight="1" x14ac:dyDescent="0.2">
      <c r="B37" s="626" t="s">
        <v>54</v>
      </c>
      <c r="C37" s="627"/>
      <c r="D37" s="628"/>
      <c r="E37" s="624" t="s">
        <v>1044</v>
      </c>
      <c r="F37" s="625"/>
      <c r="G37" s="625"/>
      <c r="H37" s="625"/>
      <c r="I37" s="625"/>
      <c r="J37" s="625"/>
      <c r="K37" s="625"/>
      <c r="L37" s="629"/>
      <c r="M37" s="626" t="s">
        <v>54</v>
      </c>
      <c r="N37" s="627"/>
      <c r="O37" s="628"/>
      <c r="P37" s="624" t="s">
        <v>1008</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982</v>
      </c>
      <c r="E40" s="638"/>
      <c r="F40" s="638"/>
      <c r="G40" s="638"/>
      <c r="H40" s="638"/>
      <c r="I40" s="638"/>
      <c r="J40" s="638"/>
      <c r="K40" s="638"/>
      <c r="L40" s="639"/>
      <c r="M40" s="619" t="s">
        <v>50</v>
      </c>
      <c r="N40" s="620"/>
      <c r="O40" s="637" t="s">
        <v>982</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F63C9AB3-A6AF-44B7-96BA-ACF6B1D12D71}">
      <formula1>INDIRECT(D13)</formula1>
    </dataValidation>
    <dataValidation type="list" allowBlank="1" showInputMessage="1" showErrorMessage="1" sqref="D11:E12 D29:E30 O11:P12 O29:P30" xr:uid="{7036218D-2569-44F8-8544-023A2CD53ED3}">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BAE308B-4225-46B9-94C7-4D49769FCEC0}">
          <x14:formula1>
            <xm:f>'(参考)リスト'!$D$16:$D$18</xm:f>
          </x14:formula1>
          <xm:sqref>D13:E13 D31:E31 O13:P13 O31:P31</xm:sqref>
        </x14:dataValidation>
        <x14:dataValidation type="list" allowBlank="1" showInputMessage="1" showErrorMessage="1" xr:uid="{636C5923-27A7-47E9-A7DA-DEE98D20961D}">
          <x14:formula1>
            <xm:f>'(参考)リスト'!$F$16:$F$21</xm:f>
          </x14:formula1>
          <xm:sqref>E15:E16 E33:E34 P15:P16 P33:P34</xm:sqref>
        </x14:dataValidation>
        <x14:dataValidation type="list" allowBlank="1" showInputMessage="1" showErrorMessage="1" xr:uid="{D0EE47E3-9CFB-433A-9784-44897459096D}">
          <x14:formula1>
            <xm:f>'(参考)リスト'!$B$16:$B$20</xm:f>
          </x14:formula1>
          <xm:sqref>D9:E10 D27:E28 O9:P10 O27:P28</xm:sqref>
        </x14:dataValidation>
        <x14:dataValidation type="list" allowBlank="1" showInputMessage="1" showErrorMessage="1" xr:uid="{F09522A4-C5A8-44A7-ADD9-6CEDDB9F6F0A}">
          <x14:formula1>
            <xm:f>'(参考)リスト'!$G$16:$G$20</xm:f>
          </x14:formula1>
          <xm:sqref>D17:E17 D35:E35 O17:P17 O35:P35</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8B414-8AFB-4A46-B206-1AD1905D964D}">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679</v>
      </c>
      <c r="E5" s="646"/>
      <c r="F5" s="661"/>
      <c r="G5" s="662"/>
      <c r="H5" s="662"/>
      <c r="I5" s="662"/>
      <c r="J5" s="662"/>
      <c r="K5" s="662"/>
      <c r="L5" s="663"/>
      <c r="M5" s="660" t="s">
        <v>51</v>
      </c>
      <c r="N5" s="660" t="s">
        <v>47</v>
      </c>
      <c r="O5" s="645" t="s">
        <v>679</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6</v>
      </c>
      <c r="E7" s="633"/>
      <c r="F7" s="654"/>
      <c r="G7" s="655"/>
      <c r="H7" s="655"/>
      <c r="I7" s="655"/>
      <c r="J7" s="655"/>
      <c r="K7" s="655"/>
      <c r="L7" s="656"/>
      <c r="M7" s="630"/>
      <c r="N7" s="630" t="s">
        <v>2</v>
      </c>
      <c r="O7" s="632">
        <v>7</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350</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511</v>
      </c>
      <c r="E11" s="646"/>
      <c r="F11" s="654"/>
      <c r="G11" s="655"/>
      <c r="H11" s="655"/>
      <c r="I11" s="655"/>
      <c r="J11" s="655"/>
      <c r="K11" s="655"/>
      <c r="L11" s="656"/>
      <c r="M11" s="630"/>
      <c r="N11" s="630" t="s">
        <v>4</v>
      </c>
      <c r="O11" s="645" t="s">
        <v>376</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368</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686</v>
      </c>
      <c r="F16" s="654"/>
      <c r="G16" s="655"/>
      <c r="H16" s="655"/>
      <c r="I16" s="655"/>
      <c r="J16" s="655"/>
      <c r="K16" s="655"/>
      <c r="L16" s="656"/>
      <c r="M16" s="652"/>
      <c r="N16" s="619" t="s">
        <v>281</v>
      </c>
      <c r="O16" s="620"/>
      <c r="P16" s="205" t="s">
        <v>1124</v>
      </c>
      <c r="Q16" s="654"/>
      <c r="R16" s="655"/>
      <c r="S16" s="655"/>
      <c r="T16" s="655"/>
      <c r="U16" s="655"/>
      <c r="V16" s="655"/>
      <c r="W16" s="656"/>
      <c r="Y1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1124</v>
      </c>
      <c r="P17" s="614"/>
      <c r="Q17" s="657"/>
      <c r="R17" s="658"/>
      <c r="S17" s="658"/>
      <c r="T17" s="658"/>
      <c r="U17" s="658"/>
      <c r="V17" s="658"/>
      <c r="W17" s="659"/>
    </row>
    <row r="18" spans="2:23" s="30" customFormat="1" ht="17.149999999999999" customHeight="1" x14ac:dyDescent="0.2">
      <c r="B18" s="619" t="s">
        <v>7</v>
      </c>
      <c r="C18" s="636"/>
      <c r="D18" s="636"/>
      <c r="E18" s="240" t="s">
        <v>1045</v>
      </c>
      <c r="F18" s="190"/>
      <c r="G18" s="190"/>
      <c r="H18" s="190"/>
      <c r="I18" s="190"/>
      <c r="J18" s="190"/>
      <c r="K18" s="190"/>
      <c r="L18" s="191"/>
      <c r="M18" s="619" t="s">
        <v>7</v>
      </c>
      <c r="N18" s="636"/>
      <c r="O18" s="620"/>
      <c r="P18" s="240" t="s">
        <v>737</v>
      </c>
      <c r="Q18" s="190"/>
      <c r="R18" s="190"/>
      <c r="S18" s="190"/>
      <c r="T18" s="190"/>
      <c r="U18" s="190"/>
      <c r="V18" s="190"/>
      <c r="W18" s="191"/>
    </row>
    <row r="19" spans="2:23" s="30" customFormat="1" ht="17.149999999999999" customHeight="1" x14ac:dyDescent="0.2">
      <c r="B19" s="626" t="s">
        <v>54</v>
      </c>
      <c r="C19" s="627"/>
      <c r="D19" s="628"/>
      <c r="E19" s="624" t="s">
        <v>1046</v>
      </c>
      <c r="F19" s="625"/>
      <c r="G19" s="625"/>
      <c r="H19" s="625"/>
      <c r="I19" s="625"/>
      <c r="J19" s="625"/>
      <c r="K19" s="625"/>
      <c r="L19" s="629"/>
      <c r="M19" s="626" t="s">
        <v>54</v>
      </c>
      <c r="N19" s="627"/>
      <c r="O19" s="628"/>
      <c r="P19" s="624" t="s">
        <v>1047</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982</v>
      </c>
      <c r="E22" s="638"/>
      <c r="F22" s="638"/>
      <c r="G22" s="638"/>
      <c r="H22" s="638"/>
      <c r="I22" s="638"/>
      <c r="J22" s="638"/>
      <c r="K22" s="638"/>
      <c r="L22" s="639"/>
      <c r="M22" s="619" t="s">
        <v>50</v>
      </c>
      <c r="N22" s="620"/>
      <c r="O22" s="637" t="s">
        <v>1048</v>
      </c>
      <c r="P22" s="638"/>
      <c r="Q22" s="638"/>
      <c r="R22" s="638"/>
      <c r="S22" s="638"/>
      <c r="T22" s="638"/>
      <c r="U22" s="638"/>
      <c r="V22" s="638"/>
      <c r="W22" s="639"/>
    </row>
    <row r="23" spans="2:23" s="30" customFormat="1" ht="20.149999999999999" customHeight="1" x14ac:dyDescent="0.2">
      <c r="B23" s="660" t="s">
        <v>51</v>
      </c>
      <c r="C23" s="660" t="s">
        <v>47</v>
      </c>
      <c r="D23" s="645" t="s">
        <v>679</v>
      </c>
      <c r="E23" s="646"/>
      <c r="F23" s="661"/>
      <c r="G23" s="662"/>
      <c r="H23" s="662"/>
      <c r="I23" s="662"/>
      <c r="J23" s="662"/>
      <c r="K23" s="662"/>
      <c r="L23" s="663"/>
      <c r="M23" s="660" t="s">
        <v>51</v>
      </c>
      <c r="N23" s="660" t="s">
        <v>47</v>
      </c>
      <c r="O23" s="645" t="s">
        <v>680</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8</v>
      </c>
      <c r="E25" s="633"/>
      <c r="F25" s="654"/>
      <c r="G25" s="655"/>
      <c r="H25" s="655"/>
      <c r="I25" s="655"/>
      <c r="J25" s="655"/>
      <c r="K25" s="655"/>
      <c r="L25" s="656"/>
      <c r="M25" s="630"/>
      <c r="N25" s="630" t="s">
        <v>2</v>
      </c>
      <c r="O25" s="632">
        <v>1</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350</v>
      </c>
      <c r="E27" s="646"/>
      <c r="F27" s="654"/>
      <c r="G27" s="655"/>
      <c r="H27" s="655"/>
      <c r="I27" s="655"/>
      <c r="J27" s="655"/>
      <c r="K27" s="655"/>
      <c r="L27" s="656"/>
      <c r="M27" s="630" t="s">
        <v>48</v>
      </c>
      <c r="N27" s="630" t="s">
        <v>3</v>
      </c>
      <c r="O27" s="645" t="s">
        <v>561</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376</v>
      </c>
      <c r="E29" s="646"/>
      <c r="F29" s="654"/>
      <c r="G29" s="655"/>
      <c r="H29" s="655"/>
      <c r="I29" s="655"/>
      <c r="J29" s="655"/>
      <c r="K29" s="655"/>
      <c r="L29" s="656"/>
      <c r="M29" s="630"/>
      <c r="N29" s="630" t="s">
        <v>4</v>
      </c>
      <c r="O29" s="645" t="s">
        <v>513</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368</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1124</v>
      </c>
      <c r="F34" s="654"/>
      <c r="G34" s="655"/>
      <c r="H34" s="655"/>
      <c r="I34" s="655"/>
      <c r="J34" s="655"/>
      <c r="K34" s="655"/>
      <c r="L34" s="656"/>
      <c r="M34" s="652"/>
      <c r="N34" s="619" t="s">
        <v>281</v>
      </c>
      <c r="O34" s="620"/>
      <c r="P34" s="205" t="s">
        <v>686</v>
      </c>
      <c r="Q34" s="654"/>
      <c r="R34" s="655"/>
      <c r="S34" s="655"/>
      <c r="T34" s="655"/>
      <c r="U34" s="655"/>
      <c r="V34" s="655"/>
      <c r="W34" s="656"/>
    </row>
    <row r="35" spans="2:24" s="30" customFormat="1" ht="17.149999999999999" customHeight="1" x14ac:dyDescent="0.2">
      <c r="B35" s="619" t="s">
        <v>29</v>
      </c>
      <c r="C35" s="620"/>
      <c r="D35" s="653" t="s">
        <v>1124</v>
      </c>
      <c r="E35" s="614"/>
      <c r="F35" s="657"/>
      <c r="G35" s="658"/>
      <c r="H35" s="658"/>
      <c r="I35" s="658"/>
      <c r="J35" s="658"/>
      <c r="K35" s="658"/>
      <c r="L35" s="659"/>
      <c r="M35" s="619" t="s">
        <v>29</v>
      </c>
      <c r="N35" s="620"/>
      <c r="O35" s="653" t="s">
        <v>687</v>
      </c>
      <c r="P35" s="614"/>
      <c r="Q35" s="657"/>
      <c r="R35" s="658"/>
      <c r="S35" s="658"/>
      <c r="T35" s="658"/>
      <c r="U35" s="658"/>
      <c r="V35" s="658"/>
      <c r="W35" s="659"/>
    </row>
    <row r="36" spans="2:24" s="30" customFormat="1" ht="17.149999999999999" customHeight="1" x14ac:dyDescent="0.2">
      <c r="B36" s="619" t="s">
        <v>7</v>
      </c>
      <c r="C36" s="636"/>
      <c r="D36" s="636"/>
      <c r="E36" s="240" t="s">
        <v>773</v>
      </c>
      <c r="F36" s="190"/>
      <c r="G36" s="190"/>
      <c r="H36" s="190"/>
      <c r="I36" s="190"/>
      <c r="J36" s="190"/>
      <c r="K36" s="190"/>
      <c r="L36" s="191"/>
      <c r="M36" s="619" t="s">
        <v>7</v>
      </c>
      <c r="N36" s="636"/>
      <c r="O36" s="620"/>
      <c r="P36" s="240" t="s">
        <v>1050</v>
      </c>
      <c r="Q36" s="190"/>
      <c r="R36" s="190"/>
      <c r="S36" s="190"/>
      <c r="T36" s="190"/>
      <c r="U36" s="190"/>
      <c r="V36" s="190"/>
      <c r="W36" s="191"/>
    </row>
    <row r="37" spans="2:24" s="30" customFormat="1" ht="17.149999999999999" customHeight="1" x14ac:dyDescent="0.2">
      <c r="B37" s="626" t="s">
        <v>54</v>
      </c>
      <c r="C37" s="627"/>
      <c r="D37" s="628"/>
      <c r="E37" s="624" t="s">
        <v>1049</v>
      </c>
      <c r="F37" s="625"/>
      <c r="G37" s="625"/>
      <c r="H37" s="625"/>
      <c r="I37" s="625"/>
      <c r="J37" s="625"/>
      <c r="K37" s="625"/>
      <c r="L37" s="629"/>
      <c r="M37" s="626" t="s">
        <v>54</v>
      </c>
      <c r="N37" s="627"/>
      <c r="O37" s="628"/>
      <c r="P37" s="624" t="s">
        <v>1051</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975</v>
      </c>
      <c r="E40" s="638"/>
      <c r="F40" s="638"/>
      <c r="G40" s="638"/>
      <c r="H40" s="638"/>
      <c r="I40" s="638"/>
      <c r="J40" s="638"/>
      <c r="K40" s="638"/>
      <c r="L40" s="639"/>
      <c r="M40" s="619" t="s">
        <v>50</v>
      </c>
      <c r="N40" s="620"/>
      <c r="O40" s="637" t="s">
        <v>982</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FBD60122-2783-4D7D-9641-36F90A29BED6}">
      <formula1>INDIRECT(D9)</formula1>
    </dataValidation>
    <dataValidation type="list" allowBlank="1" showInputMessage="1" showErrorMessage="1" sqref="D14:E14 D32:E32 O14:P14 O32:P32" xr:uid="{8052437B-4CDF-4F70-8762-FC270C764313}">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95DC31D-80EF-4174-8081-5AED598DCD4F}">
          <x14:formula1>
            <xm:f>'(参考)リスト'!$G$16:$G$20</xm:f>
          </x14:formula1>
          <xm:sqref>D17:E17 D35:E35 O17:P17 O35:P35</xm:sqref>
        </x14:dataValidation>
        <x14:dataValidation type="list" allowBlank="1" showInputMessage="1" showErrorMessage="1" xr:uid="{31A0E45E-571E-43B1-BE1C-CB81FEB91BB1}">
          <x14:formula1>
            <xm:f>'(参考)リスト'!$B$16:$B$20</xm:f>
          </x14:formula1>
          <xm:sqref>D9:E10 D27:E28 O9:P10 O27:P28</xm:sqref>
        </x14:dataValidation>
        <x14:dataValidation type="list" allowBlank="1" showInputMessage="1" showErrorMessage="1" xr:uid="{09A34CE4-06FC-4DA9-80F9-606CA8623DDB}">
          <x14:formula1>
            <xm:f>'(参考)リスト'!$F$16:$F$21</xm:f>
          </x14:formula1>
          <xm:sqref>E15:E16 E33:E34 P15:P16 P33:P34</xm:sqref>
        </x14:dataValidation>
        <x14:dataValidation type="list" allowBlank="1" showInputMessage="1" showErrorMessage="1" xr:uid="{CF965A4B-308B-4EEC-B8C6-F00C2FB052ED}">
          <x14:formula1>
            <xm:f>'(参考)リスト'!$D$16:$D$18</xm:f>
          </x14:formula1>
          <xm:sqref>D13:E13 D31:E31 O13:P13 O31:P31</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CC0CA-19F6-4FB0-8EAD-30CEC9B774A1}">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680</v>
      </c>
      <c r="E5" s="646"/>
      <c r="F5" s="661"/>
      <c r="G5" s="662"/>
      <c r="H5" s="662"/>
      <c r="I5" s="662"/>
      <c r="J5" s="662"/>
      <c r="K5" s="662"/>
      <c r="L5" s="663"/>
      <c r="M5" s="660" t="s">
        <v>51</v>
      </c>
      <c r="N5" s="660" t="s">
        <v>47</v>
      </c>
      <c r="O5" s="645" t="s">
        <v>680</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2</v>
      </c>
      <c r="E7" s="633"/>
      <c r="F7" s="654"/>
      <c r="G7" s="655"/>
      <c r="H7" s="655"/>
      <c r="I7" s="655"/>
      <c r="J7" s="655"/>
      <c r="K7" s="655"/>
      <c r="L7" s="656"/>
      <c r="M7" s="630"/>
      <c r="N7" s="630" t="s">
        <v>2</v>
      </c>
      <c r="O7" s="632">
        <v>3</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561</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511</v>
      </c>
      <c r="E11" s="646"/>
      <c r="F11" s="654"/>
      <c r="G11" s="655"/>
      <c r="H11" s="655"/>
      <c r="I11" s="655"/>
      <c r="J11" s="655"/>
      <c r="K11" s="655"/>
      <c r="L11" s="656"/>
      <c r="M11" s="630"/>
      <c r="N11" s="630" t="s">
        <v>4</v>
      </c>
      <c r="O11" s="645" t="s">
        <v>511</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t="s">
        <v>559</v>
      </c>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686</v>
      </c>
      <c r="F16" s="654"/>
      <c r="G16" s="655"/>
      <c r="H16" s="655"/>
      <c r="I16" s="655"/>
      <c r="J16" s="655"/>
      <c r="K16" s="655"/>
      <c r="L16" s="656"/>
      <c r="M16" s="652"/>
      <c r="N16" s="619" t="s">
        <v>281</v>
      </c>
      <c r="O16" s="620"/>
      <c r="P16" s="205" t="s">
        <v>686</v>
      </c>
      <c r="Q16" s="654"/>
      <c r="R16" s="655"/>
      <c r="S16" s="655"/>
      <c r="T16" s="655"/>
      <c r="U16" s="655"/>
      <c r="V16" s="655"/>
      <c r="W16" s="656"/>
      <c r="Y16"/>
    </row>
    <row r="17" spans="2:23" s="30" customFormat="1" ht="17.149999999999999" customHeight="1" x14ac:dyDescent="0.2">
      <c r="B17" s="619" t="s">
        <v>29</v>
      </c>
      <c r="C17" s="620"/>
      <c r="D17" s="653" t="s">
        <v>687</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1052</v>
      </c>
      <c r="F18" s="190"/>
      <c r="G18" s="190"/>
      <c r="H18" s="190"/>
      <c r="I18" s="190"/>
      <c r="J18" s="190"/>
      <c r="K18" s="190"/>
      <c r="L18" s="191"/>
      <c r="M18" s="619" t="s">
        <v>7</v>
      </c>
      <c r="N18" s="636"/>
      <c r="O18" s="620"/>
      <c r="P18" s="240" t="s">
        <v>762</v>
      </c>
      <c r="Q18" s="190"/>
      <c r="R18" s="190"/>
      <c r="S18" s="190"/>
      <c r="T18" s="190"/>
      <c r="U18" s="190"/>
      <c r="V18" s="190"/>
      <c r="W18" s="191"/>
    </row>
    <row r="19" spans="2:23" s="30" customFormat="1" ht="17.149999999999999" customHeight="1" x14ac:dyDescent="0.2">
      <c r="B19" s="626" t="s">
        <v>54</v>
      </c>
      <c r="C19" s="627"/>
      <c r="D19" s="628"/>
      <c r="E19" s="624" t="s">
        <v>1053</v>
      </c>
      <c r="F19" s="625"/>
      <c r="G19" s="625"/>
      <c r="H19" s="625"/>
      <c r="I19" s="625"/>
      <c r="J19" s="625"/>
      <c r="K19" s="625"/>
      <c r="L19" s="629"/>
      <c r="M19" s="626" t="s">
        <v>54</v>
      </c>
      <c r="N19" s="627"/>
      <c r="O19" s="628"/>
      <c r="P19" s="624" t="s">
        <v>1055</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1054</v>
      </c>
      <c r="E22" s="638"/>
      <c r="F22" s="638"/>
      <c r="G22" s="638"/>
      <c r="H22" s="638"/>
      <c r="I22" s="638"/>
      <c r="J22" s="638"/>
      <c r="K22" s="638"/>
      <c r="L22" s="639"/>
      <c r="M22" s="619" t="s">
        <v>50</v>
      </c>
      <c r="N22" s="620"/>
      <c r="O22" s="637" t="s">
        <v>1054</v>
      </c>
      <c r="P22" s="638"/>
      <c r="Q22" s="638"/>
      <c r="R22" s="638"/>
      <c r="S22" s="638"/>
      <c r="T22" s="638"/>
      <c r="U22" s="638"/>
      <c r="V22" s="638"/>
      <c r="W22" s="639"/>
    </row>
    <row r="23" spans="2:23" s="30" customFormat="1" ht="20.149999999999999" customHeight="1" x14ac:dyDescent="0.2">
      <c r="B23" s="660" t="s">
        <v>51</v>
      </c>
      <c r="C23" s="660" t="s">
        <v>47</v>
      </c>
      <c r="D23" s="645" t="s">
        <v>680</v>
      </c>
      <c r="E23" s="646"/>
      <c r="F23" s="661"/>
      <c r="G23" s="662"/>
      <c r="H23" s="662"/>
      <c r="I23" s="662"/>
      <c r="J23" s="662"/>
      <c r="K23" s="662"/>
      <c r="L23" s="663"/>
      <c r="M23" s="660" t="s">
        <v>51</v>
      </c>
      <c r="N23" s="660" t="s">
        <v>47</v>
      </c>
      <c r="O23" s="645" t="s">
        <v>680</v>
      </c>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4</v>
      </c>
      <c r="E25" s="633"/>
      <c r="F25" s="654"/>
      <c r="G25" s="655"/>
      <c r="H25" s="655"/>
      <c r="I25" s="655"/>
      <c r="J25" s="655"/>
      <c r="K25" s="655"/>
      <c r="L25" s="656"/>
      <c r="M25" s="630"/>
      <c r="N25" s="630" t="s">
        <v>2</v>
      </c>
      <c r="O25" s="632">
        <v>5</v>
      </c>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t="s">
        <v>350</v>
      </c>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511</v>
      </c>
      <c r="E29" s="646"/>
      <c r="F29" s="654"/>
      <c r="G29" s="655"/>
      <c r="H29" s="655"/>
      <c r="I29" s="655"/>
      <c r="J29" s="655"/>
      <c r="K29" s="655"/>
      <c r="L29" s="656"/>
      <c r="M29" s="630"/>
      <c r="N29" s="630" t="s">
        <v>4</v>
      </c>
      <c r="O29" s="645" t="s">
        <v>376</v>
      </c>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t="s">
        <v>351</v>
      </c>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t="s">
        <v>559</v>
      </c>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t="s">
        <v>1124</v>
      </c>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t="s">
        <v>1124</v>
      </c>
      <c r="P35" s="614"/>
      <c r="Q35" s="657"/>
      <c r="R35" s="658"/>
      <c r="S35" s="658"/>
      <c r="T35" s="658"/>
      <c r="U35" s="658"/>
      <c r="V35" s="658"/>
      <c r="W35" s="659"/>
    </row>
    <row r="36" spans="2:24" s="30" customFormat="1" ht="17.149999999999999" customHeight="1" x14ac:dyDescent="0.2">
      <c r="B36" s="619" t="s">
        <v>7</v>
      </c>
      <c r="C36" s="636"/>
      <c r="D36" s="636"/>
      <c r="E36" s="240" t="s">
        <v>1056</v>
      </c>
      <c r="F36" s="190"/>
      <c r="G36" s="190"/>
      <c r="H36" s="190"/>
      <c r="I36" s="190"/>
      <c r="J36" s="190"/>
      <c r="K36" s="190"/>
      <c r="L36" s="191"/>
      <c r="M36" s="619" t="s">
        <v>7</v>
      </c>
      <c r="N36" s="636"/>
      <c r="O36" s="620"/>
      <c r="P36" s="240" t="s">
        <v>785</v>
      </c>
      <c r="Q36" s="190"/>
      <c r="R36" s="190"/>
      <c r="S36" s="190"/>
      <c r="T36" s="190"/>
      <c r="U36" s="190"/>
      <c r="V36" s="190"/>
      <c r="W36" s="191"/>
    </row>
    <row r="37" spans="2:24" s="30" customFormat="1" ht="17.149999999999999" customHeight="1" x14ac:dyDescent="0.2">
      <c r="B37" s="626" t="s">
        <v>54</v>
      </c>
      <c r="C37" s="627"/>
      <c r="D37" s="628"/>
      <c r="E37" s="624" t="s">
        <v>1057</v>
      </c>
      <c r="F37" s="625"/>
      <c r="G37" s="625"/>
      <c r="H37" s="625"/>
      <c r="I37" s="625"/>
      <c r="J37" s="625"/>
      <c r="K37" s="625"/>
      <c r="L37" s="629"/>
      <c r="M37" s="626" t="s">
        <v>54</v>
      </c>
      <c r="N37" s="627"/>
      <c r="O37" s="628"/>
      <c r="P37" s="624" t="s">
        <v>1058</v>
      </c>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t="s">
        <v>965</v>
      </c>
      <c r="Q38" s="625"/>
      <c r="R38" s="625"/>
      <c r="S38" s="598"/>
      <c r="T38" s="598"/>
      <c r="U38" s="598"/>
      <c r="V38" s="598"/>
      <c r="W38" s="599"/>
    </row>
    <row r="39" spans="2:24" s="30" customFormat="1" ht="17.149999999999999" customHeight="1" x14ac:dyDescent="0.2">
      <c r="B39" s="621" t="s">
        <v>303</v>
      </c>
      <c r="C39" s="622"/>
      <c r="D39" s="623"/>
      <c r="E39" s="624" t="s">
        <v>965</v>
      </c>
      <c r="F39" s="625"/>
      <c r="G39" s="629"/>
      <c r="H39" s="643" t="s">
        <v>8</v>
      </c>
      <c r="I39" s="644"/>
      <c r="J39" s="640"/>
      <c r="K39" s="641"/>
      <c r="L39" s="642"/>
      <c r="M39" s="621" t="s">
        <v>303</v>
      </c>
      <c r="N39" s="622"/>
      <c r="O39" s="623"/>
      <c r="P39" s="624" t="s">
        <v>965</v>
      </c>
      <c r="Q39" s="625"/>
      <c r="R39" s="625"/>
      <c r="S39" s="643" t="s">
        <v>8</v>
      </c>
      <c r="T39" s="644"/>
      <c r="U39" s="640"/>
      <c r="V39" s="641"/>
      <c r="W39" s="642"/>
    </row>
    <row r="40" spans="2:24" s="30" customFormat="1" ht="17.149999999999999" customHeight="1" x14ac:dyDescent="0.2">
      <c r="B40" s="619" t="s">
        <v>50</v>
      </c>
      <c r="C40" s="620"/>
      <c r="D40" s="637" t="s">
        <v>1054</v>
      </c>
      <c r="E40" s="638"/>
      <c r="F40" s="638"/>
      <c r="G40" s="638"/>
      <c r="H40" s="638"/>
      <c r="I40" s="638"/>
      <c r="J40" s="638"/>
      <c r="K40" s="638"/>
      <c r="L40" s="639"/>
      <c r="M40" s="619" t="s">
        <v>50</v>
      </c>
      <c r="N40" s="620"/>
      <c r="O40" s="637" t="s">
        <v>975</v>
      </c>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4:E14 D32:E32 O14:P14 O32:P32" xr:uid="{D32C4605-4747-49C8-8C76-DEA1133C68C9}">
      <formula1>INDIRECT(D13)</formula1>
    </dataValidation>
    <dataValidation type="list" allowBlank="1" showInputMessage="1" showErrorMessage="1" sqref="D11:E12 D29:E30 O11:P12 O29:P30" xr:uid="{9CCE9A9F-D009-48CC-8A63-88BBB35F984B}">
      <formula1>INDIRECT(D9)</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99DB428-A4CA-454E-8A31-4C939CA7CCA0}">
          <x14:formula1>
            <xm:f>'(参考)リスト'!$D$16:$D$18</xm:f>
          </x14:formula1>
          <xm:sqref>D13:E13 D31:E31 O13:P13 O31:P31</xm:sqref>
        </x14:dataValidation>
        <x14:dataValidation type="list" allowBlank="1" showInputMessage="1" showErrorMessage="1" xr:uid="{300284E0-F5B5-4641-823B-9C4827C62314}">
          <x14:formula1>
            <xm:f>'(参考)リスト'!$F$16:$F$21</xm:f>
          </x14:formula1>
          <xm:sqref>E15:E16 E33:E34 P15:P16 P33:P34</xm:sqref>
        </x14:dataValidation>
        <x14:dataValidation type="list" allowBlank="1" showInputMessage="1" showErrorMessage="1" xr:uid="{BE5B553C-9BAF-409A-9CBB-B0B176E969D7}">
          <x14:formula1>
            <xm:f>'(参考)リスト'!$B$16:$B$20</xm:f>
          </x14:formula1>
          <xm:sqref>D9:E10 D27:E28 O9:P10 O27:P28</xm:sqref>
        </x14:dataValidation>
        <x14:dataValidation type="list" allowBlank="1" showInputMessage="1" showErrorMessage="1" xr:uid="{F677BC08-6DB3-443E-899B-AF2A0C758D17}">
          <x14:formula1>
            <xm:f>'(参考)リスト'!$G$16:$G$20</xm:f>
          </x14:formula1>
          <xm:sqref>D17:E17 D35:E35 O17:P17 O35:P35</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62BF5-992D-4B2E-BE9D-35F5549C3E0B}">
  <dimension ref="B1:Y45"/>
  <sheetViews>
    <sheetView showGridLines="0" showZeros="0" view="pageBreakPreview" zoomScaleNormal="100" zoomScaleSheetLayoutView="100" workbookViewId="0">
      <selection activeCell="X5" sqref="X5"/>
    </sheetView>
  </sheetViews>
  <sheetFormatPr defaultColWidth="7.6328125" defaultRowHeight="27.9" customHeight="1" x14ac:dyDescent="0.2"/>
  <cols>
    <col min="1" max="1" width="7.6328125" style="29"/>
    <col min="2" max="4" width="5.90625" style="29" customWidth="1"/>
    <col min="5" max="5" width="9.36328125" style="29" customWidth="1"/>
    <col min="6" max="12" width="9.08984375" style="29" customWidth="1"/>
    <col min="13" max="15" width="5.90625" style="29" customWidth="1"/>
    <col min="16" max="16" width="9.36328125" style="29" customWidth="1"/>
    <col min="17" max="23" width="9.08984375" style="29" customWidth="1"/>
    <col min="24" max="16384" width="7.6328125" style="29"/>
  </cols>
  <sheetData>
    <row r="1" spans="2:25" ht="9" customHeight="1" x14ac:dyDescent="0.2">
      <c r="E1" s="29">
        <v>1</v>
      </c>
    </row>
    <row r="2" spans="2:25" ht="20.149999999999999" customHeight="1" x14ac:dyDescent="0.2">
      <c r="B2" s="110" t="s">
        <v>344</v>
      </c>
      <c r="C2" s="98"/>
      <c r="D2" s="98"/>
      <c r="E2" s="98"/>
      <c r="F2" s="98"/>
      <c r="G2" s="98"/>
      <c r="H2" s="98"/>
      <c r="I2" s="98"/>
      <c r="J2" s="98"/>
      <c r="K2" s="98"/>
      <c r="L2" s="98"/>
      <c r="M2" s="98"/>
      <c r="N2" s="98"/>
      <c r="O2" s="98"/>
      <c r="P2" s="98"/>
      <c r="Q2" s="98"/>
      <c r="R2" s="98"/>
      <c r="S2" s="98"/>
      <c r="T2" s="98"/>
      <c r="U2" s="98"/>
      <c r="V2" s="98"/>
      <c r="W2" s="98"/>
    </row>
    <row r="3" spans="2:25" ht="20.149999999999999" customHeight="1" x14ac:dyDescent="0.2">
      <c r="B3" s="677" t="s">
        <v>53</v>
      </c>
      <c r="C3" s="678"/>
      <c r="D3" s="681" t="s">
        <v>617</v>
      </c>
      <c r="E3" s="682"/>
      <c r="F3" s="682"/>
      <c r="G3" s="683"/>
      <c r="H3" s="667" t="s">
        <v>45</v>
      </c>
      <c r="I3" s="668"/>
      <c r="J3" s="669" t="s">
        <v>578</v>
      </c>
      <c r="K3" s="670"/>
      <c r="L3" s="671"/>
      <c r="M3" s="672" t="s">
        <v>267</v>
      </c>
      <c r="N3" s="672"/>
      <c r="O3" s="672"/>
      <c r="P3" s="676" t="s">
        <v>633</v>
      </c>
      <c r="Q3" s="676"/>
      <c r="R3" s="676"/>
      <c r="S3" s="418" t="s">
        <v>230</v>
      </c>
      <c r="T3" s="420"/>
      <c r="U3" s="673">
        <v>45275</v>
      </c>
      <c r="V3" s="674"/>
      <c r="W3" s="675"/>
    </row>
    <row r="4" spans="2:25" ht="19.5" customHeight="1" x14ac:dyDescent="0.2">
      <c r="B4" s="679" t="s">
        <v>46</v>
      </c>
      <c r="C4" s="680"/>
      <c r="D4" s="664" t="s">
        <v>630</v>
      </c>
      <c r="E4" s="665"/>
      <c r="F4" s="665"/>
      <c r="G4" s="666"/>
      <c r="H4" s="667" t="s">
        <v>52</v>
      </c>
      <c r="I4" s="668"/>
      <c r="J4" s="669" t="s">
        <v>579</v>
      </c>
      <c r="K4" s="670"/>
      <c r="L4" s="671"/>
      <c r="M4" s="672" t="s">
        <v>268</v>
      </c>
      <c r="N4" s="672"/>
      <c r="O4" s="672"/>
      <c r="P4" s="684" t="s">
        <v>634</v>
      </c>
      <c r="Q4" s="684"/>
      <c r="R4" s="684"/>
      <c r="S4" s="556"/>
      <c r="T4" s="557"/>
      <c r="U4" s="556"/>
      <c r="V4" s="609"/>
      <c r="W4" s="557"/>
    </row>
    <row r="5" spans="2:25" s="30" customFormat="1" ht="20.149999999999999" customHeight="1" x14ac:dyDescent="0.2">
      <c r="B5" s="660" t="s">
        <v>51</v>
      </c>
      <c r="C5" s="660" t="s">
        <v>47</v>
      </c>
      <c r="D5" s="645" t="s">
        <v>680</v>
      </c>
      <c r="E5" s="646"/>
      <c r="F5" s="661"/>
      <c r="G5" s="662"/>
      <c r="H5" s="662"/>
      <c r="I5" s="662"/>
      <c r="J5" s="662"/>
      <c r="K5" s="662"/>
      <c r="L5" s="663"/>
      <c r="M5" s="660" t="s">
        <v>51</v>
      </c>
      <c r="N5" s="660" t="s">
        <v>47</v>
      </c>
      <c r="O5" s="645" t="s">
        <v>680</v>
      </c>
      <c r="P5" s="646"/>
      <c r="Q5" s="654"/>
      <c r="R5" s="655"/>
      <c r="S5" s="655"/>
      <c r="T5" s="655"/>
      <c r="U5" s="655"/>
      <c r="V5" s="655"/>
      <c r="W5" s="656"/>
    </row>
    <row r="6" spans="2:25" s="30" customFormat="1" ht="20.149999999999999" customHeight="1" x14ac:dyDescent="0.2">
      <c r="B6" s="630"/>
      <c r="C6" s="631"/>
      <c r="D6" s="647"/>
      <c r="E6" s="648"/>
      <c r="F6" s="654"/>
      <c r="G6" s="655"/>
      <c r="H6" s="655"/>
      <c r="I6" s="655"/>
      <c r="J6" s="655"/>
      <c r="K6" s="655"/>
      <c r="L6" s="656"/>
      <c r="M6" s="630"/>
      <c r="N6" s="631"/>
      <c r="O6" s="647"/>
      <c r="P6" s="648"/>
      <c r="Q6" s="654"/>
      <c r="R6" s="655"/>
      <c r="S6" s="655"/>
      <c r="T6" s="655"/>
      <c r="U6" s="655"/>
      <c r="V6" s="655"/>
      <c r="W6" s="656"/>
      <c r="X6"/>
    </row>
    <row r="7" spans="2:25" s="30" customFormat="1" ht="20.149999999999999" customHeight="1" x14ac:dyDescent="0.2">
      <c r="B7" s="630"/>
      <c r="C7" s="630" t="s">
        <v>2</v>
      </c>
      <c r="D7" s="632">
        <v>6</v>
      </c>
      <c r="E7" s="633"/>
      <c r="F7" s="654"/>
      <c r="G7" s="655"/>
      <c r="H7" s="655"/>
      <c r="I7" s="655"/>
      <c r="J7" s="655"/>
      <c r="K7" s="655"/>
      <c r="L7" s="656"/>
      <c r="M7" s="630"/>
      <c r="N7" s="630" t="s">
        <v>2</v>
      </c>
      <c r="O7" s="632">
        <v>7</v>
      </c>
      <c r="P7" s="633"/>
      <c r="Q7" s="654"/>
      <c r="R7" s="655"/>
      <c r="S7" s="655"/>
      <c r="T7" s="655"/>
      <c r="U7" s="655"/>
      <c r="V7" s="655"/>
      <c r="W7" s="656"/>
    </row>
    <row r="8" spans="2:25" s="30" customFormat="1" ht="19.5" customHeight="1" x14ac:dyDescent="0.2">
      <c r="B8" s="631"/>
      <c r="C8" s="631"/>
      <c r="D8" s="634"/>
      <c r="E8" s="635"/>
      <c r="F8" s="654"/>
      <c r="G8" s="655"/>
      <c r="H8" s="655"/>
      <c r="I8" s="655"/>
      <c r="J8" s="655"/>
      <c r="K8" s="655"/>
      <c r="L8" s="656"/>
      <c r="M8" s="631"/>
      <c r="N8" s="631"/>
      <c r="O8" s="634"/>
      <c r="P8" s="635"/>
      <c r="Q8" s="654"/>
      <c r="R8" s="655"/>
      <c r="S8" s="655"/>
      <c r="T8" s="655"/>
      <c r="U8" s="655"/>
      <c r="V8" s="655"/>
      <c r="W8" s="656"/>
    </row>
    <row r="9" spans="2:25" s="30" customFormat="1" ht="20.149999999999999" customHeight="1" x14ac:dyDescent="0.2">
      <c r="B9" s="630" t="s">
        <v>48</v>
      </c>
      <c r="C9" s="630" t="s">
        <v>3</v>
      </c>
      <c r="D9" s="645" t="s">
        <v>350</v>
      </c>
      <c r="E9" s="646"/>
      <c r="F9" s="654"/>
      <c r="G9" s="655"/>
      <c r="H9" s="655"/>
      <c r="I9" s="655"/>
      <c r="J9" s="655"/>
      <c r="K9" s="655"/>
      <c r="L9" s="656"/>
      <c r="M9" s="630" t="s">
        <v>48</v>
      </c>
      <c r="N9" s="630" t="s">
        <v>3</v>
      </c>
      <c r="O9" s="645" t="s">
        <v>561</v>
      </c>
      <c r="P9" s="646"/>
      <c r="Q9" s="654"/>
      <c r="R9" s="655"/>
      <c r="S9" s="655"/>
      <c r="T9" s="655"/>
      <c r="U9" s="655"/>
      <c r="V9" s="655"/>
      <c r="W9" s="656"/>
    </row>
    <row r="10" spans="2:25" s="30" customFormat="1" ht="20.149999999999999" customHeight="1" x14ac:dyDescent="0.2">
      <c r="B10" s="630"/>
      <c r="C10" s="631"/>
      <c r="D10" s="647"/>
      <c r="E10" s="648"/>
      <c r="F10" s="654"/>
      <c r="G10" s="655"/>
      <c r="H10" s="655"/>
      <c r="I10" s="655"/>
      <c r="J10" s="655"/>
      <c r="K10" s="655"/>
      <c r="L10" s="656"/>
      <c r="M10" s="630"/>
      <c r="N10" s="631"/>
      <c r="O10" s="647"/>
      <c r="P10" s="648"/>
      <c r="Q10" s="654"/>
      <c r="R10" s="655"/>
      <c r="S10" s="655"/>
      <c r="T10" s="655"/>
      <c r="U10" s="655"/>
      <c r="V10" s="655"/>
      <c r="W10" s="656"/>
      <c r="Y10"/>
    </row>
    <row r="11" spans="2:25" s="30" customFormat="1" ht="20.149999999999999" customHeight="1" x14ac:dyDescent="0.2">
      <c r="B11" s="630"/>
      <c r="C11" s="630" t="s">
        <v>4</v>
      </c>
      <c r="D11" s="645" t="s">
        <v>373</v>
      </c>
      <c r="E11" s="646"/>
      <c r="F11" s="654"/>
      <c r="G11" s="655"/>
      <c r="H11" s="655"/>
      <c r="I11" s="655"/>
      <c r="J11" s="655"/>
      <c r="K11" s="655"/>
      <c r="L11" s="656"/>
      <c r="M11" s="630"/>
      <c r="N11" s="630" t="s">
        <v>4</v>
      </c>
      <c r="O11" s="645" t="s">
        <v>521</v>
      </c>
      <c r="P11" s="646"/>
      <c r="Q11" s="654"/>
      <c r="R11" s="655"/>
      <c r="S11" s="655"/>
      <c r="T11" s="655"/>
      <c r="U11" s="655"/>
      <c r="V11" s="655"/>
      <c r="W11" s="656"/>
      <c r="X11"/>
    </row>
    <row r="12" spans="2:25" s="30" customFormat="1" ht="20.149999999999999" customHeight="1" x14ac:dyDescent="0.2">
      <c r="B12" s="631"/>
      <c r="C12" s="631"/>
      <c r="D12" s="647"/>
      <c r="E12" s="648"/>
      <c r="F12" s="654"/>
      <c r="G12" s="655"/>
      <c r="H12" s="655"/>
      <c r="I12" s="655"/>
      <c r="J12" s="655"/>
      <c r="K12" s="655"/>
      <c r="L12" s="656"/>
      <c r="M12" s="631"/>
      <c r="N12" s="631"/>
      <c r="O12" s="647"/>
      <c r="P12" s="648"/>
      <c r="Q12" s="654"/>
      <c r="R12" s="655"/>
      <c r="S12" s="655"/>
      <c r="T12" s="655"/>
      <c r="U12" s="655"/>
      <c r="V12" s="655"/>
      <c r="W12" s="656"/>
      <c r="X12"/>
    </row>
    <row r="13" spans="2:25" s="30" customFormat="1" ht="17.149999999999999" customHeight="1" x14ac:dyDescent="0.2">
      <c r="B13" s="619" t="s">
        <v>5</v>
      </c>
      <c r="C13" s="620"/>
      <c r="D13" s="649" t="s">
        <v>351</v>
      </c>
      <c r="E13" s="650"/>
      <c r="F13" s="654"/>
      <c r="G13" s="655"/>
      <c r="H13" s="655"/>
      <c r="I13" s="655"/>
      <c r="J13" s="655"/>
      <c r="K13" s="655"/>
      <c r="L13" s="656"/>
      <c r="M13" s="619" t="s">
        <v>5</v>
      </c>
      <c r="N13" s="620"/>
      <c r="O13" s="649" t="s">
        <v>351</v>
      </c>
      <c r="P13" s="650"/>
      <c r="Q13" s="654"/>
      <c r="R13" s="655"/>
      <c r="S13" s="655"/>
      <c r="T13" s="655"/>
      <c r="U13" s="655"/>
      <c r="V13" s="655"/>
      <c r="W13" s="656"/>
    </row>
    <row r="14" spans="2:25" s="30" customFormat="1" ht="17.149999999999999" customHeight="1" x14ac:dyDescent="0.2">
      <c r="B14" s="619" t="s">
        <v>49</v>
      </c>
      <c r="C14" s="620"/>
      <c r="D14" s="649" t="s">
        <v>559</v>
      </c>
      <c r="E14" s="650"/>
      <c r="F14" s="654"/>
      <c r="G14" s="655"/>
      <c r="H14" s="655"/>
      <c r="I14" s="655"/>
      <c r="J14" s="655"/>
      <c r="K14" s="655"/>
      <c r="L14" s="656"/>
      <c r="M14" s="619" t="s">
        <v>49</v>
      </c>
      <c r="N14" s="620"/>
      <c r="O14" s="649"/>
      <c r="P14" s="650"/>
      <c r="Q14" s="654"/>
      <c r="R14" s="655"/>
      <c r="S14" s="655"/>
      <c r="T14" s="655"/>
      <c r="U14" s="655"/>
      <c r="V14" s="655"/>
      <c r="W14" s="656"/>
    </row>
    <row r="15" spans="2:25" s="30" customFormat="1" ht="17.149999999999999" customHeight="1" x14ac:dyDescent="0.2">
      <c r="B15" s="651" t="s">
        <v>280</v>
      </c>
      <c r="C15" s="619" t="s">
        <v>279</v>
      </c>
      <c r="D15" s="620"/>
      <c r="E15" s="205"/>
      <c r="F15" s="654"/>
      <c r="G15" s="655"/>
      <c r="H15" s="655"/>
      <c r="I15" s="655"/>
      <c r="J15" s="655"/>
      <c r="K15" s="655"/>
      <c r="L15" s="656"/>
      <c r="M15" s="651" t="s">
        <v>280</v>
      </c>
      <c r="N15" s="619" t="s">
        <v>279</v>
      </c>
      <c r="O15" s="620"/>
      <c r="P15" s="205"/>
      <c r="Q15" s="654"/>
      <c r="R15" s="655"/>
      <c r="S15" s="655"/>
      <c r="T15" s="655"/>
      <c r="U15" s="655"/>
      <c r="V15" s="655"/>
      <c r="W15" s="656"/>
      <c r="X15"/>
    </row>
    <row r="16" spans="2:25" s="30" customFormat="1" ht="17.149999999999999" customHeight="1" x14ac:dyDescent="0.2">
      <c r="B16" s="652"/>
      <c r="C16" s="619" t="s">
        <v>281</v>
      </c>
      <c r="D16" s="620"/>
      <c r="E16" s="205" t="s">
        <v>1124</v>
      </c>
      <c r="F16" s="654"/>
      <c r="G16" s="655"/>
      <c r="H16" s="655"/>
      <c r="I16" s="655"/>
      <c r="J16" s="655"/>
      <c r="K16" s="655"/>
      <c r="L16" s="656"/>
      <c r="M16" s="652"/>
      <c r="N16" s="619" t="s">
        <v>281</v>
      </c>
      <c r="O16" s="620"/>
      <c r="P16" s="205" t="s">
        <v>686</v>
      </c>
      <c r="Q16" s="654"/>
      <c r="R16" s="655"/>
      <c r="S16" s="655"/>
      <c r="T16" s="655"/>
      <c r="U16" s="655"/>
      <c r="V16" s="655"/>
      <c r="W16" s="656"/>
      <c r="Y16"/>
    </row>
    <row r="17" spans="2:23" s="30" customFormat="1" ht="17.149999999999999" customHeight="1" x14ac:dyDescent="0.2">
      <c r="B17" s="619" t="s">
        <v>29</v>
      </c>
      <c r="C17" s="620"/>
      <c r="D17" s="653" t="s">
        <v>1124</v>
      </c>
      <c r="E17" s="614"/>
      <c r="F17" s="657"/>
      <c r="G17" s="658"/>
      <c r="H17" s="658"/>
      <c r="I17" s="658"/>
      <c r="J17" s="658"/>
      <c r="K17" s="658"/>
      <c r="L17" s="659"/>
      <c r="M17" s="619" t="s">
        <v>29</v>
      </c>
      <c r="N17" s="620"/>
      <c r="O17" s="653" t="s">
        <v>687</v>
      </c>
      <c r="P17" s="614"/>
      <c r="Q17" s="657"/>
      <c r="R17" s="658"/>
      <c r="S17" s="658"/>
      <c r="T17" s="658"/>
      <c r="U17" s="658"/>
      <c r="V17" s="658"/>
      <c r="W17" s="659"/>
    </row>
    <row r="18" spans="2:23" s="30" customFormat="1" ht="17.149999999999999" customHeight="1" x14ac:dyDescent="0.2">
      <c r="B18" s="619" t="s">
        <v>7</v>
      </c>
      <c r="C18" s="636"/>
      <c r="D18" s="636"/>
      <c r="E18" s="240" t="s">
        <v>1059</v>
      </c>
      <c r="F18" s="190"/>
      <c r="G18" s="190"/>
      <c r="H18" s="190"/>
      <c r="I18" s="190"/>
      <c r="J18" s="190"/>
      <c r="K18" s="190"/>
      <c r="L18" s="191"/>
      <c r="M18" s="619" t="s">
        <v>7</v>
      </c>
      <c r="N18" s="636"/>
      <c r="O18" s="620"/>
      <c r="P18" s="240" t="s">
        <v>1060</v>
      </c>
      <c r="Q18" s="190"/>
      <c r="R18" s="190"/>
      <c r="S18" s="190"/>
      <c r="T18" s="190"/>
      <c r="U18" s="190"/>
      <c r="V18" s="190"/>
      <c r="W18" s="191"/>
    </row>
    <row r="19" spans="2:23" s="30" customFormat="1" ht="17.149999999999999" customHeight="1" x14ac:dyDescent="0.2">
      <c r="B19" s="626" t="s">
        <v>54</v>
      </c>
      <c r="C19" s="627"/>
      <c r="D19" s="628"/>
      <c r="E19" s="624" t="s">
        <v>997</v>
      </c>
      <c r="F19" s="625"/>
      <c r="G19" s="625"/>
      <c r="H19" s="625"/>
      <c r="I19" s="625"/>
      <c r="J19" s="625"/>
      <c r="K19" s="625"/>
      <c r="L19" s="629"/>
      <c r="M19" s="626" t="s">
        <v>54</v>
      </c>
      <c r="N19" s="627"/>
      <c r="O19" s="628"/>
      <c r="P19" s="624" t="s">
        <v>997</v>
      </c>
      <c r="Q19" s="625"/>
      <c r="R19" s="625"/>
      <c r="S19" s="625"/>
      <c r="T19" s="625"/>
      <c r="U19" s="625"/>
      <c r="V19" s="625"/>
      <c r="W19" s="629"/>
    </row>
    <row r="20" spans="2:23" s="30" customFormat="1" ht="17.149999999999999" customHeight="1" x14ac:dyDescent="0.2">
      <c r="B20" s="621" t="s">
        <v>283</v>
      </c>
      <c r="C20" s="622"/>
      <c r="D20" s="623"/>
      <c r="E20" s="624" t="s">
        <v>965</v>
      </c>
      <c r="F20" s="625"/>
      <c r="G20" s="625"/>
      <c r="H20" s="598"/>
      <c r="I20" s="598"/>
      <c r="J20" s="598"/>
      <c r="K20" s="598"/>
      <c r="L20" s="599"/>
      <c r="M20" s="621" t="s">
        <v>283</v>
      </c>
      <c r="N20" s="622"/>
      <c r="O20" s="623"/>
      <c r="P20" s="624" t="s">
        <v>965</v>
      </c>
      <c r="Q20" s="625"/>
      <c r="R20" s="625"/>
      <c r="S20" s="598"/>
      <c r="T20" s="598"/>
      <c r="U20" s="598"/>
      <c r="V20" s="598"/>
      <c r="W20" s="599"/>
    </row>
    <row r="21" spans="2:23" s="30" customFormat="1" ht="17.149999999999999" customHeight="1" x14ac:dyDescent="0.2">
      <c r="B21" s="621" t="s">
        <v>303</v>
      </c>
      <c r="C21" s="622"/>
      <c r="D21" s="623"/>
      <c r="E21" s="624" t="s">
        <v>965</v>
      </c>
      <c r="F21" s="625"/>
      <c r="G21" s="625"/>
      <c r="H21" s="643" t="s">
        <v>8</v>
      </c>
      <c r="I21" s="644"/>
      <c r="J21" s="640"/>
      <c r="K21" s="641"/>
      <c r="L21" s="642"/>
      <c r="M21" s="621" t="s">
        <v>303</v>
      </c>
      <c r="N21" s="622"/>
      <c r="O21" s="623"/>
      <c r="P21" s="624" t="s">
        <v>965</v>
      </c>
      <c r="Q21" s="625"/>
      <c r="R21" s="625"/>
      <c r="S21" s="643" t="s">
        <v>8</v>
      </c>
      <c r="T21" s="644"/>
      <c r="U21" s="640"/>
      <c r="V21" s="641"/>
      <c r="W21" s="642"/>
    </row>
    <row r="22" spans="2:23" s="30" customFormat="1" ht="17.149999999999999" customHeight="1" x14ac:dyDescent="0.2">
      <c r="B22" s="619" t="s">
        <v>50</v>
      </c>
      <c r="C22" s="620"/>
      <c r="D22" s="637" t="s">
        <v>990</v>
      </c>
      <c r="E22" s="638"/>
      <c r="F22" s="638"/>
      <c r="G22" s="638"/>
      <c r="H22" s="638"/>
      <c r="I22" s="638"/>
      <c r="J22" s="638"/>
      <c r="K22" s="638"/>
      <c r="L22" s="639"/>
      <c r="M22" s="619" t="s">
        <v>50</v>
      </c>
      <c r="N22" s="620"/>
      <c r="O22" s="637" t="s">
        <v>1054</v>
      </c>
      <c r="P22" s="638"/>
      <c r="Q22" s="638"/>
      <c r="R22" s="638"/>
      <c r="S22" s="638"/>
      <c r="T22" s="638"/>
      <c r="U22" s="638"/>
      <c r="V22" s="638"/>
      <c r="W22" s="639"/>
    </row>
    <row r="23" spans="2:23" s="30" customFormat="1" ht="20.149999999999999" customHeight="1" x14ac:dyDescent="0.2">
      <c r="B23" s="660" t="s">
        <v>51</v>
      </c>
      <c r="C23" s="660" t="s">
        <v>47</v>
      </c>
      <c r="D23" s="645" t="s">
        <v>680</v>
      </c>
      <c r="E23" s="646"/>
      <c r="F23" s="661"/>
      <c r="G23" s="662"/>
      <c r="H23" s="662"/>
      <c r="I23" s="662"/>
      <c r="J23" s="662"/>
      <c r="K23" s="662"/>
      <c r="L23" s="663"/>
      <c r="M23" s="660" t="s">
        <v>51</v>
      </c>
      <c r="N23" s="660" t="s">
        <v>47</v>
      </c>
      <c r="O23" s="645"/>
      <c r="P23" s="646"/>
      <c r="Q23" s="654"/>
      <c r="R23" s="655"/>
      <c r="S23" s="655"/>
      <c r="T23" s="655"/>
      <c r="U23" s="655"/>
      <c r="V23" s="655"/>
      <c r="W23" s="656"/>
    </row>
    <row r="24" spans="2:23" s="30" customFormat="1" ht="20.149999999999999" customHeight="1" x14ac:dyDescent="0.2">
      <c r="B24" s="630"/>
      <c r="C24" s="631"/>
      <c r="D24" s="647"/>
      <c r="E24" s="648"/>
      <c r="F24" s="654"/>
      <c r="G24" s="655"/>
      <c r="H24" s="655"/>
      <c r="I24" s="655"/>
      <c r="J24" s="655"/>
      <c r="K24" s="655"/>
      <c r="L24" s="656"/>
      <c r="M24" s="630"/>
      <c r="N24" s="631"/>
      <c r="O24" s="647"/>
      <c r="P24" s="648"/>
      <c r="Q24" s="654"/>
      <c r="R24" s="655"/>
      <c r="S24" s="655"/>
      <c r="T24" s="655"/>
      <c r="U24" s="655"/>
      <c r="V24" s="655"/>
      <c r="W24" s="656"/>
    </row>
    <row r="25" spans="2:23" s="30" customFormat="1" ht="20.149999999999999" customHeight="1" x14ac:dyDescent="0.2">
      <c r="B25" s="630"/>
      <c r="C25" s="630" t="s">
        <v>2</v>
      </c>
      <c r="D25" s="632">
        <v>8</v>
      </c>
      <c r="E25" s="633"/>
      <c r="F25" s="654"/>
      <c r="G25" s="655"/>
      <c r="H25" s="655"/>
      <c r="I25" s="655"/>
      <c r="J25" s="655"/>
      <c r="K25" s="655"/>
      <c r="L25" s="656"/>
      <c r="M25" s="630"/>
      <c r="N25" s="630" t="s">
        <v>2</v>
      </c>
      <c r="O25" s="632"/>
      <c r="P25" s="633"/>
      <c r="Q25" s="654"/>
      <c r="R25" s="655"/>
      <c r="S25" s="655"/>
      <c r="T25" s="655"/>
      <c r="U25" s="655"/>
      <c r="V25" s="655"/>
      <c r="W25" s="656"/>
    </row>
    <row r="26" spans="2:23" s="30" customFormat="1" ht="20.149999999999999" customHeight="1" x14ac:dyDescent="0.2">
      <c r="B26" s="631"/>
      <c r="C26" s="631"/>
      <c r="D26" s="634"/>
      <c r="E26" s="635"/>
      <c r="F26" s="654"/>
      <c r="G26" s="655"/>
      <c r="H26" s="655"/>
      <c r="I26" s="655"/>
      <c r="J26" s="655"/>
      <c r="K26" s="655"/>
      <c r="L26" s="656"/>
      <c r="M26" s="631"/>
      <c r="N26" s="631"/>
      <c r="O26" s="634"/>
      <c r="P26" s="635"/>
      <c r="Q26" s="654"/>
      <c r="R26" s="655"/>
      <c r="S26" s="655"/>
      <c r="T26" s="655"/>
      <c r="U26" s="655"/>
      <c r="V26" s="655"/>
      <c r="W26" s="656"/>
    </row>
    <row r="27" spans="2:23" s="30" customFormat="1" ht="20.149999999999999" customHeight="1" x14ac:dyDescent="0.2">
      <c r="B27" s="630" t="s">
        <v>48</v>
      </c>
      <c r="C27" s="630" t="s">
        <v>3</v>
      </c>
      <c r="D27" s="645" t="s">
        <v>561</v>
      </c>
      <c r="E27" s="646"/>
      <c r="F27" s="654"/>
      <c r="G27" s="655"/>
      <c r="H27" s="655"/>
      <c r="I27" s="655"/>
      <c r="J27" s="655"/>
      <c r="K27" s="655"/>
      <c r="L27" s="656"/>
      <c r="M27" s="630" t="s">
        <v>48</v>
      </c>
      <c r="N27" s="630" t="s">
        <v>3</v>
      </c>
      <c r="O27" s="645"/>
      <c r="P27" s="646"/>
      <c r="Q27" s="654"/>
      <c r="R27" s="655"/>
      <c r="S27" s="655"/>
      <c r="T27" s="655"/>
      <c r="U27" s="655"/>
      <c r="V27" s="655"/>
      <c r="W27" s="656"/>
    </row>
    <row r="28" spans="2:23" s="30" customFormat="1" ht="20.149999999999999" customHeight="1" x14ac:dyDescent="0.2">
      <c r="B28" s="630"/>
      <c r="C28" s="631"/>
      <c r="D28" s="647"/>
      <c r="E28" s="648"/>
      <c r="F28" s="654"/>
      <c r="G28" s="655"/>
      <c r="H28" s="655"/>
      <c r="I28" s="655"/>
      <c r="J28" s="655"/>
      <c r="K28" s="655"/>
      <c r="L28" s="656"/>
      <c r="M28" s="630"/>
      <c r="N28" s="631"/>
      <c r="O28" s="647"/>
      <c r="P28" s="648"/>
      <c r="Q28" s="654"/>
      <c r="R28" s="655"/>
      <c r="S28" s="655"/>
      <c r="T28" s="655"/>
      <c r="U28" s="655"/>
      <c r="V28" s="655"/>
      <c r="W28" s="656"/>
    </row>
    <row r="29" spans="2:23" s="30" customFormat="1" ht="20.149999999999999" customHeight="1" x14ac:dyDescent="0.2">
      <c r="B29" s="630"/>
      <c r="C29" s="630" t="s">
        <v>4</v>
      </c>
      <c r="D29" s="645" t="s">
        <v>521</v>
      </c>
      <c r="E29" s="646"/>
      <c r="F29" s="654"/>
      <c r="G29" s="655"/>
      <c r="H29" s="655"/>
      <c r="I29" s="655"/>
      <c r="J29" s="655"/>
      <c r="K29" s="655"/>
      <c r="L29" s="656"/>
      <c r="M29" s="630"/>
      <c r="N29" s="630" t="s">
        <v>4</v>
      </c>
      <c r="O29" s="645"/>
      <c r="P29" s="646"/>
      <c r="Q29" s="654"/>
      <c r="R29" s="655"/>
      <c r="S29" s="655"/>
      <c r="T29" s="655"/>
      <c r="U29" s="655"/>
      <c r="V29" s="655"/>
      <c r="W29" s="656"/>
    </row>
    <row r="30" spans="2:23" s="30" customFormat="1" ht="19.5" customHeight="1" x14ac:dyDescent="0.2">
      <c r="B30" s="631"/>
      <c r="C30" s="631"/>
      <c r="D30" s="647"/>
      <c r="E30" s="648"/>
      <c r="F30" s="654"/>
      <c r="G30" s="655"/>
      <c r="H30" s="655"/>
      <c r="I30" s="655"/>
      <c r="J30" s="655"/>
      <c r="K30" s="655"/>
      <c r="L30" s="656"/>
      <c r="M30" s="631"/>
      <c r="N30" s="631"/>
      <c r="O30" s="647"/>
      <c r="P30" s="648"/>
      <c r="Q30" s="654"/>
      <c r="R30" s="655"/>
      <c r="S30" s="655"/>
      <c r="T30" s="655"/>
      <c r="U30" s="655"/>
      <c r="V30" s="655"/>
      <c r="W30" s="656"/>
    </row>
    <row r="31" spans="2:23" s="30" customFormat="1" ht="17.149999999999999" customHeight="1" x14ac:dyDescent="0.2">
      <c r="B31" s="619" t="s">
        <v>5</v>
      </c>
      <c r="C31" s="620"/>
      <c r="D31" s="649" t="s">
        <v>351</v>
      </c>
      <c r="E31" s="650"/>
      <c r="F31" s="654"/>
      <c r="G31" s="655"/>
      <c r="H31" s="655"/>
      <c r="I31" s="655"/>
      <c r="J31" s="655"/>
      <c r="K31" s="655"/>
      <c r="L31" s="656"/>
      <c r="M31" s="619" t="s">
        <v>5</v>
      </c>
      <c r="N31" s="620"/>
      <c r="O31" s="649"/>
      <c r="P31" s="650"/>
      <c r="Q31" s="654"/>
      <c r="R31" s="655"/>
      <c r="S31" s="655"/>
      <c r="T31" s="655"/>
      <c r="U31" s="655"/>
      <c r="V31" s="655"/>
      <c r="W31" s="656"/>
    </row>
    <row r="32" spans="2:23" s="30" customFormat="1" ht="17.149999999999999" customHeight="1" x14ac:dyDescent="0.2">
      <c r="B32" s="619" t="s">
        <v>49</v>
      </c>
      <c r="C32" s="620"/>
      <c r="D32" s="649" t="s">
        <v>559</v>
      </c>
      <c r="E32" s="650"/>
      <c r="F32" s="654"/>
      <c r="G32" s="655"/>
      <c r="H32" s="655"/>
      <c r="I32" s="655"/>
      <c r="J32" s="655"/>
      <c r="K32" s="655"/>
      <c r="L32" s="656"/>
      <c r="M32" s="619" t="s">
        <v>49</v>
      </c>
      <c r="N32" s="620"/>
      <c r="O32" s="649"/>
      <c r="P32" s="650"/>
      <c r="Q32" s="654"/>
      <c r="R32" s="655"/>
      <c r="S32" s="655"/>
      <c r="T32" s="655"/>
      <c r="U32" s="655"/>
      <c r="V32" s="655"/>
      <c r="W32" s="656"/>
    </row>
    <row r="33" spans="2:24" s="30" customFormat="1" ht="17.149999999999999" customHeight="1" x14ac:dyDescent="0.2">
      <c r="B33" s="651" t="s">
        <v>280</v>
      </c>
      <c r="C33" s="619" t="s">
        <v>279</v>
      </c>
      <c r="D33" s="620"/>
      <c r="E33" s="205"/>
      <c r="F33" s="654"/>
      <c r="G33" s="655"/>
      <c r="H33" s="655"/>
      <c r="I33" s="655"/>
      <c r="J33" s="655"/>
      <c r="K33" s="655"/>
      <c r="L33" s="656"/>
      <c r="M33" s="651" t="s">
        <v>280</v>
      </c>
      <c r="N33" s="619" t="s">
        <v>279</v>
      </c>
      <c r="O33" s="620"/>
      <c r="P33" s="205"/>
      <c r="Q33" s="654"/>
      <c r="R33" s="655"/>
      <c r="S33" s="655"/>
      <c r="T33" s="655"/>
      <c r="U33" s="655"/>
      <c r="V33" s="655"/>
      <c r="W33" s="656"/>
    </row>
    <row r="34" spans="2:24" s="30" customFormat="1" ht="17.149999999999999" customHeight="1" x14ac:dyDescent="0.2">
      <c r="B34" s="652"/>
      <c r="C34" s="619" t="s">
        <v>281</v>
      </c>
      <c r="D34" s="620"/>
      <c r="E34" s="205" t="s">
        <v>686</v>
      </c>
      <c r="F34" s="654"/>
      <c r="G34" s="655"/>
      <c r="H34" s="655"/>
      <c r="I34" s="655"/>
      <c r="J34" s="655"/>
      <c r="K34" s="655"/>
      <c r="L34" s="656"/>
      <c r="M34" s="652"/>
      <c r="N34" s="619" t="s">
        <v>281</v>
      </c>
      <c r="O34" s="620"/>
      <c r="P34" s="205"/>
      <c r="Q34" s="654"/>
      <c r="R34" s="655"/>
      <c r="S34" s="655"/>
      <c r="T34" s="655"/>
      <c r="U34" s="655"/>
      <c r="V34" s="655"/>
      <c r="W34" s="656"/>
    </row>
    <row r="35" spans="2:24" s="30" customFormat="1" ht="17.149999999999999" customHeight="1" x14ac:dyDescent="0.2">
      <c r="B35" s="619" t="s">
        <v>29</v>
      </c>
      <c r="C35" s="620"/>
      <c r="D35" s="653" t="s">
        <v>687</v>
      </c>
      <c r="E35" s="614"/>
      <c r="F35" s="657"/>
      <c r="G35" s="658"/>
      <c r="H35" s="658"/>
      <c r="I35" s="658"/>
      <c r="J35" s="658"/>
      <c r="K35" s="658"/>
      <c r="L35" s="659"/>
      <c r="M35" s="619" t="s">
        <v>29</v>
      </c>
      <c r="N35" s="620"/>
      <c r="O35" s="653"/>
      <c r="P35" s="614"/>
      <c r="Q35" s="657"/>
      <c r="R35" s="658"/>
      <c r="S35" s="658"/>
      <c r="T35" s="658"/>
      <c r="U35" s="658"/>
      <c r="V35" s="658"/>
      <c r="W35" s="659"/>
    </row>
    <row r="36" spans="2:24" s="30" customFormat="1" ht="17.149999999999999" customHeight="1" x14ac:dyDescent="0.2">
      <c r="B36" s="619" t="s">
        <v>7</v>
      </c>
      <c r="C36" s="636"/>
      <c r="D36" s="636"/>
      <c r="E36" s="240" t="s">
        <v>696</v>
      </c>
      <c r="F36" s="190"/>
      <c r="G36" s="190"/>
      <c r="H36" s="190"/>
      <c r="I36" s="190"/>
      <c r="J36" s="190"/>
      <c r="K36" s="190"/>
      <c r="L36" s="191"/>
      <c r="M36" s="619" t="s">
        <v>7</v>
      </c>
      <c r="N36" s="636"/>
      <c r="O36" s="620"/>
      <c r="P36" s="222"/>
      <c r="Q36" s="190"/>
      <c r="R36" s="190"/>
      <c r="S36" s="190"/>
      <c r="T36" s="190"/>
      <c r="U36" s="190"/>
      <c r="V36" s="190"/>
      <c r="W36" s="191"/>
    </row>
    <row r="37" spans="2:24" s="30" customFormat="1" ht="17.149999999999999" customHeight="1" x14ac:dyDescent="0.2">
      <c r="B37" s="626" t="s">
        <v>54</v>
      </c>
      <c r="C37" s="627"/>
      <c r="D37" s="628"/>
      <c r="E37" s="624" t="s">
        <v>997</v>
      </c>
      <c r="F37" s="625"/>
      <c r="G37" s="625"/>
      <c r="H37" s="625"/>
      <c r="I37" s="625"/>
      <c r="J37" s="625"/>
      <c r="K37" s="625"/>
      <c r="L37" s="629"/>
      <c r="M37" s="626" t="s">
        <v>54</v>
      </c>
      <c r="N37" s="627"/>
      <c r="O37" s="628"/>
      <c r="P37" s="624"/>
      <c r="Q37" s="625"/>
      <c r="R37" s="625"/>
      <c r="S37" s="625"/>
      <c r="T37" s="625"/>
      <c r="U37" s="625"/>
      <c r="V37" s="625"/>
      <c r="W37" s="629"/>
    </row>
    <row r="38" spans="2:24" s="30" customFormat="1" ht="17.149999999999999" customHeight="1" x14ac:dyDescent="0.2">
      <c r="B38" s="621" t="s">
        <v>283</v>
      </c>
      <c r="C38" s="622"/>
      <c r="D38" s="623"/>
      <c r="E38" s="624" t="s">
        <v>965</v>
      </c>
      <c r="F38" s="625"/>
      <c r="G38" s="625"/>
      <c r="H38" s="598"/>
      <c r="I38" s="598"/>
      <c r="J38" s="598"/>
      <c r="K38" s="598"/>
      <c r="L38" s="599"/>
      <c r="M38" s="621" t="s">
        <v>283</v>
      </c>
      <c r="N38" s="622"/>
      <c r="O38" s="623"/>
      <c r="P38" s="624"/>
      <c r="Q38" s="625"/>
      <c r="R38" s="625"/>
      <c r="S38" s="598"/>
      <c r="T38" s="598"/>
      <c r="U38" s="598"/>
      <c r="V38" s="598"/>
      <c r="W38" s="599"/>
    </row>
    <row r="39" spans="2:24" s="30" customFormat="1" ht="17.149999999999999" customHeight="1" x14ac:dyDescent="0.2">
      <c r="B39" s="621" t="s">
        <v>303</v>
      </c>
      <c r="C39" s="622"/>
      <c r="D39" s="623"/>
      <c r="E39" s="624" t="s">
        <v>965</v>
      </c>
      <c r="F39" s="625"/>
      <c r="G39" s="625"/>
      <c r="H39" s="643" t="s">
        <v>8</v>
      </c>
      <c r="I39" s="644"/>
      <c r="J39" s="640"/>
      <c r="K39" s="641"/>
      <c r="L39" s="642"/>
      <c r="M39" s="621" t="s">
        <v>303</v>
      </c>
      <c r="N39" s="622"/>
      <c r="O39" s="623"/>
      <c r="P39" s="624"/>
      <c r="Q39" s="625"/>
      <c r="R39" s="625"/>
      <c r="S39" s="643" t="s">
        <v>8</v>
      </c>
      <c r="T39" s="644"/>
      <c r="U39" s="640"/>
      <c r="V39" s="641"/>
      <c r="W39" s="642"/>
    </row>
    <row r="40" spans="2:24" s="30" customFormat="1" ht="17.149999999999999" customHeight="1" x14ac:dyDescent="0.2">
      <c r="B40" s="619" t="s">
        <v>50</v>
      </c>
      <c r="C40" s="620"/>
      <c r="D40" s="637" t="s">
        <v>1054</v>
      </c>
      <c r="E40" s="638"/>
      <c r="F40" s="638"/>
      <c r="G40" s="638"/>
      <c r="H40" s="638"/>
      <c r="I40" s="638"/>
      <c r="J40" s="638"/>
      <c r="K40" s="638"/>
      <c r="L40" s="639"/>
      <c r="M40" s="619" t="s">
        <v>50</v>
      </c>
      <c r="N40" s="620"/>
      <c r="O40" s="637"/>
      <c r="P40" s="638"/>
      <c r="Q40" s="638"/>
      <c r="R40" s="638"/>
      <c r="S40" s="638"/>
      <c r="T40" s="638"/>
      <c r="U40" s="638"/>
      <c r="V40" s="638"/>
      <c r="W40" s="639"/>
    </row>
    <row r="41" spans="2:24" s="30" customFormat="1" ht="15" customHeight="1" x14ac:dyDescent="0.2">
      <c r="B41" s="99"/>
      <c r="C41" s="616" t="s">
        <v>305</v>
      </c>
      <c r="D41" s="617"/>
      <c r="E41" s="617"/>
      <c r="F41" s="617"/>
      <c r="G41" s="617"/>
      <c r="H41" s="617"/>
      <c r="I41" s="617"/>
      <c r="J41" s="617"/>
      <c r="K41" s="617"/>
      <c r="L41" s="617"/>
      <c r="M41" s="99"/>
      <c r="N41" s="100" t="s">
        <v>258</v>
      </c>
      <c r="O41" s="99"/>
      <c r="P41" s="101"/>
      <c r="Q41" s="101"/>
      <c r="R41" s="101"/>
      <c r="S41" s="101"/>
      <c r="T41" s="101"/>
      <c r="U41" s="101"/>
      <c r="V41" s="101"/>
      <c r="W41" s="101"/>
    </row>
    <row r="42" spans="2:24" s="30" customFormat="1" ht="15" customHeight="1" x14ac:dyDescent="0.2">
      <c r="B42" s="99"/>
      <c r="C42" s="618"/>
      <c r="D42" s="618"/>
      <c r="E42" s="618"/>
      <c r="F42" s="618"/>
      <c r="G42" s="618"/>
      <c r="H42" s="618"/>
      <c r="I42" s="618"/>
      <c r="J42" s="618"/>
      <c r="K42" s="618"/>
      <c r="L42" s="618"/>
      <c r="M42" s="99"/>
      <c r="N42" s="100" t="s">
        <v>284</v>
      </c>
      <c r="O42" s="101"/>
      <c r="P42" s="101"/>
      <c r="Q42" s="101"/>
      <c r="R42" s="101"/>
      <c r="S42" s="101"/>
      <c r="T42" s="101"/>
      <c r="U42" s="101"/>
      <c r="V42" s="101"/>
      <c r="W42" s="101"/>
    </row>
    <row r="43" spans="2:24" ht="15" customHeight="1" x14ac:dyDescent="0.2">
      <c r="B43" s="98"/>
      <c r="C43" s="236" t="s">
        <v>304</v>
      </c>
      <c r="D43" s="236"/>
      <c r="E43" s="237"/>
      <c r="M43" s="30"/>
      <c r="N43" s="236" t="s">
        <v>543</v>
      </c>
      <c r="O43" s="33"/>
      <c r="P43" s="32"/>
      <c r="Q43" s="30"/>
      <c r="R43" s="30"/>
      <c r="S43" s="30"/>
      <c r="T43" s="30"/>
      <c r="U43" s="30"/>
      <c r="W43" s="101"/>
      <c r="X43" s="30"/>
    </row>
    <row r="44" spans="2:24" ht="15" customHeight="1" x14ac:dyDescent="0.2">
      <c r="C44" s="236" t="s">
        <v>427</v>
      </c>
      <c r="D44" s="236"/>
      <c r="M44" s="30"/>
      <c r="N44" s="236" t="s">
        <v>544</v>
      </c>
      <c r="O44" s="33"/>
      <c r="P44" s="30"/>
      <c r="Q44" s="30"/>
      <c r="R44" s="30"/>
      <c r="S44" s="30"/>
      <c r="T44" s="30"/>
      <c r="U44" s="30"/>
      <c r="V44" s="30"/>
      <c r="W44" s="30"/>
      <c r="X44" s="30"/>
    </row>
    <row r="45" spans="2:24" ht="15.65" customHeight="1" x14ac:dyDescent="0.2">
      <c r="C45" s="236" t="s">
        <v>571</v>
      </c>
      <c r="N45" s="236" t="s">
        <v>470</v>
      </c>
    </row>
  </sheetData>
  <mergeCells count="139">
    <mergeCell ref="S3:T4"/>
    <mergeCell ref="U3:W4"/>
    <mergeCell ref="B4:C4"/>
    <mergeCell ref="D4:G4"/>
    <mergeCell ref="H4:I4"/>
    <mergeCell ref="J4:L4"/>
    <mergeCell ref="M4:O4"/>
    <mergeCell ref="P4:R4"/>
    <mergeCell ref="B3:C3"/>
    <mergeCell ref="D3:G3"/>
    <mergeCell ref="H3:I3"/>
    <mergeCell ref="J3:L3"/>
    <mergeCell ref="M3:O3"/>
    <mergeCell ref="P3:R3"/>
    <mergeCell ref="B5:B8"/>
    <mergeCell ref="C5:C6"/>
    <mergeCell ref="D5:E6"/>
    <mergeCell ref="F5:L17"/>
    <mergeCell ref="M5:M8"/>
    <mergeCell ref="N5:N6"/>
    <mergeCell ref="B9:B12"/>
    <mergeCell ref="B14:C14"/>
    <mergeCell ref="D14:E14"/>
    <mergeCell ref="M14:N14"/>
    <mergeCell ref="B15:B16"/>
    <mergeCell ref="O5:P6"/>
    <mergeCell ref="Q5:W17"/>
    <mergeCell ref="C7:C8"/>
    <mergeCell ref="D7:E8"/>
    <mergeCell ref="N7:N8"/>
    <mergeCell ref="O7:P8"/>
    <mergeCell ref="C9:C10"/>
    <mergeCell ref="D9:E10"/>
    <mergeCell ref="M9:M12"/>
    <mergeCell ref="N9:N10"/>
    <mergeCell ref="O14:P14"/>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B19:D19"/>
    <mergeCell ref="E19:L19"/>
    <mergeCell ref="M19:O19"/>
    <mergeCell ref="P19:W19"/>
    <mergeCell ref="B20:D20"/>
    <mergeCell ref="E20:L20"/>
    <mergeCell ref="M20:O20"/>
    <mergeCell ref="P20:W20"/>
    <mergeCell ref="B17:C17"/>
    <mergeCell ref="D17:E17"/>
    <mergeCell ref="M17:N17"/>
    <mergeCell ref="O17:P17"/>
    <mergeCell ref="B18:D18"/>
    <mergeCell ref="M18:O18"/>
    <mergeCell ref="S21:T21"/>
    <mergeCell ref="U21:W21"/>
    <mergeCell ref="B22:C22"/>
    <mergeCell ref="D22:L22"/>
    <mergeCell ref="M22:N22"/>
    <mergeCell ref="O22:W22"/>
    <mergeCell ref="B21:D21"/>
    <mergeCell ref="E21:G21"/>
    <mergeCell ref="H21:I21"/>
    <mergeCell ref="J21:L21"/>
    <mergeCell ref="M21:O21"/>
    <mergeCell ref="P21:R21"/>
    <mergeCell ref="B23:B26"/>
    <mergeCell ref="C23:C24"/>
    <mergeCell ref="D23:E24"/>
    <mergeCell ref="F23:L35"/>
    <mergeCell ref="M23:M26"/>
    <mergeCell ref="N23:N24"/>
    <mergeCell ref="B27:B30"/>
    <mergeCell ref="B32:C32"/>
    <mergeCell ref="D32:E32"/>
    <mergeCell ref="M32:N32"/>
    <mergeCell ref="B33:B34"/>
    <mergeCell ref="O23:P24"/>
    <mergeCell ref="Q23:W35"/>
    <mergeCell ref="C25:C26"/>
    <mergeCell ref="D25:E26"/>
    <mergeCell ref="N25:N26"/>
    <mergeCell ref="O25:P26"/>
    <mergeCell ref="C27:C28"/>
    <mergeCell ref="D27:E28"/>
    <mergeCell ref="M27:M30"/>
    <mergeCell ref="N27:N28"/>
    <mergeCell ref="O32:P32"/>
    <mergeCell ref="C33:D33"/>
    <mergeCell ref="M33:M34"/>
    <mergeCell ref="N33:O33"/>
    <mergeCell ref="C34:D34"/>
    <mergeCell ref="N34:O34"/>
    <mergeCell ref="O27:P28"/>
    <mergeCell ref="C29:C30"/>
    <mergeCell ref="D29:E30"/>
    <mergeCell ref="N29:N30"/>
    <mergeCell ref="O29:P30"/>
    <mergeCell ref="B31:C31"/>
    <mergeCell ref="D31:E31"/>
    <mergeCell ref="M31:N31"/>
    <mergeCell ref="O31:P31"/>
    <mergeCell ref="B37:D37"/>
    <mergeCell ref="E37:L37"/>
    <mergeCell ref="M37:O37"/>
    <mergeCell ref="P37:W37"/>
    <mergeCell ref="B38:D38"/>
    <mergeCell ref="E38:L38"/>
    <mergeCell ref="M38:O38"/>
    <mergeCell ref="P38:W38"/>
    <mergeCell ref="B35:C35"/>
    <mergeCell ref="D35:E35"/>
    <mergeCell ref="M35:N35"/>
    <mergeCell ref="O35:P35"/>
    <mergeCell ref="B36:D36"/>
    <mergeCell ref="M36:O36"/>
    <mergeCell ref="C41:L42"/>
    <mergeCell ref="S39:T39"/>
    <mergeCell ref="U39:W39"/>
    <mergeCell ref="B40:C40"/>
    <mergeCell ref="D40:L40"/>
    <mergeCell ref="M40:N40"/>
    <mergeCell ref="O40:W40"/>
    <mergeCell ref="B39:D39"/>
    <mergeCell ref="E39:G39"/>
    <mergeCell ref="H39:I39"/>
    <mergeCell ref="J39:L39"/>
    <mergeCell ref="M39:O39"/>
    <mergeCell ref="P39:R39"/>
  </mergeCells>
  <phoneticPr fontId="8"/>
  <dataValidations count="2">
    <dataValidation type="list" allowBlank="1" showInputMessage="1" showErrorMessage="1" sqref="D11:E12 D29:E30 O11:P12 O29:P30" xr:uid="{20AF408D-1A74-47AA-B037-88E0ABE2C7D1}">
      <formula1>INDIRECT(D9)</formula1>
    </dataValidation>
    <dataValidation type="list" allowBlank="1" showInputMessage="1" showErrorMessage="1" sqref="D14:E14 D32:E32 O14:P14 O32:P32" xr:uid="{17CDF4B2-C31E-488D-90C6-F9FD8A8AFEDB}">
      <formula1>INDIRECT(D13)</formula1>
    </dataValidation>
  </dataValidations>
  <printOptions horizontalCentered="1" verticalCentered="1"/>
  <pageMargins left="0.19685039370078741" right="0.19685039370078741" top="0.39370078740157483"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9D921F3-2231-4F88-9E50-8810081D2771}">
          <x14:formula1>
            <xm:f>'(参考)リスト'!$G$16:$G$20</xm:f>
          </x14:formula1>
          <xm:sqref>D17:E17 D35:E35 O17:P17 O35:P35</xm:sqref>
        </x14:dataValidation>
        <x14:dataValidation type="list" allowBlank="1" showInputMessage="1" showErrorMessage="1" xr:uid="{5A4F41B2-8D86-42BC-9978-9661D5E74DC0}">
          <x14:formula1>
            <xm:f>'(参考)リスト'!$B$16:$B$20</xm:f>
          </x14:formula1>
          <xm:sqref>D9:E10 D27:E28 O9:P10 O27:P28</xm:sqref>
        </x14:dataValidation>
        <x14:dataValidation type="list" allowBlank="1" showInputMessage="1" showErrorMessage="1" xr:uid="{8DFB2821-7195-4F1E-8F5D-2FDAF510978D}">
          <x14:formula1>
            <xm:f>'(参考)リスト'!$F$16:$F$21</xm:f>
          </x14:formula1>
          <xm:sqref>E15:E16 E33:E34 P15:P16 P33:P34</xm:sqref>
        </x14:dataValidation>
        <x14:dataValidation type="list" allowBlank="1" showInputMessage="1" showErrorMessage="1" xr:uid="{65BA5639-2D10-4D1D-A89A-B972338D5E4B}">
          <x14:formula1>
            <xm:f>'(参考)リスト'!$D$16:$D$18</xm:f>
          </x14:formula1>
          <xm:sqref>D13:E13 D31:E31 O13:P13 O31:P31</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Z59"/>
  <sheetViews>
    <sheetView showGridLines="0" showZeros="0" view="pageBreakPreview" zoomScale="85" zoomScaleNormal="100" zoomScaleSheetLayoutView="85" workbookViewId="0">
      <selection activeCell="AC12" sqref="AC12"/>
    </sheetView>
  </sheetViews>
  <sheetFormatPr defaultColWidth="7.6328125" defaultRowHeight="27.9" customHeight="1" x14ac:dyDescent="0.2"/>
  <cols>
    <col min="1" max="1" width="7" style="29" customWidth="1"/>
    <col min="2" max="2" width="7.36328125" style="29" customWidth="1"/>
    <col min="3" max="3" width="5.90625" style="29" customWidth="1"/>
    <col min="4" max="6" width="6.90625" style="29" customWidth="1"/>
    <col min="7" max="8" width="5.90625" style="29" customWidth="1"/>
    <col min="9" max="9" width="8.90625" style="29" customWidth="1"/>
    <col min="10" max="10" width="7.36328125" style="29" customWidth="1"/>
    <col min="11" max="11" width="5.90625" style="29" customWidth="1"/>
    <col min="12" max="14" width="6.81640625" style="29" customWidth="1"/>
    <col min="15" max="16" width="5.90625" style="29" customWidth="1"/>
    <col min="17" max="17" width="8.90625" style="29" customWidth="1"/>
    <col min="18" max="18" width="7.36328125" style="29" customWidth="1"/>
    <col min="19" max="19" width="5.90625" style="29" customWidth="1"/>
    <col min="20" max="22" width="6.81640625" style="29" customWidth="1"/>
    <col min="23" max="24" width="5.90625" style="29" customWidth="1"/>
    <col min="25" max="25" width="8.90625" style="29" customWidth="1"/>
    <col min="26" max="16384" width="7.6328125" style="29"/>
  </cols>
  <sheetData>
    <row r="1" spans="2:25" ht="9" customHeight="1" x14ac:dyDescent="0.2"/>
    <row r="2" spans="2:25" ht="18" customHeight="1" x14ac:dyDescent="0.2">
      <c r="B2" s="110" t="s">
        <v>345</v>
      </c>
      <c r="C2" s="98"/>
      <c r="D2" s="98"/>
      <c r="E2" s="98"/>
      <c r="F2" s="98"/>
      <c r="G2" s="98"/>
      <c r="H2" s="98"/>
      <c r="I2" s="98"/>
      <c r="J2" s="98"/>
      <c r="K2" s="98"/>
      <c r="L2" s="98"/>
      <c r="M2" s="98"/>
      <c r="N2" s="98"/>
      <c r="O2" s="98"/>
      <c r="P2" s="98"/>
      <c r="Q2" s="98"/>
      <c r="R2" s="98"/>
      <c r="S2" s="98"/>
      <c r="T2" s="98"/>
      <c r="U2" s="98"/>
      <c r="V2" s="98"/>
      <c r="W2" s="98"/>
      <c r="X2" s="98"/>
      <c r="Y2" s="98"/>
    </row>
    <row r="3" spans="2:25" ht="15" customHeight="1" x14ac:dyDescent="0.2">
      <c r="B3" s="702" t="s">
        <v>53</v>
      </c>
      <c r="C3" s="702"/>
      <c r="D3" s="702"/>
      <c r="E3" s="708" t="s">
        <v>617</v>
      </c>
      <c r="F3" s="708"/>
      <c r="G3" s="708"/>
      <c r="H3" s="708"/>
      <c r="I3" s="667" t="s">
        <v>45</v>
      </c>
      <c r="J3" s="685"/>
      <c r="K3" s="668"/>
      <c r="L3" s="669" t="s">
        <v>578</v>
      </c>
      <c r="M3" s="670"/>
      <c r="N3" s="671"/>
      <c r="O3" s="672" t="s">
        <v>267</v>
      </c>
      <c r="P3" s="672"/>
      <c r="Q3" s="672"/>
      <c r="R3" s="705" t="s">
        <v>633</v>
      </c>
      <c r="S3" s="706"/>
      <c r="T3" s="707"/>
      <c r="U3" s="709" t="s">
        <v>271</v>
      </c>
      <c r="V3" s="710"/>
      <c r="W3" s="696">
        <v>45275</v>
      </c>
      <c r="X3" s="697"/>
      <c r="Y3" s="698"/>
    </row>
    <row r="4" spans="2:25" ht="15" customHeight="1" x14ac:dyDescent="0.2">
      <c r="B4" s="703" t="s">
        <v>46</v>
      </c>
      <c r="C4" s="703"/>
      <c r="D4" s="703"/>
      <c r="E4" s="704" t="s">
        <v>630</v>
      </c>
      <c r="F4" s="704"/>
      <c r="G4" s="704"/>
      <c r="H4" s="704"/>
      <c r="I4" s="667" t="s">
        <v>52</v>
      </c>
      <c r="J4" s="685"/>
      <c r="K4" s="668"/>
      <c r="L4" s="669" t="s">
        <v>579</v>
      </c>
      <c r="M4" s="670"/>
      <c r="N4" s="671"/>
      <c r="O4" s="672" t="s">
        <v>268</v>
      </c>
      <c r="P4" s="672"/>
      <c r="Q4" s="672"/>
      <c r="R4" s="705" t="s">
        <v>634</v>
      </c>
      <c r="S4" s="706"/>
      <c r="T4" s="707"/>
      <c r="U4" s="711"/>
      <c r="V4" s="712"/>
      <c r="W4" s="699"/>
      <c r="X4" s="700"/>
      <c r="Y4" s="701"/>
    </row>
    <row r="5" spans="2:25" ht="15" customHeight="1" x14ac:dyDescent="0.2">
      <c r="B5" s="667" t="s">
        <v>245</v>
      </c>
      <c r="C5" s="685"/>
      <c r="D5" s="668"/>
      <c r="E5" s="102" t="s">
        <v>655</v>
      </c>
      <c r="F5" s="667" t="s">
        <v>244</v>
      </c>
      <c r="G5" s="685"/>
      <c r="H5" s="668"/>
      <c r="I5" s="206">
        <v>101</v>
      </c>
      <c r="J5" s="667" t="s">
        <v>245</v>
      </c>
      <c r="K5" s="685"/>
      <c r="L5" s="668"/>
      <c r="M5" s="102" t="s">
        <v>660</v>
      </c>
      <c r="N5" s="667" t="s">
        <v>244</v>
      </c>
      <c r="O5" s="685"/>
      <c r="P5" s="668"/>
      <c r="Q5" s="206">
        <v>101</v>
      </c>
      <c r="R5" s="667" t="s">
        <v>245</v>
      </c>
      <c r="S5" s="685"/>
      <c r="T5" s="668"/>
      <c r="U5" s="102" t="s">
        <v>664</v>
      </c>
      <c r="V5" s="667" t="s">
        <v>244</v>
      </c>
      <c r="W5" s="685"/>
      <c r="X5" s="668"/>
      <c r="Y5" s="206">
        <v>101</v>
      </c>
    </row>
    <row r="6" spans="2:25" ht="15" customHeight="1" x14ac:dyDescent="0.2">
      <c r="B6" s="667" t="s">
        <v>243</v>
      </c>
      <c r="C6" s="685"/>
      <c r="D6" s="223" t="s">
        <v>546</v>
      </c>
      <c r="E6" s="693" t="s">
        <v>357</v>
      </c>
      <c r="F6" s="695"/>
      <c r="G6" s="667" t="s">
        <v>242</v>
      </c>
      <c r="H6" s="668"/>
      <c r="I6" s="241" t="s">
        <v>403</v>
      </c>
      <c r="J6" s="667" t="s">
        <v>243</v>
      </c>
      <c r="K6" s="685"/>
      <c r="L6" s="223" t="s">
        <v>546</v>
      </c>
      <c r="M6" s="693" t="s">
        <v>357</v>
      </c>
      <c r="N6" s="695"/>
      <c r="O6" s="667" t="s">
        <v>242</v>
      </c>
      <c r="P6" s="668"/>
      <c r="Q6" s="241" t="s">
        <v>403</v>
      </c>
      <c r="R6" s="667" t="s">
        <v>243</v>
      </c>
      <c r="S6" s="685"/>
      <c r="T6" s="223" t="s">
        <v>546</v>
      </c>
      <c r="U6" s="693" t="s">
        <v>357</v>
      </c>
      <c r="V6" s="695"/>
      <c r="W6" s="667" t="s">
        <v>242</v>
      </c>
      <c r="X6" s="668"/>
      <c r="Y6" s="241" t="s">
        <v>403</v>
      </c>
    </row>
    <row r="7" spans="2:25" ht="15" customHeight="1" x14ac:dyDescent="0.2">
      <c r="B7" s="667" t="s">
        <v>241</v>
      </c>
      <c r="C7" s="685"/>
      <c r="D7" s="693" t="s">
        <v>408</v>
      </c>
      <c r="E7" s="694"/>
      <c r="F7" s="694"/>
      <c r="G7" s="694"/>
      <c r="H7" s="694"/>
      <c r="I7" s="695"/>
      <c r="J7" s="667" t="s">
        <v>241</v>
      </c>
      <c r="K7" s="685"/>
      <c r="L7" s="693" t="s">
        <v>408</v>
      </c>
      <c r="M7" s="694"/>
      <c r="N7" s="694"/>
      <c r="O7" s="694"/>
      <c r="P7" s="694"/>
      <c r="Q7" s="695"/>
      <c r="R7" s="667" t="s">
        <v>241</v>
      </c>
      <c r="S7" s="685"/>
      <c r="T7" s="693" t="s">
        <v>408</v>
      </c>
      <c r="U7" s="694"/>
      <c r="V7" s="694"/>
      <c r="W7" s="694"/>
      <c r="X7" s="694"/>
      <c r="Y7" s="695"/>
    </row>
    <row r="8" spans="2:25" ht="15" customHeight="1" x14ac:dyDescent="0.2">
      <c r="B8" s="691" t="s">
        <v>253</v>
      </c>
      <c r="C8" s="691"/>
      <c r="D8" s="251" t="s">
        <v>720</v>
      </c>
      <c r="E8" s="184" t="s">
        <v>240</v>
      </c>
      <c r="F8" s="692" t="s">
        <v>1062</v>
      </c>
      <c r="G8" s="692"/>
      <c r="H8" s="692"/>
      <c r="I8" s="692"/>
      <c r="J8" s="691" t="s">
        <v>253</v>
      </c>
      <c r="K8" s="691"/>
      <c r="L8" s="251" t="s">
        <v>720</v>
      </c>
      <c r="M8" s="184" t="s">
        <v>239</v>
      </c>
      <c r="N8" s="692" t="s">
        <v>1062</v>
      </c>
      <c r="O8" s="692"/>
      <c r="P8" s="692"/>
      <c r="Q8" s="692"/>
      <c r="R8" s="691" t="s">
        <v>253</v>
      </c>
      <c r="S8" s="691"/>
      <c r="T8" s="251" t="s">
        <v>720</v>
      </c>
      <c r="U8" s="184" t="s">
        <v>239</v>
      </c>
      <c r="V8" s="692" t="s">
        <v>1062</v>
      </c>
      <c r="W8" s="692"/>
      <c r="X8" s="692"/>
      <c r="Y8" s="692"/>
    </row>
    <row r="9" spans="2:25" s="30" customFormat="1" ht="14.15" customHeight="1" x14ac:dyDescent="0.2">
      <c r="B9" s="686"/>
      <c r="C9" s="686"/>
      <c r="D9" s="686"/>
      <c r="E9" s="686"/>
      <c r="F9" s="686"/>
      <c r="G9" s="686"/>
      <c r="H9" s="686"/>
      <c r="I9" s="686"/>
      <c r="J9" s="688"/>
      <c r="K9" s="688"/>
      <c r="L9" s="688"/>
      <c r="M9" s="688"/>
      <c r="N9" s="688"/>
      <c r="O9" s="688"/>
      <c r="P9" s="688"/>
      <c r="Q9" s="688"/>
      <c r="R9" s="689"/>
      <c r="S9" s="689"/>
      <c r="T9" s="689"/>
      <c r="U9" s="689"/>
      <c r="V9" s="689"/>
      <c r="W9" s="689"/>
      <c r="X9" s="689"/>
      <c r="Y9" s="690"/>
    </row>
    <row r="10" spans="2:25" s="30" customFormat="1" ht="14.15" customHeight="1" x14ac:dyDescent="0.2">
      <c r="B10" s="687"/>
      <c r="C10" s="687"/>
      <c r="D10" s="687"/>
      <c r="E10" s="687"/>
      <c r="F10" s="687"/>
      <c r="G10" s="687"/>
      <c r="H10" s="687"/>
      <c r="I10" s="687"/>
      <c r="J10" s="688"/>
      <c r="K10" s="688"/>
      <c r="L10" s="688"/>
      <c r="M10" s="688"/>
      <c r="N10" s="688"/>
      <c r="O10" s="688"/>
      <c r="P10" s="688"/>
      <c r="Q10" s="688"/>
      <c r="R10" s="689"/>
      <c r="S10" s="689"/>
      <c r="T10" s="689"/>
      <c r="U10" s="689"/>
      <c r="V10" s="689"/>
      <c r="W10" s="689"/>
      <c r="X10" s="689"/>
      <c r="Y10" s="690"/>
    </row>
    <row r="11" spans="2:25" s="30" customFormat="1" ht="14.15" customHeight="1" x14ac:dyDescent="0.2">
      <c r="B11" s="687"/>
      <c r="C11" s="687"/>
      <c r="D11" s="687"/>
      <c r="E11" s="687"/>
      <c r="F11" s="687"/>
      <c r="G11" s="687"/>
      <c r="H11" s="687"/>
      <c r="I11" s="687"/>
      <c r="J11" s="688"/>
      <c r="K11" s="688"/>
      <c r="L11" s="688"/>
      <c r="M11" s="688"/>
      <c r="N11" s="688"/>
      <c r="O11" s="688"/>
      <c r="P11" s="688"/>
      <c r="Q11" s="688"/>
      <c r="R11" s="689"/>
      <c r="S11" s="689"/>
      <c r="T11" s="689"/>
      <c r="U11" s="689"/>
      <c r="V11" s="689"/>
      <c r="W11" s="689"/>
      <c r="X11" s="689"/>
      <c r="Y11" s="690"/>
    </row>
    <row r="12" spans="2:25" s="30" customFormat="1" ht="14.15" customHeight="1" x14ac:dyDescent="0.2">
      <c r="B12" s="687"/>
      <c r="C12" s="687"/>
      <c r="D12" s="687"/>
      <c r="E12" s="687"/>
      <c r="F12" s="687"/>
      <c r="G12" s="687"/>
      <c r="H12" s="687"/>
      <c r="I12" s="687"/>
      <c r="J12" s="688"/>
      <c r="K12" s="688"/>
      <c r="L12" s="688"/>
      <c r="M12" s="688"/>
      <c r="N12" s="688"/>
      <c r="O12" s="688"/>
      <c r="P12" s="688"/>
      <c r="Q12" s="688"/>
      <c r="R12" s="689"/>
      <c r="S12" s="689"/>
      <c r="T12" s="689"/>
      <c r="U12" s="689"/>
      <c r="V12" s="689"/>
      <c r="W12" s="689"/>
      <c r="X12" s="689"/>
      <c r="Y12" s="690"/>
    </row>
    <row r="13" spans="2:25" s="30" customFormat="1" ht="14.15" customHeight="1" x14ac:dyDescent="0.2">
      <c r="B13" s="687"/>
      <c r="C13" s="687"/>
      <c r="D13" s="687"/>
      <c r="E13" s="687"/>
      <c r="F13" s="687"/>
      <c r="G13" s="687"/>
      <c r="H13" s="687"/>
      <c r="I13" s="687"/>
      <c r="J13" s="688"/>
      <c r="K13" s="688"/>
      <c r="L13" s="688"/>
      <c r="M13" s="688"/>
      <c r="N13" s="688"/>
      <c r="O13" s="688"/>
      <c r="P13" s="688"/>
      <c r="Q13" s="688"/>
      <c r="R13" s="689"/>
      <c r="S13" s="689"/>
      <c r="T13" s="689"/>
      <c r="U13" s="689"/>
      <c r="V13" s="689"/>
      <c r="W13" s="689"/>
      <c r="X13" s="689"/>
      <c r="Y13" s="690"/>
    </row>
    <row r="14" spans="2:25" s="30" customFormat="1" ht="14.15" customHeight="1" x14ac:dyDescent="0.2">
      <c r="B14" s="687"/>
      <c r="C14" s="687"/>
      <c r="D14" s="687"/>
      <c r="E14" s="687"/>
      <c r="F14" s="687"/>
      <c r="G14" s="687"/>
      <c r="H14" s="687"/>
      <c r="I14" s="687"/>
      <c r="J14" s="688"/>
      <c r="K14" s="688"/>
      <c r="L14" s="688"/>
      <c r="M14" s="688"/>
      <c r="N14" s="688"/>
      <c r="O14" s="688"/>
      <c r="P14" s="688"/>
      <c r="Q14" s="688"/>
      <c r="R14" s="689"/>
      <c r="S14" s="689"/>
      <c r="T14" s="689"/>
      <c r="U14" s="689"/>
      <c r="V14" s="689"/>
      <c r="W14" s="689"/>
      <c r="X14" s="689"/>
      <c r="Y14" s="690"/>
    </row>
    <row r="15" spans="2:25" s="30" customFormat="1" ht="14.15" customHeight="1" x14ac:dyDescent="0.2">
      <c r="B15" s="687"/>
      <c r="C15" s="687"/>
      <c r="D15" s="687"/>
      <c r="E15" s="687"/>
      <c r="F15" s="687"/>
      <c r="G15" s="687"/>
      <c r="H15" s="687"/>
      <c r="I15" s="687"/>
      <c r="J15" s="688"/>
      <c r="K15" s="688"/>
      <c r="L15" s="688"/>
      <c r="M15" s="688"/>
      <c r="N15" s="688"/>
      <c r="O15" s="688"/>
      <c r="P15" s="688"/>
      <c r="Q15" s="688"/>
      <c r="R15" s="689"/>
      <c r="S15" s="689"/>
      <c r="T15" s="689"/>
      <c r="U15" s="689"/>
      <c r="V15" s="689"/>
      <c r="W15" s="689"/>
      <c r="X15" s="689"/>
      <c r="Y15" s="690"/>
    </row>
    <row r="16" spans="2:25" s="30" customFormat="1" ht="14.15" customHeight="1" x14ac:dyDescent="0.2">
      <c r="B16" s="687"/>
      <c r="C16" s="687"/>
      <c r="D16" s="687"/>
      <c r="E16" s="687"/>
      <c r="F16" s="687"/>
      <c r="G16" s="687"/>
      <c r="H16" s="687"/>
      <c r="I16" s="687"/>
      <c r="J16" s="688"/>
      <c r="K16" s="688"/>
      <c r="L16" s="688"/>
      <c r="M16" s="688"/>
      <c r="N16" s="688"/>
      <c r="O16" s="688"/>
      <c r="P16" s="688"/>
      <c r="Q16" s="688"/>
      <c r="R16" s="689"/>
      <c r="S16" s="689"/>
      <c r="T16" s="689"/>
      <c r="U16" s="689"/>
      <c r="V16" s="689"/>
      <c r="W16" s="689"/>
      <c r="X16" s="689"/>
      <c r="Y16" s="690"/>
    </row>
    <row r="17" spans="2:25" s="30" customFormat="1" ht="14.15" customHeight="1" x14ac:dyDescent="0.2">
      <c r="B17" s="687"/>
      <c r="C17" s="687"/>
      <c r="D17" s="687"/>
      <c r="E17" s="687"/>
      <c r="F17" s="687"/>
      <c r="G17" s="687"/>
      <c r="H17" s="687"/>
      <c r="I17" s="687"/>
      <c r="J17" s="688"/>
      <c r="K17" s="688"/>
      <c r="L17" s="688"/>
      <c r="M17" s="688"/>
      <c r="N17" s="688"/>
      <c r="O17" s="688"/>
      <c r="P17" s="688"/>
      <c r="Q17" s="688"/>
      <c r="R17" s="689"/>
      <c r="S17" s="689"/>
      <c r="T17" s="689"/>
      <c r="U17" s="689"/>
      <c r="V17" s="689"/>
      <c r="W17" s="689"/>
      <c r="X17" s="689"/>
      <c r="Y17" s="690"/>
    </row>
    <row r="18" spans="2:25" s="30" customFormat="1" ht="14.15" customHeight="1" x14ac:dyDescent="0.2">
      <c r="B18" s="687"/>
      <c r="C18" s="687"/>
      <c r="D18" s="687"/>
      <c r="E18" s="687"/>
      <c r="F18" s="687"/>
      <c r="G18" s="687"/>
      <c r="H18" s="687"/>
      <c r="I18" s="687"/>
      <c r="J18" s="688"/>
      <c r="K18" s="688"/>
      <c r="L18" s="688"/>
      <c r="M18" s="688"/>
      <c r="N18" s="688"/>
      <c r="O18" s="688"/>
      <c r="P18" s="688"/>
      <c r="Q18" s="688"/>
      <c r="R18" s="689"/>
      <c r="S18" s="689"/>
      <c r="T18" s="689"/>
      <c r="U18" s="689"/>
      <c r="V18" s="689"/>
      <c r="W18" s="689"/>
      <c r="X18" s="689"/>
      <c r="Y18" s="690"/>
    </row>
    <row r="19" spans="2:25" s="30" customFormat="1" ht="14.15" customHeight="1" x14ac:dyDescent="0.2">
      <c r="B19" s="687"/>
      <c r="C19" s="687"/>
      <c r="D19" s="687"/>
      <c r="E19" s="687"/>
      <c r="F19" s="687"/>
      <c r="G19" s="687"/>
      <c r="H19" s="687"/>
      <c r="I19" s="687"/>
      <c r="J19" s="688"/>
      <c r="K19" s="688"/>
      <c r="L19" s="688"/>
      <c r="M19" s="688"/>
      <c r="N19" s="688"/>
      <c r="O19" s="688"/>
      <c r="P19" s="688"/>
      <c r="Q19" s="688"/>
      <c r="R19" s="689"/>
      <c r="S19" s="689"/>
      <c r="T19" s="689"/>
      <c r="U19" s="689"/>
      <c r="V19" s="689"/>
      <c r="W19" s="689"/>
      <c r="X19" s="689"/>
      <c r="Y19" s="690"/>
    </row>
    <row r="20" spans="2:25" s="30" customFormat="1" ht="14.15" customHeight="1" x14ac:dyDescent="0.2">
      <c r="B20" s="687"/>
      <c r="C20" s="687"/>
      <c r="D20" s="687"/>
      <c r="E20" s="687"/>
      <c r="F20" s="687"/>
      <c r="G20" s="687"/>
      <c r="H20" s="687"/>
      <c r="I20" s="687"/>
      <c r="J20" s="688"/>
      <c r="K20" s="688"/>
      <c r="L20" s="688"/>
      <c r="M20" s="688"/>
      <c r="N20" s="688"/>
      <c r="O20" s="688"/>
      <c r="P20" s="688"/>
      <c r="Q20" s="688"/>
      <c r="R20" s="689"/>
      <c r="S20" s="689"/>
      <c r="T20" s="689"/>
      <c r="U20" s="689"/>
      <c r="V20" s="689"/>
      <c r="W20" s="689"/>
      <c r="X20" s="689"/>
      <c r="Y20" s="690"/>
    </row>
    <row r="21" spans="2:25" s="30" customFormat="1" ht="14.15" customHeight="1" x14ac:dyDescent="0.2">
      <c r="B21" s="687"/>
      <c r="C21" s="687"/>
      <c r="D21" s="687"/>
      <c r="E21" s="687"/>
      <c r="F21" s="687"/>
      <c r="G21" s="687"/>
      <c r="H21" s="687"/>
      <c r="I21" s="687"/>
      <c r="J21" s="688"/>
      <c r="K21" s="688"/>
      <c r="L21" s="688"/>
      <c r="M21" s="688"/>
      <c r="N21" s="688"/>
      <c r="O21" s="688"/>
      <c r="P21" s="688"/>
      <c r="Q21" s="688"/>
      <c r="R21" s="689"/>
      <c r="S21" s="689"/>
      <c r="T21" s="689"/>
      <c r="U21" s="689"/>
      <c r="V21" s="689"/>
      <c r="W21" s="689"/>
      <c r="X21" s="689"/>
      <c r="Y21" s="690"/>
    </row>
    <row r="22" spans="2:25" ht="15" customHeight="1" x14ac:dyDescent="0.2">
      <c r="B22" s="667" t="s">
        <v>245</v>
      </c>
      <c r="C22" s="685"/>
      <c r="D22" s="668"/>
      <c r="E22" s="102" t="s">
        <v>669</v>
      </c>
      <c r="F22" s="667" t="s">
        <v>244</v>
      </c>
      <c r="G22" s="685"/>
      <c r="H22" s="668"/>
      <c r="I22" s="206">
        <v>101</v>
      </c>
      <c r="J22" s="667" t="s">
        <v>245</v>
      </c>
      <c r="K22" s="685"/>
      <c r="L22" s="668"/>
      <c r="M22" s="102" t="s">
        <v>677</v>
      </c>
      <c r="N22" s="667" t="s">
        <v>244</v>
      </c>
      <c r="O22" s="685"/>
      <c r="P22" s="668"/>
      <c r="Q22" s="206">
        <v>101</v>
      </c>
      <c r="R22" s="667" t="s">
        <v>245</v>
      </c>
      <c r="S22" s="685"/>
      <c r="T22" s="668"/>
      <c r="U22" s="102"/>
      <c r="V22" s="667" t="s">
        <v>244</v>
      </c>
      <c r="W22" s="685"/>
      <c r="X22" s="668"/>
      <c r="Y22" s="206"/>
    </row>
    <row r="23" spans="2:25" ht="15" customHeight="1" x14ac:dyDescent="0.2">
      <c r="B23" s="667" t="s">
        <v>243</v>
      </c>
      <c r="C23" s="685"/>
      <c r="D23" s="223" t="s">
        <v>388</v>
      </c>
      <c r="E23" s="693" t="s">
        <v>390</v>
      </c>
      <c r="F23" s="695"/>
      <c r="G23" s="667" t="s">
        <v>242</v>
      </c>
      <c r="H23" s="668"/>
      <c r="I23" s="206" t="s">
        <v>508</v>
      </c>
      <c r="J23" s="667" t="s">
        <v>243</v>
      </c>
      <c r="K23" s="685"/>
      <c r="L23" s="223" t="s">
        <v>546</v>
      </c>
      <c r="M23" s="693" t="s">
        <v>357</v>
      </c>
      <c r="N23" s="695"/>
      <c r="O23" s="667" t="s">
        <v>242</v>
      </c>
      <c r="P23" s="668"/>
      <c r="Q23" s="241" t="s">
        <v>403</v>
      </c>
      <c r="R23" s="667" t="s">
        <v>243</v>
      </c>
      <c r="S23" s="685"/>
      <c r="T23" s="223"/>
      <c r="U23" s="693"/>
      <c r="V23" s="695"/>
      <c r="W23" s="667" t="s">
        <v>242</v>
      </c>
      <c r="X23" s="668"/>
      <c r="Y23" s="206"/>
    </row>
    <row r="24" spans="2:25" ht="15" customHeight="1" x14ac:dyDescent="0.2">
      <c r="B24" s="667" t="s">
        <v>241</v>
      </c>
      <c r="C24" s="685"/>
      <c r="D24" s="693" t="s">
        <v>408</v>
      </c>
      <c r="E24" s="694"/>
      <c r="F24" s="694"/>
      <c r="G24" s="694"/>
      <c r="H24" s="694"/>
      <c r="I24" s="695"/>
      <c r="J24" s="667" t="s">
        <v>241</v>
      </c>
      <c r="K24" s="685"/>
      <c r="L24" s="693" t="s">
        <v>408</v>
      </c>
      <c r="M24" s="694"/>
      <c r="N24" s="694"/>
      <c r="O24" s="694"/>
      <c r="P24" s="694"/>
      <c r="Q24" s="695"/>
      <c r="R24" s="667" t="s">
        <v>241</v>
      </c>
      <c r="S24" s="685"/>
      <c r="T24" s="693"/>
      <c r="U24" s="694"/>
      <c r="V24" s="694"/>
      <c r="W24" s="694"/>
      <c r="X24" s="694"/>
      <c r="Y24" s="695"/>
    </row>
    <row r="25" spans="2:25" ht="15" customHeight="1" x14ac:dyDescent="0.2">
      <c r="B25" s="691" t="s">
        <v>253</v>
      </c>
      <c r="C25" s="691"/>
      <c r="D25" s="224" t="s">
        <v>1061</v>
      </c>
      <c r="E25" s="184" t="s">
        <v>239</v>
      </c>
      <c r="F25" s="692" t="s">
        <v>1063</v>
      </c>
      <c r="G25" s="692"/>
      <c r="H25" s="692"/>
      <c r="I25" s="692"/>
      <c r="J25" s="691" t="s">
        <v>253</v>
      </c>
      <c r="K25" s="691"/>
      <c r="L25" s="251" t="s">
        <v>720</v>
      </c>
      <c r="M25" s="184" t="s">
        <v>239</v>
      </c>
      <c r="N25" s="692" t="s">
        <v>1062</v>
      </c>
      <c r="O25" s="692"/>
      <c r="P25" s="692"/>
      <c r="Q25" s="692"/>
      <c r="R25" s="691" t="s">
        <v>253</v>
      </c>
      <c r="S25" s="691"/>
      <c r="T25" s="224"/>
      <c r="U25" s="184" t="s">
        <v>239</v>
      </c>
      <c r="V25" s="692"/>
      <c r="W25" s="692"/>
      <c r="X25" s="692"/>
      <c r="Y25" s="692"/>
    </row>
    <row r="26" spans="2:25" s="30" customFormat="1" ht="14.15" customHeight="1" x14ac:dyDescent="0.2">
      <c r="B26" s="686"/>
      <c r="C26" s="686"/>
      <c r="D26" s="686"/>
      <c r="E26" s="686"/>
      <c r="F26" s="686"/>
      <c r="G26" s="686"/>
      <c r="H26" s="686"/>
      <c r="I26" s="686"/>
      <c r="J26" s="688"/>
      <c r="K26" s="688"/>
      <c r="L26" s="688"/>
      <c r="M26" s="688"/>
      <c r="N26" s="688"/>
      <c r="O26" s="688"/>
      <c r="P26" s="688"/>
      <c r="Q26" s="688"/>
      <c r="R26" s="689"/>
      <c r="S26" s="689"/>
      <c r="T26" s="689"/>
      <c r="U26" s="689"/>
      <c r="V26" s="689"/>
      <c r="W26" s="689"/>
      <c r="X26" s="689"/>
      <c r="Y26" s="690"/>
    </row>
    <row r="27" spans="2:25" s="30" customFormat="1" ht="14.15" customHeight="1" x14ac:dyDescent="0.2">
      <c r="B27" s="687"/>
      <c r="C27" s="687"/>
      <c r="D27" s="687"/>
      <c r="E27" s="687"/>
      <c r="F27" s="687"/>
      <c r="G27" s="687"/>
      <c r="H27" s="687"/>
      <c r="I27" s="687"/>
      <c r="J27" s="688"/>
      <c r="K27" s="688"/>
      <c r="L27" s="688"/>
      <c r="M27" s="688"/>
      <c r="N27" s="688"/>
      <c r="O27" s="688"/>
      <c r="P27" s="688"/>
      <c r="Q27" s="688"/>
      <c r="R27" s="689"/>
      <c r="S27" s="689"/>
      <c r="T27" s="689"/>
      <c r="U27" s="689"/>
      <c r="V27" s="689"/>
      <c r="W27" s="689"/>
      <c r="X27" s="689"/>
      <c r="Y27" s="690"/>
    </row>
    <row r="28" spans="2:25" s="30" customFormat="1" ht="14.15" customHeight="1" x14ac:dyDescent="0.2">
      <c r="B28" s="687"/>
      <c r="C28" s="687"/>
      <c r="D28" s="687"/>
      <c r="E28" s="687"/>
      <c r="F28" s="687"/>
      <c r="G28" s="687"/>
      <c r="H28" s="687"/>
      <c r="I28" s="687"/>
      <c r="J28" s="688"/>
      <c r="K28" s="688"/>
      <c r="L28" s="688"/>
      <c r="M28" s="688"/>
      <c r="N28" s="688"/>
      <c r="O28" s="688"/>
      <c r="P28" s="688"/>
      <c r="Q28" s="688"/>
      <c r="R28" s="689"/>
      <c r="S28" s="689"/>
      <c r="T28" s="689"/>
      <c r="U28" s="689"/>
      <c r="V28" s="689"/>
      <c r="W28" s="689"/>
      <c r="X28" s="689"/>
      <c r="Y28" s="690"/>
    </row>
    <row r="29" spans="2:25" s="30" customFormat="1" ht="14.15" customHeight="1" x14ac:dyDescent="0.2">
      <c r="B29" s="687"/>
      <c r="C29" s="687"/>
      <c r="D29" s="687"/>
      <c r="E29" s="687"/>
      <c r="F29" s="687"/>
      <c r="G29" s="687"/>
      <c r="H29" s="687"/>
      <c r="I29" s="687"/>
      <c r="J29" s="688"/>
      <c r="K29" s="688"/>
      <c r="L29" s="688"/>
      <c r="M29" s="688"/>
      <c r="N29" s="688"/>
      <c r="O29" s="688"/>
      <c r="P29" s="688"/>
      <c r="Q29" s="688"/>
      <c r="R29" s="689"/>
      <c r="S29" s="689"/>
      <c r="T29" s="689"/>
      <c r="U29" s="689"/>
      <c r="V29" s="689"/>
      <c r="W29" s="689"/>
      <c r="X29" s="689"/>
      <c r="Y29" s="690"/>
    </row>
    <row r="30" spans="2:25" s="30" customFormat="1" ht="14.15" customHeight="1" x14ac:dyDescent="0.2">
      <c r="B30" s="687"/>
      <c r="C30" s="687"/>
      <c r="D30" s="687"/>
      <c r="E30" s="687"/>
      <c r="F30" s="687"/>
      <c r="G30" s="687"/>
      <c r="H30" s="687"/>
      <c r="I30" s="687"/>
      <c r="J30" s="688"/>
      <c r="K30" s="688"/>
      <c r="L30" s="688"/>
      <c r="M30" s="688"/>
      <c r="N30" s="688"/>
      <c r="O30" s="688"/>
      <c r="P30" s="688"/>
      <c r="Q30" s="688"/>
      <c r="R30" s="689"/>
      <c r="S30" s="689"/>
      <c r="T30" s="689"/>
      <c r="U30" s="689"/>
      <c r="V30" s="689"/>
      <c r="W30" s="689"/>
      <c r="X30" s="689"/>
      <c r="Y30" s="690"/>
    </row>
    <row r="31" spans="2:25" s="30" customFormat="1" ht="14.15" customHeight="1" x14ac:dyDescent="0.2">
      <c r="B31" s="687"/>
      <c r="C31" s="687"/>
      <c r="D31" s="687"/>
      <c r="E31" s="687"/>
      <c r="F31" s="687"/>
      <c r="G31" s="687"/>
      <c r="H31" s="687"/>
      <c r="I31" s="687"/>
      <c r="J31" s="688"/>
      <c r="K31" s="688"/>
      <c r="L31" s="688"/>
      <c r="M31" s="688"/>
      <c r="N31" s="688"/>
      <c r="O31" s="688"/>
      <c r="P31" s="688"/>
      <c r="Q31" s="688"/>
      <c r="R31" s="689"/>
      <c r="S31" s="689"/>
      <c r="T31" s="689"/>
      <c r="U31" s="689"/>
      <c r="V31" s="689"/>
      <c r="W31" s="689"/>
      <c r="X31" s="689"/>
      <c r="Y31" s="690"/>
    </row>
    <row r="32" spans="2:25" s="30" customFormat="1" ht="14.15" customHeight="1" x14ac:dyDescent="0.2">
      <c r="B32" s="687"/>
      <c r="C32" s="687"/>
      <c r="D32" s="687"/>
      <c r="E32" s="687"/>
      <c r="F32" s="687"/>
      <c r="G32" s="687"/>
      <c r="H32" s="687"/>
      <c r="I32" s="687"/>
      <c r="J32" s="688"/>
      <c r="K32" s="688"/>
      <c r="L32" s="688"/>
      <c r="M32" s="688"/>
      <c r="N32" s="688"/>
      <c r="O32" s="688"/>
      <c r="P32" s="688"/>
      <c r="Q32" s="688"/>
      <c r="R32" s="689"/>
      <c r="S32" s="689"/>
      <c r="T32" s="689"/>
      <c r="U32" s="689"/>
      <c r="V32" s="689"/>
      <c r="W32" s="689"/>
      <c r="X32" s="689"/>
      <c r="Y32" s="690"/>
    </row>
    <row r="33" spans="2:25" s="30" customFormat="1" ht="14.15" customHeight="1" x14ac:dyDescent="0.2">
      <c r="B33" s="687"/>
      <c r="C33" s="687"/>
      <c r="D33" s="687"/>
      <c r="E33" s="687"/>
      <c r="F33" s="687"/>
      <c r="G33" s="687"/>
      <c r="H33" s="687"/>
      <c r="I33" s="687"/>
      <c r="J33" s="688"/>
      <c r="K33" s="688"/>
      <c r="L33" s="688"/>
      <c r="M33" s="688"/>
      <c r="N33" s="688"/>
      <c r="O33" s="688"/>
      <c r="P33" s="688"/>
      <c r="Q33" s="688"/>
      <c r="R33" s="689"/>
      <c r="S33" s="689"/>
      <c r="T33" s="689"/>
      <c r="U33" s="689"/>
      <c r="V33" s="689"/>
      <c r="W33" s="689"/>
      <c r="X33" s="689"/>
      <c r="Y33" s="690"/>
    </row>
    <row r="34" spans="2:25" s="30" customFormat="1" ht="14.15" customHeight="1" x14ac:dyDescent="0.2">
      <c r="B34" s="687"/>
      <c r="C34" s="687"/>
      <c r="D34" s="687"/>
      <c r="E34" s="687"/>
      <c r="F34" s="687"/>
      <c r="G34" s="687"/>
      <c r="H34" s="687"/>
      <c r="I34" s="687"/>
      <c r="J34" s="688"/>
      <c r="K34" s="688"/>
      <c r="L34" s="688"/>
      <c r="M34" s="688"/>
      <c r="N34" s="688"/>
      <c r="O34" s="688"/>
      <c r="P34" s="688"/>
      <c r="Q34" s="688"/>
      <c r="R34" s="689"/>
      <c r="S34" s="689"/>
      <c r="T34" s="689"/>
      <c r="U34" s="689"/>
      <c r="V34" s="689"/>
      <c r="W34" s="689"/>
      <c r="X34" s="689"/>
      <c r="Y34" s="690"/>
    </row>
    <row r="35" spans="2:25" s="30" customFormat="1" ht="14.15" customHeight="1" x14ac:dyDescent="0.2">
      <c r="B35" s="687"/>
      <c r="C35" s="687"/>
      <c r="D35" s="687"/>
      <c r="E35" s="687"/>
      <c r="F35" s="687"/>
      <c r="G35" s="687"/>
      <c r="H35" s="687"/>
      <c r="I35" s="687"/>
      <c r="J35" s="688"/>
      <c r="K35" s="688"/>
      <c r="L35" s="688"/>
      <c r="M35" s="688"/>
      <c r="N35" s="688"/>
      <c r="O35" s="688"/>
      <c r="P35" s="688"/>
      <c r="Q35" s="688"/>
      <c r="R35" s="689"/>
      <c r="S35" s="689"/>
      <c r="T35" s="689"/>
      <c r="U35" s="689"/>
      <c r="V35" s="689"/>
      <c r="W35" s="689"/>
      <c r="X35" s="689"/>
      <c r="Y35" s="690"/>
    </row>
    <row r="36" spans="2:25" s="30" customFormat="1" ht="14.15" customHeight="1" x14ac:dyDescent="0.2">
      <c r="B36" s="687"/>
      <c r="C36" s="687"/>
      <c r="D36" s="687"/>
      <c r="E36" s="687"/>
      <c r="F36" s="687"/>
      <c r="G36" s="687"/>
      <c r="H36" s="687"/>
      <c r="I36" s="687"/>
      <c r="J36" s="688"/>
      <c r="K36" s="688"/>
      <c r="L36" s="688"/>
      <c r="M36" s="688"/>
      <c r="N36" s="688"/>
      <c r="O36" s="688"/>
      <c r="P36" s="688"/>
      <c r="Q36" s="688"/>
      <c r="R36" s="689"/>
      <c r="S36" s="689"/>
      <c r="T36" s="689"/>
      <c r="U36" s="689"/>
      <c r="V36" s="689"/>
      <c r="W36" s="689"/>
      <c r="X36" s="689"/>
      <c r="Y36" s="690"/>
    </row>
    <row r="37" spans="2:25" s="30" customFormat="1" ht="14.15" customHeight="1" x14ac:dyDescent="0.2">
      <c r="B37" s="687"/>
      <c r="C37" s="687"/>
      <c r="D37" s="687"/>
      <c r="E37" s="687"/>
      <c r="F37" s="687"/>
      <c r="G37" s="687"/>
      <c r="H37" s="687"/>
      <c r="I37" s="687"/>
      <c r="J37" s="688"/>
      <c r="K37" s="688"/>
      <c r="L37" s="688"/>
      <c r="M37" s="688"/>
      <c r="N37" s="688"/>
      <c r="O37" s="688"/>
      <c r="P37" s="688"/>
      <c r="Q37" s="688"/>
      <c r="R37" s="689"/>
      <c r="S37" s="689"/>
      <c r="T37" s="689"/>
      <c r="U37" s="689"/>
      <c r="V37" s="689"/>
      <c r="W37" s="689"/>
      <c r="X37" s="689"/>
      <c r="Y37" s="690"/>
    </row>
    <row r="38" spans="2:25" s="30" customFormat="1" ht="14.15" customHeight="1" x14ac:dyDescent="0.2">
      <c r="B38" s="687"/>
      <c r="C38" s="687"/>
      <c r="D38" s="687"/>
      <c r="E38" s="687"/>
      <c r="F38" s="687"/>
      <c r="G38" s="687"/>
      <c r="H38" s="687"/>
      <c r="I38" s="687"/>
      <c r="J38" s="688"/>
      <c r="K38" s="688"/>
      <c r="L38" s="688"/>
      <c r="M38" s="688"/>
      <c r="N38" s="688"/>
      <c r="O38" s="688"/>
      <c r="P38" s="688"/>
      <c r="Q38" s="688"/>
      <c r="R38" s="689"/>
      <c r="S38" s="689"/>
      <c r="T38" s="689"/>
      <c r="U38" s="689"/>
      <c r="V38" s="689"/>
      <c r="W38" s="689"/>
      <c r="X38" s="689"/>
      <c r="Y38" s="690"/>
    </row>
    <row r="39" spans="2:25" ht="15" customHeight="1" x14ac:dyDescent="0.2">
      <c r="B39" s="667" t="s">
        <v>245</v>
      </c>
      <c r="C39" s="685"/>
      <c r="D39" s="668"/>
      <c r="E39" s="102"/>
      <c r="F39" s="667" t="s">
        <v>244</v>
      </c>
      <c r="G39" s="685"/>
      <c r="H39" s="668"/>
      <c r="I39" s="206"/>
      <c r="J39" s="667" t="s">
        <v>245</v>
      </c>
      <c r="K39" s="685"/>
      <c r="L39" s="668"/>
      <c r="M39" s="102"/>
      <c r="N39" s="667" t="s">
        <v>244</v>
      </c>
      <c r="O39" s="685"/>
      <c r="P39" s="668"/>
      <c r="Q39" s="206"/>
      <c r="R39" s="667" t="s">
        <v>245</v>
      </c>
      <c r="S39" s="685"/>
      <c r="T39" s="668"/>
      <c r="U39" s="102"/>
      <c r="V39" s="667" t="s">
        <v>244</v>
      </c>
      <c r="W39" s="685"/>
      <c r="X39" s="668"/>
      <c r="Y39" s="206"/>
    </row>
    <row r="40" spans="2:25" ht="15" customHeight="1" x14ac:dyDescent="0.2">
      <c r="B40" s="667" t="s">
        <v>243</v>
      </c>
      <c r="C40" s="685"/>
      <c r="D40" s="223"/>
      <c r="E40" s="693"/>
      <c r="F40" s="695"/>
      <c r="G40" s="667" t="s">
        <v>242</v>
      </c>
      <c r="H40" s="668"/>
      <c r="I40" s="206"/>
      <c r="J40" s="667" t="s">
        <v>243</v>
      </c>
      <c r="K40" s="685"/>
      <c r="L40" s="223"/>
      <c r="M40" s="693"/>
      <c r="N40" s="695"/>
      <c r="O40" s="667" t="s">
        <v>242</v>
      </c>
      <c r="P40" s="668"/>
      <c r="Q40" s="206"/>
      <c r="R40" s="667" t="s">
        <v>243</v>
      </c>
      <c r="S40" s="685"/>
      <c r="T40" s="223"/>
      <c r="U40" s="693"/>
      <c r="V40" s="695"/>
      <c r="W40" s="667" t="s">
        <v>242</v>
      </c>
      <c r="X40" s="668"/>
      <c r="Y40" s="206"/>
    </row>
    <row r="41" spans="2:25" ht="15" customHeight="1" x14ac:dyDescent="0.2">
      <c r="B41" s="667" t="s">
        <v>241</v>
      </c>
      <c r="C41" s="685"/>
      <c r="D41" s="693"/>
      <c r="E41" s="694"/>
      <c r="F41" s="694"/>
      <c r="G41" s="694"/>
      <c r="H41" s="694"/>
      <c r="I41" s="695"/>
      <c r="J41" s="667" t="s">
        <v>241</v>
      </c>
      <c r="K41" s="685"/>
      <c r="L41" s="693"/>
      <c r="M41" s="694"/>
      <c r="N41" s="694"/>
      <c r="O41" s="694"/>
      <c r="P41" s="694"/>
      <c r="Q41" s="695"/>
      <c r="R41" s="667" t="s">
        <v>241</v>
      </c>
      <c r="S41" s="685"/>
      <c r="T41" s="693"/>
      <c r="U41" s="694"/>
      <c r="V41" s="694"/>
      <c r="W41" s="694"/>
      <c r="X41" s="694"/>
      <c r="Y41" s="695"/>
    </row>
    <row r="42" spans="2:25" ht="15" customHeight="1" x14ac:dyDescent="0.2">
      <c r="B42" s="691" t="s">
        <v>253</v>
      </c>
      <c r="C42" s="691"/>
      <c r="D42" s="224"/>
      <c r="E42" s="184" t="s">
        <v>239</v>
      </c>
      <c r="F42" s="692"/>
      <c r="G42" s="692"/>
      <c r="H42" s="692"/>
      <c r="I42" s="692"/>
      <c r="J42" s="691" t="s">
        <v>253</v>
      </c>
      <c r="K42" s="691"/>
      <c r="L42" s="224"/>
      <c r="M42" s="184" t="s">
        <v>239</v>
      </c>
      <c r="N42" s="692"/>
      <c r="O42" s="692"/>
      <c r="P42" s="692"/>
      <c r="Q42" s="692"/>
      <c r="R42" s="691" t="s">
        <v>253</v>
      </c>
      <c r="S42" s="691"/>
      <c r="T42" s="224"/>
      <c r="U42" s="184" t="s">
        <v>239</v>
      </c>
      <c r="V42" s="692"/>
      <c r="W42" s="692"/>
      <c r="X42" s="692"/>
      <c r="Y42" s="692"/>
    </row>
    <row r="43" spans="2:25" s="30" customFormat="1" ht="14.15" customHeight="1" x14ac:dyDescent="0.2">
      <c r="B43" s="687"/>
      <c r="C43" s="687"/>
      <c r="D43" s="687"/>
      <c r="E43" s="687"/>
      <c r="F43" s="687"/>
      <c r="G43" s="687"/>
      <c r="H43" s="687"/>
      <c r="I43" s="687"/>
      <c r="J43" s="688"/>
      <c r="K43" s="688"/>
      <c r="L43" s="688"/>
      <c r="M43" s="688"/>
      <c r="N43" s="688"/>
      <c r="O43" s="688"/>
      <c r="P43" s="688"/>
      <c r="Q43" s="688"/>
      <c r="R43" s="713"/>
      <c r="S43" s="713"/>
      <c r="T43" s="713"/>
      <c r="U43" s="713"/>
      <c r="V43" s="713"/>
      <c r="W43" s="713"/>
      <c r="X43" s="713"/>
      <c r="Y43" s="713"/>
    </row>
    <row r="44" spans="2:25" s="30" customFormat="1" ht="14.15" customHeight="1" x14ac:dyDescent="0.2">
      <c r="B44" s="687"/>
      <c r="C44" s="687"/>
      <c r="D44" s="687"/>
      <c r="E44" s="687"/>
      <c r="F44" s="687"/>
      <c r="G44" s="687"/>
      <c r="H44" s="687"/>
      <c r="I44" s="687"/>
      <c r="J44" s="688"/>
      <c r="K44" s="688"/>
      <c r="L44" s="688"/>
      <c r="M44" s="688"/>
      <c r="N44" s="688"/>
      <c r="O44" s="688"/>
      <c r="P44" s="688"/>
      <c r="Q44" s="688"/>
      <c r="R44" s="713"/>
      <c r="S44" s="713"/>
      <c r="T44" s="713"/>
      <c r="U44" s="713"/>
      <c r="V44" s="713"/>
      <c r="W44" s="713"/>
      <c r="X44" s="713"/>
      <c r="Y44" s="713"/>
    </row>
    <row r="45" spans="2:25" s="30" customFormat="1" ht="14.15" customHeight="1" x14ac:dyDescent="0.2">
      <c r="B45" s="687"/>
      <c r="C45" s="687"/>
      <c r="D45" s="687"/>
      <c r="E45" s="687"/>
      <c r="F45" s="687"/>
      <c r="G45" s="687"/>
      <c r="H45" s="687"/>
      <c r="I45" s="687"/>
      <c r="J45" s="688"/>
      <c r="K45" s="688"/>
      <c r="L45" s="688"/>
      <c r="M45" s="688"/>
      <c r="N45" s="688"/>
      <c r="O45" s="688"/>
      <c r="P45" s="688"/>
      <c r="Q45" s="688"/>
      <c r="R45" s="713"/>
      <c r="S45" s="713"/>
      <c r="T45" s="713"/>
      <c r="U45" s="713"/>
      <c r="V45" s="713"/>
      <c r="W45" s="713"/>
      <c r="X45" s="713"/>
      <c r="Y45" s="713"/>
    </row>
    <row r="46" spans="2:25" s="30" customFormat="1" ht="14.15" customHeight="1" x14ac:dyDescent="0.2">
      <c r="B46" s="687"/>
      <c r="C46" s="687"/>
      <c r="D46" s="687"/>
      <c r="E46" s="687"/>
      <c r="F46" s="687"/>
      <c r="G46" s="687"/>
      <c r="H46" s="687"/>
      <c r="I46" s="687"/>
      <c r="J46" s="688"/>
      <c r="K46" s="688"/>
      <c r="L46" s="688"/>
      <c r="M46" s="688"/>
      <c r="N46" s="688"/>
      <c r="O46" s="688"/>
      <c r="P46" s="688"/>
      <c r="Q46" s="688"/>
      <c r="R46" s="713"/>
      <c r="S46" s="713"/>
      <c r="T46" s="713"/>
      <c r="U46" s="713"/>
      <c r="V46" s="713"/>
      <c r="W46" s="713"/>
      <c r="X46" s="713"/>
      <c r="Y46" s="713"/>
    </row>
    <row r="47" spans="2:25" s="30" customFormat="1" ht="14.15" customHeight="1" x14ac:dyDescent="0.2">
      <c r="B47" s="687"/>
      <c r="C47" s="687"/>
      <c r="D47" s="687"/>
      <c r="E47" s="687"/>
      <c r="F47" s="687"/>
      <c r="G47" s="687"/>
      <c r="H47" s="687"/>
      <c r="I47" s="687"/>
      <c r="J47" s="688"/>
      <c r="K47" s="688"/>
      <c r="L47" s="688"/>
      <c r="M47" s="688"/>
      <c r="N47" s="688"/>
      <c r="O47" s="688"/>
      <c r="P47" s="688"/>
      <c r="Q47" s="688"/>
      <c r="R47" s="713"/>
      <c r="S47" s="713"/>
      <c r="T47" s="713"/>
      <c r="U47" s="713"/>
      <c r="V47" s="713"/>
      <c r="W47" s="713"/>
      <c r="X47" s="713"/>
      <c r="Y47" s="713"/>
    </row>
    <row r="48" spans="2:25" s="30" customFormat="1" ht="14.15" customHeight="1" x14ac:dyDescent="0.2">
      <c r="B48" s="687"/>
      <c r="C48" s="687"/>
      <c r="D48" s="687"/>
      <c r="E48" s="687"/>
      <c r="F48" s="687"/>
      <c r="G48" s="687"/>
      <c r="H48" s="687"/>
      <c r="I48" s="687"/>
      <c r="J48" s="688"/>
      <c r="K48" s="688"/>
      <c r="L48" s="688"/>
      <c r="M48" s="688"/>
      <c r="N48" s="688"/>
      <c r="O48" s="688"/>
      <c r="P48" s="688"/>
      <c r="Q48" s="688"/>
      <c r="R48" s="713"/>
      <c r="S48" s="713"/>
      <c r="T48" s="713"/>
      <c r="U48" s="713"/>
      <c r="V48" s="713"/>
      <c r="W48" s="713"/>
      <c r="X48" s="713"/>
      <c r="Y48" s="713"/>
    </row>
    <row r="49" spans="2:26" s="30" customFormat="1" ht="14.15" customHeight="1" x14ac:dyDescent="0.2">
      <c r="B49" s="687"/>
      <c r="C49" s="687"/>
      <c r="D49" s="687"/>
      <c r="E49" s="687"/>
      <c r="F49" s="687"/>
      <c r="G49" s="687"/>
      <c r="H49" s="687"/>
      <c r="I49" s="687"/>
      <c r="J49" s="688"/>
      <c r="K49" s="688"/>
      <c r="L49" s="688"/>
      <c r="M49" s="688"/>
      <c r="N49" s="688"/>
      <c r="O49" s="688"/>
      <c r="P49" s="688"/>
      <c r="Q49" s="688"/>
      <c r="R49" s="713"/>
      <c r="S49" s="713"/>
      <c r="T49" s="713"/>
      <c r="U49" s="713"/>
      <c r="V49" s="713"/>
      <c r="W49" s="713"/>
      <c r="X49" s="713"/>
      <c r="Y49" s="713"/>
    </row>
    <row r="50" spans="2:26" s="30" customFormat="1" ht="14.15" customHeight="1" x14ac:dyDescent="0.2">
      <c r="B50" s="687"/>
      <c r="C50" s="687"/>
      <c r="D50" s="687"/>
      <c r="E50" s="687"/>
      <c r="F50" s="687"/>
      <c r="G50" s="687"/>
      <c r="H50" s="687"/>
      <c r="I50" s="687"/>
      <c r="J50" s="688"/>
      <c r="K50" s="688"/>
      <c r="L50" s="688"/>
      <c r="M50" s="688"/>
      <c r="N50" s="688"/>
      <c r="O50" s="688"/>
      <c r="P50" s="688"/>
      <c r="Q50" s="688"/>
      <c r="R50" s="713"/>
      <c r="S50" s="713"/>
      <c r="T50" s="713"/>
      <c r="U50" s="713"/>
      <c r="V50" s="713"/>
      <c r="W50" s="713"/>
      <c r="X50" s="713"/>
      <c r="Y50" s="713"/>
    </row>
    <row r="51" spans="2:26" s="30" customFormat="1" ht="14.15" customHeight="1" x14ac:dyDescent="0.2">
      <c r="B51" s="687"/>
      <c r="C51" s="687"/>
      <c r="D51" s="687"/>
      <c r="E51" s="687"/>
      <c r="F51" s="687"/>
      <c r="G51" s="687"/>
      <c r="H51" s="687"/>
      <c r="I51" s="687"/>
      <c r="J51" s="688"/>
      <c r="K51" s="688"/>
      <c r="L51" s="688"/>
      <c r="M51" s="688"/>
      <c r="N51" s="688"/>
      <c r="O51" s="688"/>
      <c r="P51" s="688"/>
      <c r="Q51" s="688"/>
      <c r="R51" s="713"/>
      <c r="S51" s="713"/>
      <c r="T51" s="713"/>
      <c r="U51" s="713"/>
      <c r="V51" s="713"/>
      <c r="W51" s="713"/>
      <c r="X51" s="713"/>
      <c r="Y51" s="713"/>
    </row>
    <row r="52" spans="2:26" s="30" customFormat="1" ht="14.15" customHeight="1" x14ac:dyDescent="0.2">
      <c r="B52" s="687"/>
      <c r="C52" s="687"/>
      <c r="D52" s="687"/>
      <c r="E52" s="687"/>
      <c r="F52" s="687"/>
      <c r="G52" s="687"/>
      <c r="H52" s="687"/>
      <c r="I52" s="687"/>
      <c r="J52" s="688"/>
      <c r="K52" s="688"/>
      <c r="L52" s="688"/>
      <c r="M52" s="688"/>
      <c r="N52" s="688"/>
      <c r="O52" s="688"/>
      <c r="P52" s="688"/>
      <c r="Q52" s="688"/>
      <c r="R52" s="713"/>
      <c r="S52" s="713"/>
      <c r="T52" s="713"/>
      <c r="U52" s="713"/>
      <c r="V52" s="713"/>
      <c r="W52" s="713"/>
      <c r="X52" s="713"/>
      <c r="Y52" s="713"/>
    </row>
    <row r="53" spans="2:26" s="30" customFormat="1" ht="14.15" customHeight="1" x14ac:dyDescent="0.2">
      <c r="B53" s="687"/>
      <c r="C53" s="687"/>
      <c r="D53" s="687"/>
      <c r="E53" s="687"/>
      <c r="F53" s="687"/>
      <c r="G53" s="687"/>
      <c r="H53" s="687"/>
      <c r="I53" s="687"/>
      <c r="J53" s="688"/>
      <c r="K53" s="688"/>
      <c r="L53" s="688"/>
      <c r="M53" s="688"/>
      <c r="N53" s="688"/>
      <c r="O53" s="688"/>
      <c r="P53" s="688"/>
      <c r="Q53" s="688"/>
      <c r="R53" s="713"/>
      <c r="S53" s="713"/>
      <c r="T53" s="713"/>
      <c r="U53" s="713"/>
      <c r="V53" s="713"/>
      <c r="W53" s="713"/>
      <c r="X53" s="713"/>
      <c r="Y53" s="713"/>
    </row>
    <row r="54" spans="2:26" s="30" customFormat="1" ht="14.15" customHeight="1" x14ac:dyDescent="0.2">
      <c r="B54" s="687"/>
      <c r="C54" s="687"/>
      <c r="D54" s="687"/>
      <c r="E54" s="687"/>
      <c r="F54" s="687"/>
      <c r="G54" s="687"/>
      <c r="H54" s="687"/>
      <c r="I54" s="687"/>
      <c r="J54" s="688"/>
      <c r="K54" s="688"/>
      <c r="L54" s="688"/>
      <c r="M54" s="688"/>
      <c r="N54" s="688"/>
      <c r="O54" s="688"/>
      <c r="P54" s="688"/>
      <c r="Q54" s="688"/>
      <c r="R54" s="713"/>
      <c r="S54" s="713"/>
      <c r="T54" s="713"/>
      <c r="U54" s="713"/>
      <c r="V54" s="713"/>
      <c r="W54" s="713"/>
      <c r="X54" s="713"/>
      <c r="Y54" s="713"/>
    </row>
    <row r="55" spans="2:26" s="30" customFormat="1" ht="14.15" customHeight="1" x14ac:dyDescent="0.2">
      <c r="B55" s="687"/>
      <c r="C55" s="687"/>
      <c r="D55" s="687"/>
      <c r="E55" s="687"/>
      <c r="F55" s="687"/>
      <c r="G55" s="687"/>
      <c r="H55" s="687"/>
      <c r="I55" s="687"/>
      <c r="J55" s="688"/>
      <c r="K55" s="688"/>
      <c r="L55" s="688"/>
      <c r="M55" s="688"/>
      <c r="N55" s="688"/>
      <c r="O55" s="688"/>
      <c r="P55" s="688"/>
      <c r="Q55" s="688"/>
      <c r="R55" s="713"/>
      <c r="S55" s="713"/>
      <c r="T55" s="713"/>
      <c r="U55" s="713"/>
      <c r="V55" s="713"/>
      <c r="W55" s="713"/>
      <c r="X55" s="713"/>
      <c r="Y55" s="713"/>
    </row>
    <row r="56" spans="2:26" s="30" customFormat="1" ht="14.15" customHeight="1" x14ac:dyDescent="0.2">
      <c r="B56" s="103"/>
      <c r="C56" s="103"/>
      <c r="D56" s="106" t="s">
        <v>285</v>
      </c>
      <c r="E56" s="103"/>
      <c r="F56" s="103"/>
      <c r="G56" s="103"/>
      <c r="H56" s="103"/>
      <c r="I56" s="103"/>
      <c r="J56" s="99"/>
      <c r="K56" s="99"/>
      <c r="L56" s="99"/>
      <c r="M56" s="99"/>
      <c r="N56" s="99"/>
      <c r="O56" s="99"/>
      <c r="P56" s="99"/>
      <c r="Q56" s="99"/>
      <c r="R56" s="104"/>
      <c r="S56" s="104"/>
      <c r="T56" s="104"/>
      <c r="U56" s="104"/>
      <c r="V56" s="104"/>
      <c r="W56" s="104"/>
      <c r="X56" s="104"/>
      <c r="Y56" s="104"/>
    </row>
    <row r="57" spans="2:26" s="30" customFormat="1" ht="15" customHeight="1" x14ac:dyDescent="0.2">
      <c r="B57" s="99"/>
      <c r="C57" s="99"/>
      <c r="D57" s="105" t="s">
        <v>263</v>
      </c>
      <c r="E57" s="101"/>
      <c r="F57" s="101"/>
      <c r="G57" s="101"/>
      <c r="H57" s="101"/>
      <c r="I57" s="101"/>
      <c r="J57" s="101"/>
      <c r="K57" s="101"/>
      <c r="L57" s="101"/>
      <c r="M57" s="101"/>
      <c r="N57" s="101"/>
      <c r="O57" s="99"/>
      <c r="P57" s="105"/>
      <c r="Q57" s="101"/>
      <c r="R57" s="101"/>
      <c r="S57" s="101"/>
      <c r="T57" s="101"/>
      <c r="U57" s="101"/>
      <c r="V57" s="101"/>
      <c r="W57" s="101"/>
      <c r="X57" s="101"/>
      <c r="Y57" s="101"/>
    </row>
    <row r="58" spans="2:26" ht="15" customHeight="1" x14ac:dyDescent="0.2">
      <c r="D58" s="33" t="s">
        <v>459</v>
      </c>
      <c r="E58" s="33"/>
      <c r="F58" s="32"/>
      <c r="G58" s="30"/>
      <c r="H58" s="30"/>
      <c r="I58" s="30"/>
      <c r="J58" s="30"/>
      <c r="K58" s="30"/>
      <c r="L58" s="236" t="s">
        <v>571</v>
      </c>
      <c r="M58" s="30"/>
      <c r="N58" s="30"/>
      <c r="O58" s="30"/>
      <c r="P58" s="32"/>
      <c r="Q58" s="33"/>
      <c r="R58" s="32"/>
      <c r="S58" s="30"/>
      <c r="T58" s="30"/>
      <c r="U58" s="30"/>
      <c r="V58" s="30"/>
      <c r="W58" s="30"/>
      <c r="X58" s="30"/>
      <c r="Y58" s="30"/>
      <c r="Z58" s="30"/>
    </row>
    <row r="59" spans="2:26" ht="27.9" customHeight="1" x14ac:dyDescent="0.2">
      <c r="D59" s="32"/>
      <c r="E59" s="33"/>
      <c r="F59" s="30"/>
      <c r="G59" s="30"/>
      <c r="H59" s="30"/>
      <c r="I59" s="30"/>
      <c r="J59" s="30"/>
      <c r="K59" s="30"/>
      <c r="L59" s="30"/>
      <c r="M59" s="30"/>
      <c r="N59" s="30"/>
      <c r="O59" s="30"/>
      <c r="P59" s="32"/>
      <c r="Q59" s="33"/>
      <c r="R59" s="30"/>
      <c r="S59" s="30"/>
      <c r="T59" s="30"/>
      <c r="U59" s="30"/>
      <c r="V59" s="30"/>
      <c r="W59" s="30"/>
      <c r="X59" s="30"/>
      <c r="Y59" s="30"/>
      <c r="Z59" s="30"/>
    </row>
  </sheetData>
  <mergeCells count="10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dataValidations count="1">
    <dataValidation type="list" allowBlank="1" showInputMessage="1" showErrorMessage="1" sqref="E6:F6 M6:N6 U6:V6 E23:F23 M23:N23 U23:V23 E40:F40 M40:N40 U40:V40" xr:uid="{00000000-0002-0000-0A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1000000}">
          <x14:formula1>
            <xm:f>'(参考)リスト'!$B$51:$B$54</xm:f>
          </x14:formula1>
          <xm:sqref>D6 L6 T6 D23 L23 T23 D40 L40 T40</xm:sqref>
        </x14:dataValidation>
        <x14:dataValidation type="list" allowBlank="1" showInputMessage="1" showErrorMessage="1" xr:uid="{00000000-0002-0000-0A00-000002000000}">
          <x14:formula1>
            <xm:f>'(参考)リスト'!$F$51:$F$52</xm:f>
          </x14:formula1>
          <xm:sqref>T42 L42 D42 D25 T25</xm:sqref>
        </x14:dataValidation>
        <x14:dataValidation type="list" allowBlank="1" showInputMessage="1" showErrorMessage="1" xr:uid="{00000000-0002-0000-0A00-000003000000}">
          <x14:formula1>
            <xm:f>'(参考)リスト'!$D$51:$D$53</xm:f>
          </x14:formula1>
          <xm:sqref>I6 Q6 Y6 I23 Q23 Y23 I40 Q40 Y40</xm:sqref>
        </x14:dataValidation>
        <x14:dataValidation type="list" allowBlank="1" showInputMessage="1" showErrorMessage="1" xr:uid="{00000000-0002-0000-0A00-000004000000}">
          <x14:formula1>
            <xm:f>'(参考)リスト'!$E$51:$E$56</xm:f>
          </x14:formula1>
          <xm:sqref>D7:I7 L7:Q7 T7:Y7 D24:I24 L24:Q24 T24:Y24 D41:I41 L41:Q41 T41:Y41</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100" zoomScaleSheetLayoutView="100" workbookViewId="0">
      <selection activeCell="AE12" sqref="AE12"/>
    </sheetView>
  </sheetViews>
  <sheetFormatPr defaultColWidth="9" defaultRowHeight="12" x14ac:dyDescent="0.2"/>
  <cols>
    <col min="1" max="1" width="1.6328125" style="7" customWidth="1"/>
    <col min="2" max="2" width="3.1796875" style="7" customWidth="1"/>
    <col min="3" max="35" width="4.08984375" style="7" customWidth="1"/>
    <col min="36" max="36" width="1.36328125" style="7" customWidth="1"/>
    <col min="37" max="16384" width="9" style="7"/>
  </cols>
  <sheetData>
    <row r="2" spans="2:35" ht="8.25" customHeight="1" x14ac:dyDescent="0.2"/>
    <row r="3" spans="2:35" ht="24.9" customHeight="1" x14ac:dyDescent="0.2">
      <c r="B3" s="376" t="s">
        <v>346</v>
      </c>
      <c r="C3" s="376"/>
      <c r="D3" s="376"/>
      <c r="E3" s="726"/>
      <c r="F3" s="726"/>
      <c r="G3" s="726"/>
      <c r="H3" s="726"/>
      <c r="I3" s="72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row>
    <row r="4" spans="2:35" ht="20.149999999999999" customHeight="1" x14ac:dyDescent="0.2">
      <c r="B4" s="377" t="s">
        <v>27</v>
      </c>
      <c r="C4" s="377"/>
      <c r="D4" s="727"/>
      <c r="E4" s="378" t="s">
        <v>1064</v>
      </c>
      <c r="F4" s="379"/>
      <c r="G4" s="379"/>
      <c r="H4" s="379"/>
      <c r="I4" s="380"/>
      <c r="J4" s="728" t="s">
        <v>28</v>
      </c>
      <c r="K4" s="381"/>
      <c r="L4" s="381"/>
      <c r="M4" s="723" t="s">
        <v>1066</v>
      </c>
      <c r="N4" s="724"/>
      <c r="O4" s="724"/>
      <c r="P4" s="724"/>
      <c r="Q4" s="724"/>
      <c r="R4" s="724"/>
      <c r="S4" s="390" t="s">
        <v>269</v>
      </c>
      <c r="T4" s="390"/>
      <c r="U4" s="390"/>
      <c r="V4" s="390"/>
      <c r="W4" s="723" t="s">
        <v>1068</v>
      </c>
      <c r="X4" s="723"/>
      <c r="Y4" s="723"/>
      <c r="Z4" s="723"/>
      <c r="AA4" s="723"/>
      <c r="AB4" s="723"/>
      <c r="AC4" s="418" t="s">
        <v>230</v>
      </c>
      <c r="AD4" s="419"/>
      <c r="AE4" s="420"/>
      <c r="AF4" s="730">
        <v>45275</v>
      </c>
      <c r="AG4" s="731"/>
      <c r="AH4" s="731"/>
      <c r="AI4" s="732"/>
    </row>
    <row r="5" spans="2:35" ht="20.149999999999999" customHeight="1" x14ac:dyDescent="0.2">
      <c r="B5" s="385" t="s">
        <v>0</v>
      </c>
      <c r="C5" s="385"/>
      <c r="D5" s="721"/>
      <c r="E5" s="386" t="s">
        <v>1065</v>
      </c>
      <c r="F5" s="387"/>
      <c r="G5" s="387"/>
      <c r="H5" s="387"/>
      <c r="I5" s="388"/>
      <c r="J5" s="722" t="s">
        <v>1</v>
      </c>
      <c r="K5" s="389"/>
      <c r="L5" s="389"/>
      <c r="M5" s="723" t="s">
        <v>1067</v>
      </c>
      <c r="N5" s="724"/>
      <c r="O5" s="724"/>
      <c r="P5" s="724"/>
      <c r="Q5" s="724"/>
      <c r="R5" s="724"/>
      <c r="S5" s="390" t="s">
        <v>270</v>
      </c>
      <c r="T5" s="390"/>
      <c r="U5" s="390"/>
      <c r="V5" s="390"/>
      <c r="W5" s="725" t="s">
        <v>1069</v>
      </c>
      <c r="X5" s="725"/>
      <c r="Y5" s="725"/>
      <c r="Z5" s="725"/>
      <c r="AA5" s="725"/>
      <c r="AB5" s="725"/>
      <c r="AC5" s="711"/>
      <c r="AD5" s="729"/>
      <c r="AE5" s="712"/>
      <c r="AF5" s="733"/>
      <c r="AG5" s="734"/>
      <c r="AH5" s="734"/>
      <c r="AI5" s="735"/>
    </row>
    <row r="6" spans="2:35" ht="26.25" customHeight="1" x14ac:dyDescent="0.25">
      <c r="B6" s="714" t="s">
        <v>31</v>
      </c>
      <c r="C6" s="716" t="s">
        <v>30</v>
      </c>
      <c r="D6" s="717"/>
      <c r="E6" s="717"/>
      <c r="F6" s="717"/>
      <c r="G6" s="717"/>
      <c r="H6" s="717"/>
      <c r="I6" s="717"/>
      <c r="J6" s="717"/>
      <c r="K6" s="717"/>
      <c r="L6" s="717"/>
      <c r="M6" s="717"/>
      <c r="N6" s="717"/>
      <c r="O6" s="717"/>
      <c r="P6" s="717"/>
      <c r="Q6" s="717"/>
      <c r="R6" s="717"/>
      <c r="S6" s="717"/>
      <c r="T6" s="717"/>
      <c r="U6" s="717"/>
      <c r="V6" s="717"/>
      <c r="W6" s="717"/>
      <c r="X6" s="717"/>
      <c r="Y6" s="717"/>
      <c r="Z6" s="717"/>
      <c r="AA6" s="717"/>
      <c r="AB6" s="717"/>
      <c r="AC6" s="717"/>
      <c r="AD6" s="717"/>
      <c r="AE6" s="717"/>
      <c r="AF6" s="717"/>
      <c r="AG6" s="717"/>
      <c r="AH6" s="717"/>
      <c r="AI6" s="718"/>
    </row>
    <row r="7" spans="2:35" ht="35.4" customHeight="1" x14ac:dyDescent="0.2">
      <c r="B7" s="714"/>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2">
      <c r="B8" s="714"/>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2">
      <c r="B9" s="714"/>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2">
      <c r="B10" s="714"/>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2">
      <c r="B11" s="714"/>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2">
      <c r="B12" s="714"/>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2">
      <c r="B13" s="714"/>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2">
      <c r="B14" s="714"/>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2">
      <c r="B15" s="714"/>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2">
      <c r="B16" s="714"/>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2">
      <c r="B17" s="714"/>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2">
      <c r="B18" s="715"/>
      <c r="C18" s="12"/>
      <c r="D18" s="9"/>
      <c r="E18" s="11"/>
      <c r="F18" s="10"/>
      <c r="G18" s="10"/>
      <c r="H18" s="9"/>
      <c r="I18" s="9"/>
      <c r="J18" s="9"/>
      <c r="K18" s="9"/>
      <c r="L18" s="9"/>
      <c r="M18" s="9"/>
      <c r="N18" s="9"/>
      <c r="O18" s="9"/>
      <c r="P18" s="9"/>
      <c r="Q18" s="9"/>
      <c r="R18" s="9"/>
      <c r="S18" s="8"/>
      <c r="T18" s="8"/>
      <c r="U18" s="8"/>
      <c r="V18" s="719" t="s">
        <v>549</v>
      </c>
      <c r="W18" s="719"/>
      <c r="X18" s="719"/>
      <c r="Y18" s="719"/>
      <c r="Z18" s="719"/>
      <c r="AA18" s="719"/>
      <c r="AB18" s="719"/>
      <c r="AC18" s="719"/>
      <c r="AD18" s="719"/>
      <c r="AE18" s="719"/>
      <c r="AF18" s="719"/>
      <c r="AG18" s="719"/>
      <c r="AH18" s="719"/>
      <c r="AI18" s="720"/>
    </row>
    <row r="19" spans="2:35" ht="15" customHeight="1" x14ac:dyDescent="0.2"/>
  </sheetData>
  <mergeCells count="18">
    <mergeCell ref="B3:AI3"/>
    <mergeCell ref="B4:D4"/>
    <mergeCell ref="E4:I4"/>
    <mergeCell ref="J4:L4"/>
    <mergeCell ref="M4:R4"/>
    <mergeCell ref="S4:V4"/>
    <mergeCell ref="W4:AB4"/>
    <mergeCell ref="AC4:AE5"/>
    <mergeCell ref="AF4:AI5"/>
    <mergeCell ref="B6:B18"/>
    <mergeCell ref="C6:AI6"/>
    <mergeCell ref="V18:AI18"/>
    <mergeCell ref="B5:D5"/>
    <mergeCell ref="E5:I5"/>
    <mergeCell ref="J5:L5"/>
    <mergeCell ref="M5:R5"/>
    <mergeCell ref="S5:V5"/>
    <mergeCell ref="W5:AB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44A54-6DBE-4B82-A0C9-1E277A74D9A5}">
  <sheetPr>
    <pageSetUpPr fitToPage="1"/>
  </sheetPr>
  <dimension ref="B2:AI19"/>
  <sheetViews>
    <sheetView showGridLines="0" showZeros="0" view="pageBreakPreview" zoomScale="99" zoomScaleNormal="100" zoomScaleSheetLayoutView="99" workbookViewId="0">
      <selection activeCell="AE12" sqref="AE12"/>
    </sheetView>
  </sheetViews>
  <sheetFormatPr defaultColWidth="9" defaultRowHeight="12" x14ac:dyDescent="0.2"/>
  <cols>
    <col min="1" max="1" width="1.6328125" style="7" customWidth="1"/>
    <col min="2" max="2" width="3.1796875" style="7" customWidth="1"/>
    <col min="3" max="35" width="4.08984375" style="7" customWidth="1"/>
    <col min="36" max="36" width="1.36328125" style="7" customWidth="1"/>
    <col min="37" max="16384" width="9" style="7"/>
  </cols>
  <sheetData>
    <row r="2" spans="2:35" ht="8.25" customHeight="1" x14ac:dyDescent="0.2"/>
    <row r="3" spans="2:35" ht="24.9" customHeight="1" x14ac:dyDescent="0.2">
      <c r="B3" s="376" t="s">
        <v>346</v>
      </c>
      <c r="C3" s="376"/>
      <c r="D3" s="376"/>
      <c r="E3" s="726"/>
      <c r="F3" s="726"/>
      <c r="G3" s="726"/>
      <c r="H3" s="726"/>
      <c r="I3" s="72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row>
    <row r="4" spans="2:35" ht="20.149999999999999" customHeight="1" x14ac:dyDescent="0.2">
      <c r="B4" s="377" t="s">
        <v>27</v>
      </c>
      <c r="C4" s="377"/>
      <c r="D4" s="727"/>
      <c r="E4" s="378" t="s">
        <v>617</v>
      </c>
      <c r="F4" s="379"/>
      <c r="G4" s="379"/>
      <c r="H4" s="379"/>
      <c r="I4" s="380"/>
      <c r="J4" s="728" t="s">
        <v>28</v>
      </c>
      <c r="K4" s="381"/>
      <c r="L4" s="381"/>
      <c r="M4" s="723" t="s">
        <v>578</v>
      </c>
      <c r="N4" s="724"/>
      <c r="O4" s="724"/>
      <c r="P4" s="724"/>
      <c r="Q4" s="724"/>
      <c r="R4" s="724"/>
      <c r="S4" s="390" t="s">
        <v>269</v>
      </c>
      <c r="T4" s="390"/>
      <c r="U4" s="390"/>
      <c r="V4" s="390"/>
      <c r="W4" s="723" t="s">
        <v>633</v>
      </c>
      <c r="X4" s="723"/>
      <c r="Y4" s="723"/>
      <c r="Z4" s="723"/>
      <c r="AA4" s="723"/>
      <c r="AB4" s="723"/>
      <c r="AC4" s="418" t="s">
        <v>230</v>
      </c>
      <c r="AD4" s="419"/>
      <c r="AE4" s="420"/>
      <c r="AF4" s="730">
        <v>45275</v>
      </c>
      <c r="AG4" s="731"/>
      <c r="AH4" s="731"/>
      <c r="AI4" s="732"/>
    </row>
    <row r="5" spans="2:35" ht="20.149999999999999" customHeight="1" x14ac:dyDescent="0.2">
      <c r="B5" s="385" t="s">
        <v>0</v>
      </c>
      <c r="C5" s="385"/>
      <c r="D5" s="721"/>
      <c r="E5" s="386" t="s">
        <v>630</v>
      </c>
      <c r="F5" s="387"/>
      <c r="G5" s="387"/>
      <c r="H5" s="387"/>
      <c r="I5" s="388"/>
      <c r="J5" s="722" t="s">
        <v>1</v>
      </c>
      <c r="K5" s="389"/>
      <c r="L5" s="389"/>
      <c r="M5" s="723" t="s">
        <v>579</v>
      </c>
      <c r="N5" s="724"/>
      <c r="O5" s="724"/>
      <c r="P5" s="724"/>
      <c r="Q5" s="724"/>
      <c r="R5" s="724"/>
      <c r="S5" s="390" t="s">
        <v>270</v>
      </c>
      <c r="T5" s="390"/>
      <c r="U5" s="390"/>
      <c r="V5" s="390"/>
      <c r="W5" s="725" t="s">
        <v>634</v>
      </c>
      <c r="X5" s="725"/>
      <c r="Y5" s="725"/>
      <c r="Z5" s="725"/>
      <c r="AA5" s="725"/>
      <c r="AB5" s="725"/>
      <c r="AC5" s="711"/>
      <c r="AD5" s="729"/>
      <c r="AE5" s="712"/>
      <c r="AF5" s="733"/>
      <c r="AG5" s="734"/>
      <c r="AH5" s="734"/>
      <c r="AI5" s="735"/>
    </row>
    <row r="6" spans="2:35" ht="26.25" customHeight="1" x14ac:dyDescent="0.25">
      <c r="B6" s="714" t="s">
        <v>31</v>
      </c>
      <c r="C6" s="716" t="s">
        <v>30</v>
      </c>
      <c r="D6" s="717"/>
      <c r="E6" s="717"/>
      <c r="F6" s="717"/>
      <c r="G6" s="717"/>
      <c r="H6" s="717"/>
      <c r="I6" s="717"/>
      <c r="J6" s="717"/>
      <c r="K6" s="717"/>
      <c r="L6" s="717"/>
      <c r="M6" s="717"/>
      <c r="N6" s="717"/>
      <c r="O6" s="717"/>
      <c r="P6" s="717"/>
      <c r="Q6" s="717"/>
      <c r="R6" s="717"/>
      <c r="S6" s="717"/>
      <c r="T6" s="717"/>
      <c r="U6" s="717"/>
      <c r="V6" s="717"/>
      <c r="W6" s="717"/>
      <c r="X6" s="717"/>
      <c r="Y6" s="717"/>
      <c r="Z6" s="717"/>
      <c r="AA6" s="717"/>
      <c r="AB6" s="717"/>
      <c r="AC6" s="717"/>
      <c r="AD6" s="717"/>
      <c r="AE6" s="717"/>
      <c r="AF6" s="717"/>
      <c r="AG6" s="717"/>
      <c r="AH6" s="717"/>
      <c r="AI6" s="718"/>
    </row>
    <row r="7" spans="2:35" ht="35.4" customHeight="1" x14ac:dyDescent="0.2">
      <c r="B7" s="714"/>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2">
      <c r="B8" s="714"/>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2">
      <c r="B9" s="714"/>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2">
      <c r="B10" s="714"/>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2">
      <c r="B11" s="714"/>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2">
      <c r="B12" s="714"/>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2">
      <c r="B13" s="714"/>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2">
      <c r="B14" s="714"/>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2">
      <c r="B15" s="714"/>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2">
      <c r="B16" s="714"/>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2">
      <c r="B17" s="714"/>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2">
      <c r="B18" s="715"/>
      <c r="C18" s="12"/>
      <c r="D18" s="9"/>
      <c r="E18" s="11"/>
      <c r="F18" s="10"/>
      <c r="G18" s="10"/>
      <c r="H18" s="9"/>
      <c r="I18" s="9"/>
      <c r="J18" s="9"/>
      <c r="K18" s="9"/>
      <c r="L18" s="9"/>
      <c r="M18" s="9"/>
      <c r="N18" s="9"/>
      <c r="O18" s="9"/>
      <c r="P18" s="9"/>
      <c r="Q18" s="9"/>
      <c r="R18" s="9"/>
      <c r="S18" s="8"/>
      <c r="T18" s="8"/>
      <c r="U18" s="8"/>
      <c r="V18" s="719" t="s">
        <v>549</v>
      </c>
      <c r="W18" s="719"/>
      <c r="X18" s="719"/>
      <c r="Y18" s="719"/>
      <c r="Z18" s="719"/>
      <c r="AA18" s="719"/>
      <c r="AB18" s="719"/>
      <c r="AC18" s="719"/>
      <c r="AD18" s="719"/>
      <c r="AE18" s="719"/>
      <c r="AF18" s="719"/>
      <c r="AG18" s="719"/>
      <c r="AH18" s="719"/>
      <c r="AI18" s="720"/>
    </row>
    <row r="19" spans="2:35" ht="15" customHeight="1" x14ac:dyDescent="0.2"/>
  </sheetData>
  <mergeCells count="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6:B18"/>
    <mergeCell ref="C6:AI6"/>
    <mergeCell ref="V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B93A-5961-4462-B5D8-C7B675F6450A}">
  <sheetPr>
    <pageSetUpPr fitToPage="1"/>
  </sheetPr>
  <dimension ref="B2:AI19"/>
  <sheetViews>
    <sheetView showGridLines="0" showZeros="0" view="pageBreakPreview" zoomScaleNormal="100" zoomScaleSheetLayoutView="100" workbookViewId="0">
      <selection activeCell="AE12" sqref="AE12"/>
    </sheetView>
  </sheetViews>
  <sheetFormatPr defaultColWidth="9" defaultRowHeight="12" x14ac:dyDescent="0.2"/>
  <cols>
    <col min="1" max="1" width="1.6328125" style="7" customWidth="1"/>
    <col min="2" max="2" width="3.1796875" style="7" customWidth="1"/>
    <col min="3" max="35" width="4.08984375" style="7" customWidth="1"/>
    <col min="36" max="36" width="1.36328125" style="7" customWidth="1"/>
    <col min="37" max="16384" width="9" style="7"/>
  </cols>
  <sheetData>
    <row r="2" spans="2:35" ht="8.25" customHeight="1" x14ac:dyDescent="0.2"/>
    <row r="3" spans="2:35" ht="24.9" customHeight="1" x14ac:dyDescent="0.2">
      <c r="B3" s="376" t="s">
        <v>346</v>
      </c>
      <c r="C3" s="376"/>
      <c r="D3" s="376"/>
      <c r="E3" s="726"/>
      <c r="F3" s="726"/>
      <c r="G3" s="726"/>
      <c r="H3" s="726"/>
      <c r="I3" s="72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row>
    <row r="4" spans="2:35" ht="20.149999999999999" customHeight="1" x14ac:dyDescent="0.2">
      <c r="B4" s="377" t="s">
        <v>27</v>
      </c>
      <c r="C4" s="377"/>
      <c r="D4" s="727"/>
      <c r="E4" s="378" t="s">
        <v>617</v>
      </c>
      <c r="F4" s="379"/>
      <c r="G4" s="379"/>
      <c r="H4" s="379"/>
      <c r="I4" s="380"/>
      <c r="J4" s="728" t="s">
        <v>28</v>
      </c>
      <c r="K4" s="381"/>
      <c r="L4" s="381"/>
      <c r="M4" s="723" t="s">
        <v>578</v>
      </c>
      <c r="N4" s="724"/>
      <c r="O4" s="724"/>
      <c r="P4" s="724"/>
      <c r="Q4" s="724"/>
      <c r="R4" s="724"/>
      <c r="S4" s="390" t="s">
        <v>269</v>
      </c>
      <c r="T4" s="390"/>
      <c r="U4" s="390"/>
      <c r="V4" s="390"/>
      <c r="W4" s="723" t="s">
        <v>633</v>
      </c>
      <c r="X4" s="723"/>
      <c r="Y4" s="723"/>
      <c r="Z4" s="723"/>
      <c r="AA4" s="723"/>
      <c r="AB4" s="723"/>
      <c r="AC4" s="418" t="s">
        <v>230</v>
      </c>
      <c r="AD4" s="419"/>
      <c r="AE4" s="420"/>
      <c r="AF4" s="730">
        <v>45275</v>
      </c>
      <c r="AG4" s="731"/>
      <c r="AH4" s="731"/>
      <c r="AI4" s="732"/>
    </row>
    <row r="5" spans="2:35" ht="20.149999999999999" customHeight="1" x14ac:dyDescent="0.2">
      <c r="B5" s="385" t="s">
        <v>0</v>
      </c>
      <c r="C5" s="385"/>
      <c r="D5" s="721"/>
      <c r="E5" s="386" t="s">
        <v>630</v>
      </c>
      <c r="F5" s="387"/>
      <c r="G5" s="387"/>
      <c r="H5" s="387"/>
      <c r="I5" s="388"/>
      <c r="J5" s="722" t="s">
        <v>1</v>
      </c>
      <c r="K5" s="389"/>
      <c r="L5" s="389"/>
      <c r="M5" s="723" t="s">
        <v>579</v>
      </c>
      <c r="N5" s="724"/>
      <c r="O5" s="724"/>
      <c r="P5" s="724"/>
      <c r="Q5" s="724"/>
      <c r="R5" s="724"/>
      <c r="S5" s="390" t="s">
        <v>270</v>
      </c>
      <c r="T5" s="390"/>
      <c r="U5" s="390"/>
      <c r="V5" s="390"/>
      <c r="W5" s="725" t="s">
        <v>634</v>
      </c>
      <c r="X5" s="725"/>
      <c r="Y5" s="725"/>
      <c r="Z5" s="725"/>
      <c r="AA5" s="725"/>
      <c r="AB5" s="725"/>
      <c r="AC5" s="711"/>
      <c r="AD5" s="729"/>
      <c r="AE5" s="712"/>
      <c r="AF5" s="733"/>
      <c r="AG5" s="734"/>
      <c r="AH5" s="734"/>
      <c r="AI5" s="735"/>
    </row>
    <row r="6" spans="2:35" ht="26.25" customHeight="1" x14ac:dyDescent="0.25">
      <c r="B6" s="714" t="s">
        <v>31</v>
      </c>
      <c r="C6" s="716" t="s">
        <v>30</v>
      </c>
      <c r="D6" s="717"/>
      <c r="E6" s="717"/>
      <c r="F6" s="717"/>
      <c r="G6" s="717"/>
      <c r="H6" s="717"/>
      <c r="I6" s="717"/>
      <c r="J6" s="717"/>
      <c r="K6" s="717"/>
      <c r="L6" s="717"/>
      <c r="M6" s="717"/>
      <c r="N6" s="717"/>
      <c r="O6" s="717"/>
      <c r="P6" s="717"/>
      <c r="Q6" s="717"/>
      <c r="R6" s="717"/>
      <c r="S6" s="717"/>
      <c r="T6" s="717"/>
      <c r="U6" s="717"/>
      <c r="V6" s="717"/>
      <c r="W6" s="717"/>
      <c r="X6" s="717"/>
      <c r="Y6" s="717"/>
      <c r="Z6" s="717"/>
      <c r="AA6" s="717"/>
      <c r="AB6" s="717"/>
      <c r="AC6" s="717"/>
      <c r="AD6" s="717"/>
      <c r="AE6" s="717"/>
      <c r="AF6" s="717"/>
      <c r="AG6" s="717"/>
      <c r="AH6" s="717"/>
      <c r="AI6" s="718"/>
    </row>
    <row r="7" spans="2:35" ht="35.4" customHeight="1" x14ac:dyDescent="0.2">
      <c r="B7" s="714"/>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2">
      <c r="B8" s="714"/>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2">
      <c r="B9" s="714"/>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2">
      <c r="B10" s="714"/>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2">
      <c r="B11" s="714"/>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2">
      <c r="B12" s="714"/>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2">
      <c r="B13" s="714"/>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2">
      <c r="B14" s="714"/>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2">
      <c r="B15" s="714"/>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2">
      <c r="B16" s="714"/>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2">
      <c r="B17" s="714"/>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2">
      <c r="B18" s="715"/>
      <c r="C18" s="12"/>
      <c r="D18" s="9"/>
      <c r="E18" s="11"/>
      <c r="F18" s="10"/>
      <c r="G18" s="10"/>
      <c r="H18" s="9"/>
      <c r="I18" s="9"/>
      <c r="J18" s="9"/>
      <c r="K18" s="9"/>
      <c r="L18" s="9"/>
      <c r="M18" s="9"/>
      <c r="N18" s="9"/>
      <c r="O18" s="9"/>
      <c r="P18" s="9"/>
      <c r="Q18" s="9"/>
      <c r="R18" s="9"/>
      <c r="S18" s="8"/>
      <c r="T18" s="8"/>
      <c r="U18" s="8"/>
      <c r="V18" s="719" t="s">
        <v>549</v>
      </c>
      <c r="W18" s="719"/>
      <c r="X18" s="719"/>
      <c r="Y18" s="719"/>
      <c r="Z18" s="719"/>
      <c r="AA18" s="719"/>
      <c r="AB18" s="719"/>
      <c r="AC18" s="719"/>
      <c r="AD18" s="719"/>
      <c r="AE18" s="719"/>
      <c r="AF18" s="719"/>
      <c r="AG18" s="719"/>
      <c r="AH18" s="719"/>
      <c r="AI18" s="720"/>
    </row>
    <row r="19" spans="2:35" ht="15" customHeight="1" x14ac:dyDescent="0.2"/>
  </sheetData>
  <mergeCells count="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6:B18"/>
    <mergeCell ref="C6:AI6"/>
    <mergeCell ref="V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73348-4340-463D-AA85-4E5A87820077}">
  <sheetPr>
    <pageSetUpPr fitToPage="1"/>
  </sheetPr>
  <dimension ref="B2:AI19"/>
  <sheetViews>
    <sheetView showGridLines="0" showZeros="0" view="pageBreakPreview" zoomScaleNormal="100" zoomScaleSheetLayoutView="100" workbookViewId="0">
      <selection activeCell="AE12" sqref="AE12"/>
    </sheetView>
  </sheetViews>
  <sheetFormatPr defaultColWidth="9" defaultRowHeight="12" x14ac:dyDescent="0.2"/>
  <cols>
    <col min="1" max="1" width="1.6328125" style="7" customWidth="1"/>
    <col min="2" max="2" width="3.1796875" style="7" customWidth="1"/>
    <col min="3" max="35" width="4.08984375" style="7" customWidth="1"/>
    <col min="36" max="36" width="1.36328125" style="7" customWidth="1"/>
    <col min="37" max="16384" width="9" style="7"/>
  </cols>
  <sheetData>
    <row r="2" spans="2:35" ht="8.25" customHeight="1" x14ac:dyDescent="0.2"/>
    <row r="3" spans="2:35" ht="24.9" customHeight="1" x14ac:dyDescent="0.2">
      <c r="B3" s="376" t="s">
        <v>346</v>
      </c>
      <c r="C3" s="376"/>
      <c r="D3" s="376"/>
      <c r="E3" s="726"/>
      <c r="F3" s="726"/>
      <c r="G3" s="726"/>
      <c r="H3" s="726"/>
      <c r="I3" s="72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row>
    <row r="4" spans="2:35" ht="20.149999999999999" customHeight="1" x14ac:dyDescent="0.2">
      <c r="B4" s="377" t="s">
        <v>27</v>
      </c>
      <c r="C4" s="377"/>
      <c r="D4" s="727"/>
      <c r="E4" s="378" t="s">
        <v>617</v>
      </c>
      <c r="F4" s="379"/>
      <c r="G4" s="379"/>
      <c r="H4" s="379"/>
      <c r="I4" s="380"/>
      <c r="J4" s="728" t="s">
        <v>28</v>
      </c>
      <c r="K4" s="381"/>
      <c r="L4" s="381"/>
      <c r="M4" s="723" t="s">
        <v>578</v>
      </c>
      <c r="N4" s="724"/>
      <c r="O4" s="724"/>
      <c r="P4" s="724"/>
      <c r="Q4" s="724"/>
      <c r="R4" s="724"/>
      <c r="S4" s="390" t="s">
        <v>269</v>
      </c>
      <c r="T4" s="390"/>
      <c r="U4" s="390"/>
      <c r="V4" s="390"/>
      <c r="W4" s="723" t="s">
        <v>633</v>
      </c>
      <c r="X4" s="723"/>
      <c r="Y4" s="723"/>
      <c r="Z4" s="723"/>
      <c r="AA4" s="723"/>
      <c r="AB4" s="723"/>
      <c r="AC4" s="418" t="s">
        <v>230</v>
      </c>
      <c r="AD4" s="419"/>
      <c r="AE4" s="420"/>
      <c r="AF4" s="730">
        <v>45275</v>
      </c>
      <c r="AG4" s="731"/>
      <c r="AH4" s="731"/>
      <c r="AI4" s="732"/>
    </row>
    <row r="5" spans="2:35" ht="20.149999999999999" customHeight="1" x14ac:dyDescent="0.2">
      <c r="B5" s="385" t="s">
        <v>0</v>
      </c>
      <c r="C5" s="385"/>
      <c r="D5" s="721"/>
      <c r="E5" s="386" t="s">
        <v>630</v>
      </c>
      <c r="F5" s="387"/>
      <c r="G5" s="387"/>
      <c r="H5" s="387"/>
      <c r="I5" s="388"/>
      <c r="J5" s="722" t="s">
        <v>1</v>
      </c>
      <c r="K5" s="389"/>
      <c r="L5" s="389"/>
      <c r="M5" s="723" t="s">
        <v>579</v>
      </c>
      <c r="N5" s="724"/>
      <c r="O5" s="724"/>
      <c r="P5" s="724"/>
      <c r="Q5" s="724"/>
      <c r="R5" s="724"/>
      <c r="S5" s="390" t="s">
        <v>270</v>
      </c>
      <c r="T5" s="390"/>
      <c r="U5" s="390"/>
      <c r="V5" s="390"/>
      <c r="W5" s="725" t="s">
        <v>634</v>
      </c>
      <c r="X5" s="725"/>
      <c r="Y5" s="725"/>
      <c r="Z5" s="725"/>
      <c r="AA5" s="725"/>
      <c r="AB5" s="725"/>
      <c r="AC5" s="711"/>
      <c r="AD5" s="729"/>
      <c r="AE5" s="712"/>
      <c r="AF5" s="733"/>
      <c r="AG5" s="734"/>
      <c r="AH5" s="734"/>
      <c r="AI5" s="735"/>
    </row>
    <row r="6" spans="2:35" ht="26.25" customHeight="1" x14ac:dyDescent="0.25">
      <c r="B6" s="714" t="s">
        <v>31</v>
      </c>
      <c r="C6" s="716" t="s">
        <v>30</v>
      </c>
      <c r="D6" s="717"/>
      <c r="E6" s="717"/>
      <c r="F6" s="717"/>
      <c r="G6" s="717"/>
      <c r="H6" s="717"/>
      <c r="I6" s="717"/>
      <c r="J6" s="717"/>
      <c r="K6" s="717"/>
      <c r="L6" s="717"/>
      <c r="M6" s="717"/>
      <c r="N6" s="717"/>
      <c r="O6" s="717"/>
      <c r="P6" s="717"/>
      <c r="Q6" s="717"/>
      <c r="R6" s="717"/>
      <c r="S6" s="717"/>
      <c r="T6" s="717"/>
      <c r="U6" s="717"/>
      <c r="V6" s="717"/>
      <c r="W6" s="717"/>
      <c r="X6" s="717"/>
      <c r="Y6" s="717"/>
      <c r="Z6" s="717"/>
      <c r="AA6" s="717"/>
      <c r="AB6" s="717"/>
      <c r="AC6" s="717"/>
      <c r="AD6" s="717"/>
      <c r="AE6" s="717"/>
      <c r="AF6" s="717"/>
      <c r="AG6" s="717"/>
      <c r="AH6" s="717"/>
      <c r="AI6" s="718"/>
    </row>
    <row r="7" spans="2:35" ht="35.4" customHeight="1" x14ac:dyDescent="0.2">
      <c r="B7" s="714"/>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2">
      <c r="B8" s="714"/>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2">
      <c r="B9" s="714"/>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2">
      <c r="B10" s="714"/>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2">
      <c r="B11" s="714"/>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2">
      <c r="B12" s="714"/>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2">
      <c r="B13" s="714"/>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2">
      <c r="B14" s="714"/>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2">
      <c r="B15" s="714"/>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2">
      <c r="B16" s="714"/>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2">
      <c r="B17" s="714"/>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2">
      <c r="B18" s="715"/>
      <c r="C18" s="12"/>
      <c r="D18" s="9"/>
      <c r="E18" s="11"/>
      <c r="F18" s="10"/>
      <c r="G18" s="10"/>
      <c r="H18" s="9"/>
      <c r="I18" s="9"/>
      <c r="J18" s="9"/>
      <c r="K18" s="9"/>
      <c r="L18" s="9"/>
      <c r="M18" s="9"/>
      <c r="N18" s="9"/>
      <c r="O18" s="9"/>
      <c r="P18" s="9"/>
      <c r="Q18" s="9"/>
      <c r="R18" s="9"/>
      <c r="S18" s="8"/>
      <c r="T18" s="8"/>
      <c r="U18" s="8"/>
      <c r="V18" s="719" t="s">
        <v>549</v>
      </c>
      <c r="W18" s="719"/>
      <c r="X18" s="719"/>
      <c r="Y18" s="719"/>
      <c r="Z18" s="719"/>
      <c r="AA18" s="719"/>
      <c r="AB18" s="719"/>
      <c r="AC18" s="719"/>
      <c r="AD18" s="719"/>
      <c r="AE18" s="719"/>
      <c r="AF18" s="719"/>
      <c r="AG18" s="719"/>
      <c r="AH18" s="719"/>
      <c r="AI18" s="720"/>
    </row>
    <row r="19" spans="2:35" ht="15" customHeight="1" x14ac:dyDescent="0.2"/>
  </sheetData>
  <mergeCells count="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6:B18"/>
    <mergeCell ref="C6:AI6"/>
    <mergeCell ref="V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EADEF-7410-4776-9305-CF75CE1E721D}">
  <sheetPr>
    <pageSetUpPr fitToPage="1"/>
  </sheetPr>
  <dimension ref="B2:AI19"/>
  <sheetViews>
    <sheetView showGridLines="0" showZeros="0" view="pageBreakPreview" zoomScaleNormal="100" zoomScaleSheetLayoutView="100" workbookViewId="0">
      <selection activeCell="AE12" sqref="AE12"/>
    </sheetView>
  </sheetViews>
  <sheetFormatPr defaultColWidth="9" defaultRowHeight="12" x14ac:dyDescent="0.2"/>
  <cols>
    <col min="1" max="1" width="1.6328125" style="7" customWidth="1"/>
    <col min="2" max="2" width="3.1796875" style="7" customWidth="1"/>
    <col min="3" max="35" width="4.08984375" style="7" customWidth="1"/>
    <col min="36" max="36" width="1.36328125" style="7" customWidth="1"/>
    <col min="37" max="16384" width="9" style="7"/>
  </cols>
  <sheetData>
    <row r="2" spans="2:35" ht="8.25" customHeight="1" x14ac:dyDescent="0.2"/>
    <row r="3" spans="2:35" ht="24.9" customHeight="1" x14ac:dyDescent="0.2">
      <c r="B3" s="376" t="s">
        <v>346</v>
      </c>
      <c r="C3" s="376"/>
      <c r="D3" s="376"/>
      <c r="E3" s="726"/>
      <c r="F3" s="726"/>
      <c r="G3" s="726"/>
      <c r="H3" s="726"/>
      <c r="I3" s="72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row>
    <row r="4" spans="2:35" ht="20.149999999999999" customHeight="1" x14ac:dyDescent="0.2">
      <c r="B4" s="377" t="s">
        <v>27</v>
      </c>
      <c r="C4" s="377"/>
      <c r="D4" s="727"/>
      <c r="E4" s="378" t="s">
        <v>617</v>
      </c>
      <c r="F4" s="379"/>
      <c r="G4" s="379"/>
      <c r="H4" s="379"/>
      <c r="I4" s="380"/>
      <c r="J4" s="728" t="s">
        <v>28</v>
      </c>
      <c r="K4" s="381"/>
      <c r="L4" s="381"/>
      <c r="M4" s="723" t="s">
        <v>578</v>
      </c>
      <c r="N4" s="724"/>
      <c r="O4" s="724"/>
      <c r="P4" s="724"/>
      <c r="Q4" s="724"/>
      <c r="R4" s="724"/>
      <c r="S4" s="390" t="s">
        <v>269</v>
      </c>
      <c r="T4" s="390"/>
      <c r="U4" s="390"/>
      <c r="V4" s="390"/>
      <c r="W4" s="723" t="s">
        <v>633</v>
      </c>
      <c r="X4" s="723"/>
      <c r="Y4" s="723"/>
      <c r="Z4" s="723"/>
      <c r="AA4" s="723"/>
      <c r="AB4" s="723"/>
      <c r="AC4" s="418" t="s">
        <v>230</v>
      </c>
      <c r="AD4" s="419"/>
      <c r="AE4" s="420"/>
      <c r="AF4" s="730">
        <v>45275</v>
      </c>
      <c r="AG4" s="731"/>
      <c r="AH4" s="731"/>
      <c r="AI4" s="732"/>
    </row>
    <row r="5" spans="2:35" ht="20.149999999999999" customHeight="1" x14ac:dyDescent="0.2">
      <c r="B5" s="385" t="s">
        <v>0</v>
      </c>
      <c r="C5" s="385"/>
      <c r="D5" s="721"/>
      <c r="E5" s="386" t="s">
        <v>630</v>
      </c>
      <c r="F5" s="387"/>
      <c r="G5" s="387"/>
      <c r="H5" s="387"/>
      <c r="I5" s="388"/>
      <c r="J5" s="722" t="s">
        <v>1</v>
      </c>
      <c r="K5" s="389"/>
      <c r="L5" s="389"/>
      <c r="M5" s="723" t="s">
        <v>579</v>
      </c>
      <c r="N5" s="724"/>
      <c r="O5" s="724"/>
      <c r="P5" s="724"/>
      <c r="Q5" s="724"/>
      <c r="R5" s="724"/>
      <c r="S5" s="390" t="s">
        <v>270</v>
      </c>
      <c r="T5" s="390"/>
      <c r="U5" s="390"/>
      <c r="V5" s="390"/>
      <c r="W5" s="725" t="s">
        <v>634</v>
      </c>
      <c r="X5" s="725"/>
      <c r="Y5" s="725"/>
      <c r="Z5" s="725"/>
      <c r="AA5" s="725"/>
      <c r="AB5" s="725"/>
      <c r="AC5" s="711"/>
      <c r="AD5" s="729"/>
      <c r="AE5" s="712"/>
      <c r="AF5" s="733"/>
      <c r="AG5" s="734"/>
      <c r="AH5" s="734"/>
      <c r="AI5" s="735"/>
    </row>
    <row r="6" spans="2:35" ht="26.25" customHeight="1" x14ac:dyDescent="0.25">
      <c r="B6" s="714" t="s">
        <v>31</v>
      </c>
      <c r="C6" s="716" t="s">
        <v>30</v>
      </c>
      <c r="D6" s="717"/>
      <c r="E6" s="717"/>
      <c r="F6" s="717"/>
      <c r="G6" s="717"/>
      <c r="H6" s="717"/>
      <c r="I6" s="717"/>
      <c r="J6" s="717"/>
      <c r="K6" s="717"/>
      <c r="L6" s="717"/>
      <c r="M6" s="717"/>
      <c r="N6" s="717"/>
      <c r="O6" s="717"/>
      <c r="P6" s="717"/>
      <c r="Q6" s="717"/>
      <c r="R6" s="717"/>
      <c r="S6" s="717"/>
      <c r="T6" s="717"/>
      <c r="U6" s="717"/>
      <c r="V6" s="717"/>
      <c r="W6" s="717"/>
      <c r="X6" s="717"/>
      <c r="Y6" s="717"/>
      <c r="Z6" s="717"/>
      <c r="AA6" s="717"/>
      <c r="AB6" s="717"/>
      <c r="AC6" s="717"/>
      <c r="AD6" s="717"/>
      <c r="AE6" s="717"/>
      <c r="AF6" s="717"/>
      <c r="AG6" s="717"/>
      <c r="AH6" s="717"/>
      <c r="AI6" s="718"/>
    </row>
    <row r="7" spans="2:35" ht="35.4" customHeight="1" x14ac:dyDescent="0.2">
      <c r="B7" s="714"/>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2">
      <c r="B8" s="714"/>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2">
      <c r="B9" s="714"/>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2">
      <c r="B10" s="714"/>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2">
      <c r="B11" s="714"/>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2">
      <c r="B12" s="714"/>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2">
      <c r="B13" s="714"/>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2">
      <c r="B14" s="714"/>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2">
      <c r="B15" s="714"/>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2">
      <c r="B16" s="714"/>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2">
      <c r="B17" s="714"/>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2">
      <c r="B18" s="715"/>
      <c r="C18" s="12"/>
      <c r="D18" s="9"/>
      <c r="E18" s="11"/>
      <c r="F18" s="10"/>
      <c r="G18" s="10"/>
      <c r="H18" s="9"/>
      <c r="I18" s="9"/>
      <c r="J18" s="9"/>
      <c r="K18" s="9"/>
      <c r="L18" s="9"/>
      <c r="M18" s="9"/>
      <c r="N18" s="9"/>
      <c r="O18" s="9"/>
      <c r="P18" s="9"/>
      <c r="Q18" s="9"/>
      <c r="R18" s="9"/>
      <c r="S18" s="8"/>
      <c r="T18" s="8"/>
      <c r="U18" s="8"/>
      <c r="V18" s="719" t="s">
        <v>549</v>
      </c>
      <c r="W18" s="719"/>
      <c r="X18" s="719"/>
      <c r="Y18" s="719"/>
      <c r="Z18" s="719"/>
      <c r="AA18" s="719"/>
      <c r="AB18" s="719"/>
      <c r="AC18" s="719"/>
      <c r="AD18" s="719"/>
      <c r="AE18" s="719"/>
      <c r="AF18" s="719"/>
      <c r="AG18" s="719"/>
      <c r="AH18" s="719"/>
      <c r="AI18" s="720"/>
    </row>
    <row r="19" spans="2:35" ht="15" customHeight="1" x14ac:dyDescent="0.2"/>
  </sheetData>
  <mergeCells count="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6:B18"/>
    <mergeCell ref="C6:AI6"/>
    <mergeCell ref="V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ECA7D-312A-4CD8-BE18-5E0421C83D13}">
  <sheetPr>
    <pageSetUpPr fitToPage="1"/>
  </sheetPr>
  <dimension ref="B2:AI19"/>
  <sheetViews>
    <sheetView showGridLines="0" showZeros="0" view="pageBreakPreview" zoomScaleNormal="100" zoomScaleSheetLayoutView="100" workbookViewId="0">
      <selection activeCell="AE12" sqref="AE12"/>
    </sheetView>
  </sheetViews>
  <sheetFormatPr defaultColWidth="9" defaultRowHeight="12" x14ac:dyDescent="0.2"/>
  <cols>
    <col min="1" max="1" width="1.6328125" style="7" customWidth="1"/>
    <col min="2" max="2" width="3.1796875" style="7" customWidth="1"/>
    <col min="3" max="35" width="4.08984375" style="7" customWidth="1"/>
    <col min="36" max="36" width="1.36328125" style="7" customWidth="1"/>
    <col min="37" max="16384" width="9" style="7"/>
  </cols>
  <sheetData>
    <row r="2" spans="2:35" ht="8.25" customHeight="1" x14ac:dyDescent="0.2"/>
    <row r="3" spans="2:35" ht="24.9" customHeight="1" x14ac:dyDescent="0.2">
      <c r="B3" s="376" t="s">
        <v>346</v>
      </c>
      <c r="C3" s="376"/>
      <c r="D3" s="376"/>
      <c r="E3" s="726"/>
      <c r="F3" s="726"/>
      <c r="G3" s="726"/>
      <c r="H3" s="726"/>
      <c r="I3" s="72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row>
    <row r="4" spans="2:35" ht="20.149999999999999" customHeight="1" x14ac:dyDescent="0.2">
      <c r="B4" s="377" t="s">
        <v>27</v>
      </c>
      <c r="C4" s="377"/>
      <c r="D4" s="727"/>
      <c r="E4" s="378" t="s">
        <v>617</v>
      </c>
      <c r="F4" s="379"/>
      <c r="G4" s="379"/>
      <c r="H4" s="379"/>
      <c r="I4" s="380"/>
      <c r="J4" s="728" t="s">
        <v>28</v>
      </c>
      <c r="K4" s="381"/>
      <c r="L4" s="381"/>
      <c r="M4" s="723" t="s">
        <v>578</v>
      </c>
      <c r="N4" s="724"/>
      <c r="O4" s="724"/>
      <c r="P4" s="724"/>
      <c r="Q4" s="724"/>
      <c r="R4" s="724"/>
      <c r="S4" s="390" t="s">
        <v>269</v>
      </c>
      <c r="T4" s="390"/>
      <c r="U4" s="390"/>
      <c r="V4" s="390"/>
      <c r="W4" s="723" t="s">
        <v>633</v>
      </c>
      <c r="X4" s="723"/>
      <c r="Y4" s="723"/>
      <c r="Z4" s="723"/>
      <c r="AA4" s="723"/>
      <c r="AB4" s="723"/>
      <c r="AC4" s="418" t="s">
        <v>230</v>
      </c>
      <c r="AD4" s="419"/>
      <c r="AE4" s="420"/>
      <c r="AF4" s="730">
        <v>45275</v>
      </c>
      <c r="AG4" s="731"/>
      <c r="AH4" s="731"/>
      <c r="AI4" s="732"/>
    </row>
    <row r="5" spans="2:35" ht="20.149999999999999" customHeight="1" x14ac:dyDescent="0.2">
      <c r="B5" s="385" t="s">
        <v>0</v>
      </c>
      <c r="C5" s="385"/>
      <c r="D5" s="721"/>
      <c r="E5" s="386" t="s">
        <v>630</v>
      </c>
      <c r="F5" s="387"/>
      <c r="G5" s="387"/>
      <c r="H5" s="387"/>
      <c r="I5" s="388"/>
      <c r="J5" s="722" t="s">
        <v>1</v>
      </c>
      <c r="K5" s="389"/>
      <c r="L5" s="389"/>
      <c r="M5" s="723" t="s">
        <v>579</v>
      </c>
      <c r="N5" s="724"/>
      <c r="O5" s="724"/>
      <c r="P5" s="724"/>
      <c r="Q5" s="724"/>
      <c r="R5" s="724"/>
      <c r="S5" s="390" t="s">
        <v>270</v>
      </c>
      <c r="T5" s="390"/>
      <c r="U5" s="390"/>
      <c r="V5" s="390"/>
      <c r="W5" s="725" t="s">
        <v>634</v>
      </c>
      <c r="X5" s="725"/>
      <c r="Y5" s="725"/>
      <c r="Z5" s="725"/>
      <c r="AA5" s="725"/>
      <c r="AB5" s="725"/>
      <c r="AC5" s="711"/>
      <c r="AD5" s="729"/>
      <c r="AE5" s="712"/>
      <c r="AF5" s="733"/>
      <c r="AG5" s="734"/>
      <c r="AH5" s="734"/>
      <c r="AI5" s="735"/>
    </row>
    <row r="6" spans="2:35" ht="26.25" customHeight="1" x14ac:dyDescent="0.25">
      <c r="B6" s="714" t="s">
        <v>31</v>
      </c>
      <c r="C6" s="716" t="s">
        <v>30</v>
      </c>
      <c r="D6" s="717"/>
      <c r="E6" s="717"/>
      <c r="F6" s="717"/>
      <c r="G6" s="717"/>
      <c r="H6" s="717"/>
      <c r="I6" s="717"/>
      <c r="J6" s="717"/>
      <c r="K6" s="717"/>
      <c r="L6" s="717"/>
      <c r="M6" s="717"/>
      <c r="N6" s="717"/>
      <c r="O6" s="717"/>
      <c r="P6" s="717"/>
      <c r="Q6" s="717"/>
      <c r="R6" s="717"/>
      <c r="S6" s="717"/>
      <c r="T6" s="717"/>
      <c r="U6" s="717"/>
      <c r="V6" s="717"/>
      <c r="W6" s="717"/>
      <c r="X6" s="717"/>
      <c r="Y6" s="717"/>
      <c r="Z6" s="717"/>
      <c r="AA6" s="717"/>
      <c r="AB6" s="717"/>
      <c r="AC6" s="717"/>
      <c r="AD6" s="717"/>
      <c r="AE6" s="717"/>
      <c r="AF6" s="717"/>
      <c r="AG6" s="717"/>
      <c r="AH6" s="717"/>
      <c r="AI6" s="718"/>
    </row>
    <row r="7" spans="2:35" ht="35.4" customHeight="1" x14ac:dyDescent="0.2">
      <c r="B7" s="714"/>
      <c r="C7" s="5"/>
      <c r="D7" s="5"/>
      <c r="E7" s="5"/>
      <c r="F7" s="5"/>
      <c r="G7" s="5"/>
      <c r="H7" s="5"/>
      <c r="I7" s="14"/>
      <c r="J7" s="5"/>
      <c r="K7" s="5"/>
      <c r="L7" s="5"/>
      <c r="M7" s="5"/>
      <c r="N7" s="5"/>
      <c r="O7" s="5"/>
      <c r="P7" s="5"/>
      <c r="Q7" s="18"/>
      <c r="R7" s="14"/>
      <c r="S7" s="5"/>
      <c r="T7" s="5"/>
      <c r="U7" s="5"/>
      <c r="V7" s="5"/>
      <c r="W7" s="14"/>
      <c r="X7" s="14"/>
      <c r="Y7" s="14"/>
      <c r="Z7" s="14"/>
      <c r="AA7" s="14"/>
      <c r="AB7" s="5"/>
      <c r="AC7" s="5"/>
      <c r="AD7" s="5"/>
      <c r="AE7" s="5"/>
      <c r="AF7" s="5"/>
      <c r="AG7" s="5"/>
      <c r="AH7" s="5"/>
      <c r="AI7" s="17"/>
    </row>
    <row r="8" spans="2:35" ht="35.4" customHeight="1" x14ac:dyDescent="0.2">
      <c r="B8" s="714"/>
      <c r="C8" s="5"/>
      <c r="D8" s="5"/>
      <c r="E8" s="5"/>
      <c r="F8" s="5"/>
      <c r="G8" s="5"/>
      <c r="H8" s="5"/>
      <c r="I8" s="14"/>
      <c r="J8" s="5"/>
      <c r="K8" s="5"/>
      <c r="L8" s="5"/>
      <c r="M8" s="5"/>
      <c r="N8" s="5"/>
      <c r="O8" s="5"/>
      <c r="P8" s="5"/>
      <c r="Q8" s="18"/>
      <c r="R8" s="14"/>
      <c r="S8" s="5"/>
      <c r="T8" s="5"/>
      <c r="U8" s="5"/>
      <c r="V8" s="5"/>
      <c r="W8" s="14"/>
      <c r="X8" s="14"/>
      <c r="Y8" s="14"/>
      <c r="Z8" s="14"/>
      <c r="AA8" s="14"/>
      <c r="AB8" s="5"/>
      <c r="AC8" s="5"/>
      <c r="AD8" s="5"/>
      <c r="AE8" s="5"/>
      <c r="AF8" s="5"/>
      <c r="AG8" s="5"/>
      <c r="AH8" s="5"/>
      <c r="AI8" s="17"/>
    </row>
    <row r="9" spans="2:35" ht="35.4" customHeight="1" x14ac:dyDescent="0.2">
      <c r="B9" s="714"/>
      <c r="C9" s="5"/>
      <c r="D9" s="5"/>
      <c r="E9" s="5"/>
      <c r="F9" s="5"/>
      <c r="G9" s="5"/>
      <c r="H9" s="5"/>
      <c r="I9" s="14"/>
      <c r="J9" s="5"/>
      <c r="K9" s="5"/>
      <c r="L9" s="5"/>
      <c r="M9" s="5"/>
      <c r="N9" s="5"/>
      <c r="O9" s="5"/>
      <c r="P9" s="5"/>
      <c r="Q9" s="18"/>
      <c r="R9" s="14"/>
      <c r="S9" s="5"/>
      <c r="T9" s="5"/>
      <c r="U9" s="5"/>
      <c r="V9" s="5"/>
      <c r="W9" s="14"/>
      <c r="X9" s="14"/>
      <c r="Y9" s="14"/>
      <c r="Z9" s="14"/>
      <c r="AA9" s="14"/>
      <c r="AB9" s="5"/>
      <c r="AC9" s="5"/>
      <c r="AD9" s="5"/>
      <c r="AE9" s="5"/>
      <c r="AF9" s="5"/>
      <c r="AG9" s="5"/>
      <c r="AH9" s="5"/>
      <c r="AI9" s="17"/>
    </row>
    <row r="10" spans="2:35" ht="35.4" customHeight="1" x14ac:dyDescent="0.2">
      <c r="B10" s="714"/>
      <c r="C10" s="5"/>
      <c r="D10" s="5"/>
      <c r="E10" s="5"/>
      <c r="F10" s="5"/>
      <c r="G10" s="5"/>
      <c r="H10" s="5"/>
      <c r="I10" s="14"/>
      <c r="J10" s="5"/>
      <c r="K10" s="5"/>
      <c r="L10" s="5"/>
      <c r="M10" s="5"/>
      <c r="N10" s="5"/>
      <c r="O10" s="5"/>
      <c r="P10" s="5"/>
      <c r="Q10" s="18"/>
      <c r="R10" s="14"/>
      <c r="S10" s="5"/>
      <c r="T10" s="5"/>
      <c r="U10" s="5"/>
      <c r="V10" s="5"/>
      <c r="W10" s="14"/>
      <c r="X10" s="14"/>
      <c r="Y10" s="14"/>
      <c r="Z10" s="14"/>
      <c r="AA10" s="14"/>
      <c r="AB10" s="5"/>
      <c r="AC10" s="5"/>
      <c r="AD10" s="5"/>
      <c r="AE10" s="5"/>
      <c r="AF10" s="5"/>
      <c r="AG10" s="5"/>
      <c r="AH10" s="5"/>
      <c r="AI10" s="17"/>
    </row>
    <row r="11" spans="2:35" ht="35.4" customHeight="1" x14ac:dyDescent="0.2">
      <c r="B11" s="714"/>
      <c r="C11" s="5"/>
      <c r="D11" s="5"/>
      <c r="E11" s="5"/>
      <c r="F11" s="5"/>
      <c r="G11" s="5"/>
      <c r="H11" s="5"/>
      <c r="I11" s="14"/>
      <c r="J11" s="5"/>
      <c r="K11" s="5"/>
      <c r="L11" s="5"/>
      <c r="M11" s="5"/>
      <c r="N11" s="5"/>
      <c r="O11" s="5"/>
      <c r="P11" s="5"/>
      <c r="Q11" s="14"/>
      <c r="R11" s="14"/>
      <c r="S11" s="5"/>
      <c r="T11" s="5"/>
      <c r="U11" s="5"/>
      <c r="V11" s="5"/>
      <c r="W11" s="14"/>
      <c r="X11" s="14"/>
      <c r="Y11" s="14"/>
      <c r="Z11" s="14"/>
      <c r="AA11" s="14"/>
      <c r="AB11" s="5"/>
      <c r="AC11" s="5"/>
      <c r="AD11" s="5"/>
      <c r="AE11" s="5"/>
      <c r="AF11" s="5"/>
      <c r="AG11" s="5"/>
      <c r="AH11" s="5"/>
      <c r="AI11" s="17"/>
    </row>
    <row r="12" spans="2:35" ht="35.4" customHeight="1" x14ac:dyDescent="0.2">
      <c r="B12" s="714"/>
      <c r="C12" s="5"/>
      <c r="D12" s="5"/>
      <c r="E12" s="5"/>
      <c r="F12" s="14"/>
      <c r="G12" s="14"/>
      <c r="H12" s="5"/>
      <c r="I12" s="5"/>
      <c r="J12" s="5"/>
      <c r="K12" s="5"/>
      <c r="L12" s="5"/>
      <c r="M12" s="5"/>
      <c r="N12" s="5"/>
      <c r="O12" s="5"/>
      <c r="P12" s="5"/>
      <c r="Q12" s="14"/>
      <c r="R12" s="5"/>
      <c r="S12" s="5"/>
      <c r="T12" s="5"/>
      <c r="U12" s="5"/>
      <c r="V12" s="5"/>
      <c r="W12" s="14"/>
      <c r="X12" s="14"/>
      <c r="Y12" s="14"/>
      <c r="Z12" s="14"/>
      <c r="AA12" s="14"/>
      <c r="AB12" s="5"/>
      <c r="AC12" s="5"/>
      <c r="AD12" s="5"/>
      <c r="AE12" s="5"/>
      <c r="AF12" s="5"/>
      <c r="AG12" s="5"/>
      <c r="AH12" s="5"/>
      <c r="AI12" s="17"/>
    </row>
    <row r="13" spans="2:35" ht="35.4" customHeight="1" x14ac:dyDescent="0.2">
      <c r="B13" s="714"/>
      <c r="C13" s="5"/>
      <c r="D13" s="5"/>
      <c r="E13" s="5"/>
      <c r="F13" s="14"/>
      <c r="G13" s="14"/>
      <c r="H13" s="14"/>
      <c r="I13" s="5"/>
      <c r="J13" s="5"/>
      <c r="K13" s="5"/>
      <c r="L13" s="5"/>
      <c r="M13" s="5"/>
      <c r="N13" s="5"/>
      <c r="O13" s="5"/>
      <c r="P13" s="5"/>
      <c r="Q13" s="14"/>
      <c r="R13" s="5"/>
      <c r="S13" s="5"/>
      <c r="T13" s="5"/>
      <c r="U13" s="5"/>
      <c r="V13" s="5"/>
      <c r="W13" s="14"/>
      <c r="X13" s="14"/>
      <c r="Y13" s="14"/>
      <c r="Z13" s="14"/>
      <c r="AA13" s="14"/>
      <c r="AB13" s="5"/>
      <c r="AC13" s="5"/>
      <c r="AD13" s="5"/>
      <c r="AE13" s="5"/>
      <c r="AF13" s="5"/>
      <c r="AG13" s="5"/>
      <c r="AH13" s="5"/>
      <c r="AI13" s="17"/>
    </row>
    <row r="14" spans="2:35" ht="35.4" customHeight="1" x14ac:dyDescent="0.2">
      <c r="B14" s="714"/>
      <c r="C14" s="14"/>
      <c r="D14" s="5"/>
      <c r="E14" s="5"/>
      <c r="F14" s="14"/>
      <c r="G14" s="14"/>
      <c r="H14" s="14"/>
      <c r="I14" s="5"/>
      <c r="J14" s="5"/>
      <c r="K14" s="5"/>
      <c r="L14" s="5"/>
      <c r="M14" s="5"/>
      <c r="N14" s="5"/>
      <c r="O14" s="5"/>
      <c r="P14" s="5"/>
      <c r="Q14" s="14"/>
      <c r="R14" s="14"/>
      <c r="S14" s="5"/>
      <c r="T14" s="5"/>
      <c r="U14" s="5"/>
      <c r="V14" s="5"/>
      <c r="W14" s="14"/>
      <c r="X14" s="14"/>
      <c r="Y14" s="14"/>
      <c r="Z14" s="14"/>
      <c r="AA14" s="14"/>
      <c r="AB14" s="5"/>
      <c r="AC14" s="5"/>
      <c r="AD14" s="5"/>
      <c r="AE14" s="5"/>
      <c r="AF14" s="5"/>
      <c r="AG14" s="5"/>
      <c r="AH14" s="5"/>
      <c r="AI14" s="17"/>
    </row>
    <row r="15" spans="2:35" ht="35.4" customHeight="1" x14ac:dyDescent="0.2">
      <c r="B15" s="714"/>
      <c r="C15" s="14"/>
      <c r="D15" s="5"/>
      <c r="E15" s="5"/>
      <c r="F15" s="14"/>
      <c r="G15" s="14"/>
      <c r="H15" s="14"/>
      <c r="I15" s="5"/>
      <c r="J15" s="5"/>
      <c r="K15" s="5"/>
      <c r="L15" s="5"/>
      <c r="M15" s="5"/>
      <c r="N15" s="5"/>
      <c r="O15" s="5"/>
      <c r="P15" s="5"/>
      <c r="Q15" s="14"/>
      <c r="R15" s="14"/>
      <c r="S15" s="5"/>
      <c r="T15" s="5"/>
      <c r="U15" s="5"/>
      <c r="V15" s="5"/>
      <c r="W15" s="14"/>
      <c r="X15" s="14"/>
      <c r="Y15" s="14"/>
      <c r="Z15" s="14"/>
      <c r="AA15" s="14"/>
      <c r="AB15" s="5"/>
      <c r="AC15" s="5"/>
      <c r="AD15" s="5"/>
      <c r="AE15" s="5"/>
      <c r="AF15" s="5"/>
      <c r="AG15" s="5"/>
      <c r="AH15" s="5"/>
      <c r="AI15" s="17"/>
    </row>
    <row r="16" spans="2:35" ht="35.4" customHeight="1" x14ac:dyDescent="0.2">
      <c r="B16" s="714"/>
      <c r="C16" s="14"/>
      <c r="D16" s="5"/>
      <c r="E16" s="5"/>
      <c r="F16" s="14"/>
      <c r="G16" s="14"/>
      <c r="H16" s="14"/>
      <c r="I16" s="5"/>
      <c r="J16" s="5"/>
      <c r="K16" s="5"/>
      <c r="L16" s="5"/>
      <c r="M16" s="5"/>
      <c r="N16" s="5"/>
      <c r="O16" s="5"/>
      <c r="P16" s="5"/>
      <c r="Q16" s="14"/>
      <c r="R16" s="14"/>
      <c r="S16" s="5"/>
      <c r="T16" s="5"/>
      <c r="U16" s="5"/>
      <c r="V16" s="5"/>
      <c r="W16" s="14"/>
      <c r="X16" s="14"/>
      <c r="Y16" s="14"/>
      <c r="Z16" s="14"/>
      <c r="AA16" s="14"/>
      <c r="AB16" s="5"/>
      <c r="AC16" s="5"/>
      <c r="AD16" s="5"/>
      <c r="AE16" s="5"/>
      <c r="AF16" s="5"/>
      <c r="AG16" s="5"/>
      <c r="AH16" s="5"/>
      <c r="AI16" s="17"/>
    </row>
    <row r="17" spans="2:35" ht="22.5" customHeight="1" x14ac:dyDescent="0.2">
      <c r="B17" s="714"/>
      <c r="C17" s="14"/>
      <c r="D17" s="5"/>
      <c r="E17" s="16"/>
      <c r="H17" s="15"/>
      <c r="I17" s="15"/>
      <c r="J17" s="15"/>
      <c r="K17" s="15"/>
      <c r="L17" s="15"/>
      <c r="M17" s="5"/>
      <c r="N17" s="5"/>
      <c r="O17" s="5"/>
      <c r="P17" s="5"/>
      <c r="Q17" s="14"/>
      <c r="R17" s="14"/>
      <c r="S17" s="5"/>
      <c r="T17" s="5"/>
      <c r="U17" s="5"/>
      <c r="V17" s="5"/>
      <c r="W17" s="14"/>
      <c r="X17" s="14"/>
      <c r="Y17" s="14"/>
      <c r="Z17" s="14"/>
      <c r="AA17" s="14"/>
      <c r="AI17" s="13"/>
    </row>
    <row r="18" spans="2:35" ht="71.25" customHeight="1" x14ac:dyDescent="0.2">
      <c r="B18" s="715"/>
      <c r="C18" s="12"/>
      <c r="D18" s="9"/>
      <c r="E18" s="11"/>
      <c r="F18" s="10"/>
      <c r="G18" s="10"/>
      <c r="H18" s="9"/>
      <c r="I18" s="9"/>
      <c r="J18" s="9"/>
      <c r="K18" s="9"/>
      <c r="L18" s="9"/>
      <c r="M18" s="9"/>
      <c r="N18" s="9"/>
      <c r="O18" s="9"/>
      <c r="P18" s="9"/>
      <c r="Q18" s="9"/>
      <c r="R18" s="9"/>
      <c r="S18" s="8"/>
      <c r="T18" s="8"/>
      <c r="U18" s="8"/>
      <c r="V18" s="719" t="s">
        <v>549</v>
      </c>
      <c r="W18" s="719"/>
      <c r="X18" s="719"/>
      <c r="Y18" s="719"/>
      <c r="Z18" s="719"/>
      <c r="AA18" s="719"/>
      <c r="AB18" s="719"/>
      <c r="AC18" s="719"/>
      <c r="AD18" s="719"/>
      <c r="AE18" s="719"/>
      <c r="AF18" s="719"/>
      <c r="AG18" s="719"/>
      <c r="AH18" s="719"/>
      <c r="AI18" s="720"/>
    </row>
    <row r="19" spans="2:35" ht="15" customHeight="1" x14ac:dyDescent="0.2"/>
  </sheetData>
  <mergeCells count="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6:B18"/>
    <mergeCell ref="C6:AI6"/>
    <mergeCell ref="V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473</v>
      </c>
      <c r="C4" s="377"/>
      <c r="D4" s="727"/>
      <c r="E4" s="742" t="s">
        <v>617</v>
      </c>
      <c r="F4" s="743"/>
      <c r="G4" s="743"/>
      <c r="H4" s="743"/>
      <c r="I4" s="743"/>
      <c r="J4" s="744"/>
      <c r="K4" s="287" t="s">
        <v>198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PS</v>
      </c>
      <c r="AW5" s="166">
        <f>R7</f>
        <v>5.16</v>
      </c>
      <c r="AX5" s="167">
        <f>+Y32</f>
        <v>0</v>
      </c>
      <c r="AY5" s="167">
        <f>+Z32</f>
        <v>0</v>
      </c>
      <c r="AZ5" s="167">
        <f>+AA32</f>
        <v>0</v>
      </c>
      <c r="BA5" s="167">
        <f t="shared" ref="BA5" si="0">+AB32</f>
        <v>0</v>
      </c>
      <c r="BB5" s="167">
        <f>+AC32</f>
        <v>0</v>
      </c>
      <c r="BC5" s="167">
        <f t="shared" ref="BC5" si="1">+AD32</f>
        <v>0</v>
      </c>
      <c r="BD5" s="167">
        <f t="shared" ref="BD5:BI5" si="2">+AE32</f>
        <v>0</v>
      </c>
      <c r="BE5" s="167">
        <f t="shared" si="2"/>
        <v>1</v>
      </c>
      <c r="BF5" s="167">
        <f t="shared" si="2"/>
        <v>0</v>
      </c>
      <c r="BG5" s="167">
        <f t="shared" si="2"/>
        <v>0</v>
      </c>
      <c r="BH5" s="167">
        <f t="shared" si="2"/>
        <v>0</v>
      </c>
      <c r="BI5" s="167">
        <f t="shared" si="2"/>
        <v>0</v>
      </c>
      <c r="BJ5" s="167" t="str">
        <f>+Y35</f>
        <v/>
      </c>
      <c r="BK5" s="167" t="str">
        <f t="shared" ref="BK5" si="3">+Z35</f>
        <v/>
      </c>
      <c r="BL5" s="167" t="str">
        <f>+AA35</f>
        <v/>
      </c>
      <c r="BM5" s="167">
        <f>+AC35</f>
        <v>0</v>
      </c>
      <c r="BN5" s="167">
        <f t="shared" ref="BN5:BO5" si="4">+AD35</f>
        <v>0</v>
      </c>
      <c r="BO5" s="167">
        <f t="shared" si="4"/>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5">+AC31</f>
        <v>0</v>
      </c>
      <c r="CB5" s="170">
        <f t="shared" si="5"/>
        <v>0</v>
      </c>
      <c r="CC5" s="170">
        <f t="shared" si="5"/>
        <v>0</v>
      </c>
      <c r="CD5" s="170">
        <f t="shared" si="5"/>
        <v>1.4999999999999999E-2</v>
      </c>
      <c r="CE5" s="170">
        <f t="shared" si="5"/>
        <v>0</v>
      </c>
      <c r="CF5" s="170">
        <f t="shared" si="5"/>
        <v>0</v>
      </c>
      <c r="CG5" s="170">
        <f t="shared" si="5"/>
        <v>0</v>
      </c>
      <c r="CH5" s="170">
        <f t="shared" si="5"/>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635</v>
      </c>
      <c r="O7" s="786"/>
      <c r="P7" s="782" t="s">
        <v>475</v>
      </c>
      <c r="Q7" s="784"/>
      <c r="R7" s="787">
        <v>5.16</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485</v>
      </c>
      <c r="Z10" s="193" t="s">
        <v>486</v>
      </c>
      <c r="AA10" s="193" t="s">
        <v>487</v>
      </c>
      <c r="AB10" s="193" t="s">
        <v>488</v>
      </c>
      <c r="AC10" s="193" t="s">
        <v>485</v>
      </c>
      <c r="AD10" s="193" t="s">
        <v>486</v>
      </c>
      <c r="AE10" s="193" t="s">
        <v>487</v>
      </c>
      <c r="AF10" s="193" t="s">
        <v>488</v>
      </c>
      <c r="AG10" s="193" t="s">
        <v>485</v>
      </c>
      <c r="AH10" s="193" t="s">
        <v>486</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521</v>
      </c>
      <c r="O11" s="794"/>
      <c r="P11" s="793" t="s">
        <v>352</v>
      </c>
      <c r="Q11" s="794"/>
      <c r="R11" s="270" t="s">
        <v>352</v>
      </c>
      <c r="S11" s="270"/>
      <c r="T11" s="270"/>
      <c r="U11" s="785" t="s">
        <v>687</v>
      </c>
      <c r="V11" s="795"/>
      <c r="W11" s="785" t="s">
        <v>681</v>
      </c>
      <c r="X11" s="786"/>
      <c r="Y11" s="199"/>
      <c r="Z11" s="198"/>
      <c r="AA11" s="198"/>
      <c r="AB11" s="198"/>
      <c r="AC11" s="227"/>
      <c r="AD11" s="227"/>
      <c r="AE11" s="227"/>
      <c r="AF11" s="227"/>
      <c r="AG11" s="227"/>
      <c r="AH11" s="227"/>
      <c r="AI11" s="227"/>
      <c r="AJ11" s="227"/>
      <c r="AK11" s="780" t="s">
        <v>685</v>
      </c>
      <c r="AL11" s="781"/>
      <c r="AM11" s="781"/>
      <c r="AN11" s="598"/>
      <c r="AO11" s="599"/>
      <c r="AP11" s="3"/>
      <c r="AQ11" s="226">
        <f>IF(P11="材質劣化",2,IF(P11="漏水",3,1))</f>
        <v>3</v>
      </c>
    </row>
    <row r="12" spans="2:86" ht="12" customHeight="1" x14ac:dyDescent="0.2">
      <c r="B12" s="486"/>
      <c r="C12" s="757"/>
      <c r="D12" s="755"/>
      <c r="E12" s="755"/>
      <c r="F12" s="755"/>
      <c r="G12" s="755"/>
      <c r="H12" s="755"/>
      <c r="I12" s="755"/>
      <c r="J12" s="756"/>
      <c r="K12" s="197">
        <v>2</v>
      </c>
      <c r="L12" s="793" t="s">
        <v>561</v>
      </c>
      <c r="M12" s="794"/>
      <c r="N12" s="793" t="s">
        <v>520</v>
      </c>
      <c r="O12" s="794"/>
      <c r="P12" s="793" t="s">
        <v>351</v>
      </c>
      <c r="Q12" s="794"/>
      <c r="R12" s="270" t="s">
        <v>559</v>
      </c>
      <c r="S12" s="270"/>
      <c r="T12" s="270"/>
      <c r="U12" s="785" t="s">
        <v>687</v>
      </c>
      <c r="V12" s="795"/>
      <c r="W12" s="785" t="s">
        <v>686</v>
      </c>
      <c r="X12" s="786"/>
      <c r="Y12" s="199"/>
      <c r="Z12" s="198"/>
      <c r="AA12" s="198"/>
      <c r="AB12" s="198"/>
      <c r="AC12" s="227"/>
      <c r="AD12" s="227"/>
      <c r="AE12" s="227"/>
      <c r="AF12" s="227">
        <v>1.4999999999999999E-2</v>
      </c>
      <c r="AG12" s="227"/>
      <c r="AH12" s="227"/>
      <c r="AI12" s="227"/>
      <c r="AJ12" s="227"/>
      <c r="AK12" s="780" t="s">
        <v>690</v>
      </c>
      <c r="AL12" s="781"/>
      <c r="AM12" s="781"/>
      <c r="AN12" s="598"/>
      <c r="AO12" s="599"/>
      <c r="AP12" s="3"/>
      <c r="AQ12" s="226">
        <f t="shared" ref="AQ12:AQ30" si="6">IF(P12="材質劣化",2,IF(P12="漏水",3,1))</f>
        <v>2</v>
      </c>
    </row>
    <row r="13" spans="2:86" ht="12" customHeight="1" x14ac:dyDescent="0.2">
      <c r="B13" s="486"/>
      <c r="C13" s="757"/>
      <c r="D13" s="755"/>
      <c r="E13" s="755"/>
      <c r="F13" s="755"/>
      <c r="G13" s="755"/>
      <c r="H13" s="755"/>
      <c r="I13" s="755"/>
      <c r="J13" s="756"/>
      <c r="K13" s="197">
        <v>3</v>
      </c>
      <c r="L13" s="793" t="s">
        <v>561</v>
      </c>
      <c r="M13" s="794"/>
      <c r="N13" s="793" t="s">
        <v>520</v>
      </c>
      <c r="O13" s="794"/>
      <c r="P13" s="793" t="s">
        <v>352</v>
      </c>
      <c r="Q13" s="794"/>
      <c r="R13" s="270" t="s">
        <v>352</v>
      </c>
      <c r="S13" s="270"/>
      <c r="T13" s="270"/>
      <c r="U13" s="785" t="s">
        <v>687</v>
      </c>
      <c r="V13" s="795"/>
      <c r="W13" s="785" t="s">
        <v>681</v>
      </c>
      <c r="X13" s="786"/>
      <c r="Y13" s="199"/>
      <c r="Z13" s="198"/>
      <c r="AA13" s="198"/>
      <c r="AB13" s="198"/>
      <c r="AC13" s="227"/>
      <c r="AD13" s="227"/>
      <c r="AE13" s="227"/>
      <c r="AF13" s="227"/>
      <c r="AG13" s="227"/>
      <c r="AH13" s="227"/>
      <c r="AI13" s="227"/>
      <c r="AJ13" s="227"/>
      <c r="AK13" s="796" t="s">
        <v>685</v>
      </c>
      <c r="AL13" s="797"/>
      <c r="AM13" s="797"/>
      <c r="AN13" s="798"/>
      <c r="AO13" s="799"/>
      <c r="AP13" s="3"/>
      <c r="AQ13" s="226">
        <f t="shared" si="6"/>
        <v>3</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6"/>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6"/>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6"/>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6"/>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6"/>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6"/>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6"/>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6"/>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6"/>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6"/>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6"/>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6"/>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6"/>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6"/>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6"/>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6"/>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6"/>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7">SUM(AC11:AC30)</f>
        <v>0</v>
      </c>
      <c r="AD31" s="228">
        <f t="shared" si="7"/>
        <v>0</v>
      </c>
      <c r="AE31" s="228">
        <f t="shared" si="7"/>
        <v>0</v>
      </c>
      <c r="AF31" s="228">
        <f t="shared" si="7"/>
        <v>1.4999999999999999E-2</v>
      </c>
      <c r="AG31" s="228">
        <f t="shared" si="7"/>
        <v>0</v>
      </c>
      <c r="AH31" s="228">
        <f t="shared" si="7"/>
        <v>0</v>
      </c>
      <c r="AI31" s="228">
        <f t="shared" si="7"/>
        <v>0</v>
      </c>
      <c r="AJ31" s="228">
        <f t="shared" si="7"/>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8">COUNT(AC11:AC30)</f>
        <v>0</v>
      </c>
      <c r="AD32" s="199">
        <f t="shared" si="8"/>
        <v>0</v>
      </c>
      <c r="AE32" s="199">
        <f t="shared" si="8"/>
        <v>0</v>
      </c>
      <c r="AF32" s="199">
        <f t="shared" si="8"/>
        <v>1</v>
      </c>
      <c r="AG32" s="199">
        <f t="shared" si="8"/>
        <v>0</v>
      </c>
      <c r="AH32" s="199">
        <f t="shared" si="8"/>
        <v>0</v>
      </c>
      <c r="AI32" s="199">
        <f t="shared" si="8"/>
        <v>0</v>
      </c>
      <c r="AJ32" s="199">
        <f t="shared" si="8"/>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Ⅱb</v>
      </c>
      <c r="AD33" s="786"/>
      <c r="AE33" s="786"/>
      <c r="AF33" s="795"/>
      <c r="AG33" s="785" t="str">
        <f>IF(AG32&gt;0,"Ⅳ",IF(AH32&gt;0,"Ⅲ",IF(AI32&gt;0,"Ⅱa",IF(AJ32&gt;0,"Ⅱb","Ⅰ"))))</f>
        <v>Ⅰ</v>
      </c>
      <c r="AH33" s="786"/>
      <c r="AI33" s="786"/>
      <c r="AJ33" s="795"/>
      <c r="AK33" s="817"/>
      <c r="AL33" s="818"/>
      <c r="AM33" s="818"/>
      <c r="AN33" s="818"/>
      <c r="AO33" s="819"/>
      <c r="AP33" s="3"/>
      <c r="AQ33" s="70" t="s">
        <v>333</v>
      </c>
      <c r="AR33" s="70" t="s">
        <v>334</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493</v>
      </c>
      <c r="Z34" s="193" t="s">
        <v>494</v>
      </c>
      <c r="AA34" s="809" t="s">
        <v>495</v>
      </c>
      <c r="AB34" s="809"/>
      <c r="AC34" s="193" t="s">
        <v>493</v>
      </c>
      <c r="AD34" s="193" t="s">
        <v>494</v>
      </c>
      <c r="AE34" s="809" t="s">
        <v>495</v>
      </c>
      <c r="AF34" s="809"/>
      <c r="AG34" s="193" t="s">
        <v>493</v>
      </c>
      <c r="AH34" s="193" t="s">
        <v>494</v>
      </c>
      <c r="AI34" s="809" t="s">
        <v>495</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681</v>
      </c>
      <c r="Z36" s="786"/>
      <c r="AA36" s="786"/>
      <c r="AB36" s="795"/>
      <c r="AC36" s="785" t="s">
        <v>367</v>
      </c>
      <c r="AD36" s="786"/>
      <c r="AE36" s="786"/>
      <c r="AF36" s="795"/>
      <c r="AG36" s="785" t="s">
        <v>681</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s>
  <phoneticPr fontId="8"/>
  <conditionalFormatting sqref="Y11:AB30 AG11:AJ30">
    <cfRule type="expression" dxfId="140" priority="4">
      <formula>$AQ11=2</formula>
    </cfRule>
  </conditionalFormatting>
  <conditionalFormatting sqref="Y11:AF30">
    <cfRule type="expression" dxfId="139" priority="2">
      <formula>$AQ11=3</formula>
    </cfRule>
  </conditionalFormatting>
  <conditionalFormatting sqref="AC11:AJ30">
    <cfRule type="expression" dxfId="138" priority="1">
      <formula>$AQ11=1</formula>
    </cfRule>
  </conditionalFormatting>
  <dataValidations count="1">
    <dataValidation type="list" allowBlank="1" showInputMessage="1" showErrorMessage="1" sqref="R11:T30 N11:O30" xr:uid="{00000000-0002-0000-0D00-000000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D00-000001000000}">
          <x14:formula1>
            <xm:f>'(参考)リスト'!$D$16:$D$18</xm:f>
          </x14:formula1>
          <xm:sqref>P11:Q30</xm:sqref>
        </x14:dataValidation>
        <x14:dataValidation type="list" allowBlank="1" showInputMessage="1" showErrorMessage="1" xr:uid="{00000000-0002-0000-0D00-000002000000}">
          <x14:formula1>
            <xm:f>'(参考)リスト'!$G$16:$G$20</xm:f>
          </x14:formula1>
          <xm:sqref>U11:V30</xm:sqref>
        </x14:dataValidation>
        <x14:dataValidation type="list" allowBlank="1" showInputMessage="1" showErrorMessage="1" xr:uid="{00000000-0002-0000-0D00-000003000000}">
          <x14:formula1>
            <xm:f>'(参考)リスト'!$B$16:$B$20</xm:f>
          </x14:formula1>
          <xm:sqref>L11:M30</xm:sqref>
        </x14:dataValidation>
        <x14:dataValidation type="list" allowBlank="1" showInputMessage="1" showErrorMessage="1" xr:uid="{00000000-0002-0000-0D00-000004000000}">
          <x14:formula1>
            <xm:f>'(参考)リスト'!$F$16:$F$21</xm:f>
          </x14:formula1>
          <xm:sqref>W11:X30</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7319C-30C9-4695-BB6D-E42B599A7997}">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S001</v>
      </c>
      <c r="AW5" s="166">
        <f>R7</f>
        <v>8.77</v>
      </c>
      <c r="AX5" s="167">
        <f>+Y32</f>
        <v>0</v>
      </c>
      <c r="AY5" s="167">
        <f>+Z32</f>
        <v>0</v>
      </c>
      <c r="AZ5" s="167">
        <f>+AA32</f>
        <v>0</v>
      </c>
      <c r="BA5" s="167">
        <f t="shared" ref="BA5" si="0">+AB32</f>
        <v>0</v>
      </c>
      <c r="BB5" s="167">
        <f>+AC32</f>
        <v>0</v>
      </c>
      <c r="BC5" s="167">
        <f t="shared" ref="BC5:BI5" si="1">+AD32</f>
        <v>0</v>
      </c>
      <c r="BD5" s="167">
        <f t="shared" si="1"/>
        <v>1</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0.24</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636</v>
      </c>
      <c r="O7" s="786"/>
      <c r="P7" s="782" t="s">
        <v>475</v>
      </c>
      <c r="Q7" s="784"/>
      <c r="R7" s="787">
        <v>8.77</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513</v>
      </c>
      <c r="O11" s="794"/>
      <c r="P11" s="793" t="s">
        <v>351</v>
      </c>
      <c r="Q11" s="794"/>
      <c r="R11" s="270" t="s">
        <v>357</v>
      </c>
      <c r="S11" s="270"/>
      <c r="T11" s="270"/>
      <c r="U11" s="785" t="s">
        <v>687</v>
      </c>
      <c r="V11" s="795"/>
      <c r="W11" s="785" t="s">
        <v>692</v>
      </c>
      <c r="X11" s="786"/>
      <c r="Y11" s="199"/>
      <c r="Z11" s="198"/>
      <c r="AA11" s="198"/>
      <c r="AB11" s="198"/>
      <c r="AC11" s="227"/>
      <c r="AD11" s="227"/>
      <c r="AE11" s="227">
        <v>0.24</v>
      </c>
      <c r="AF11" s="227"/>
      <c r="AG11" s="227"/>
      <c r="AH11" s="227"/>
      <c r="AI11" s="227"/>
      <c r="AJ11" s="227"/>
      <c r="AK11" s="780" t="s">
        <v>695</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c r="L12" s="793"/>
      <c r="M12" s="794"/>
      <c r="N12" s="793"/>
      <c r="O12" s="794"/>
      <c r="P12" s="793"/>
      <c r="Q12" s="794"/>
      <c r="R12" s="270"/>
      <c r="S12" s="270"/>
      <c r="T12" s="270"/>
      <c r="U12" s="785"/>
      <c r="V12" s="795"/>
      <c r="W12" s="785"/>
      <c r="X12" s="786"/>
      <c r="Y12" s="199"/>
      <c r="Z12" s="198"/>
      <c r="AA12" s="198"/>
      <c r="AB12" s="198"/>
      <c r="AC12" s="227"/>
      <c r="AD12" s="227"/>
      <c r="AE12" s="227"/>
      <c r="AF12" s="227"/>
      <c r="AG12" s="227"/>
      <c r="AH12" s="227"/>
      <c r="AI12" s="227"/>
      <c r="AJ12" s="227"/>
      <c r="AK12" s="796"/>
      <c r="AL12" s="797"/>
      <c r="AM12" s="797"/>
      <c r="AN12" s="798"/>
      <c r="AO12" s="799"/>
      <c r="AP12" s="3"/>
      <c r="AQ12" s="226">
        <f t="shared" ref="AQ12:AQ30" si="5">IF(P12="材質劣化",2,IF(P12="漏水",3,1))</f>
        <v>1</v>
      </c>
    </row>
    <row r="13" spans="2:86" ht="12" customHeight="1" x14ac:dyDescent="0.2">
      <c r="B13" s="486"/>
      <c r="C13" s="757"/>
      <c r="D13" s="755"/>
      <c r="E13" s="755"/>
      <c r="F13" s="755"/>
      <c r="G13" s="755"/>
      <c r="H13" s="755"/>
      <c r="I13" s="755"/>
      <c r="J13" s="756"/>
      <c r="K13" s="197"/>
      <c r="L13" s="793"/>
      <c r="M13" s="794"/>
      <c r="N13" s="793"/>
      <c r="O13" s="794"/>
      <c r="P13" s="793"/>
      <c r="Q13" s="794"/>
      <c r="R13" s="270"/>
      <c r="S13" s="270"/>
      <c r="T13" s="270"/>
      <c r="U13" s="785"/>
      <c r="V13" s="795"/>
      <c r="W13" s="785"/>
      <c r="X13" s="786"/>
      <c r="Y13" s="199"/>
      <c r="Z13" s="198"/>
      <c r="AA13" s="198"/>
      <c r="AB13" s="198"/>
      <c r="AC13" s="227"/>
      <c r="AD13" s="227"/>
      <c r="AE13" s="227"/>
      <c r="AF13" s="227"/>
      <c r="AG13" s="227"/>
      <c r="AH13" s="227"/>
      <c r="AI13" s="227"/>
      <c r="AJ13" s="227"/>
      <c r="AK13" s="796"/>
      <c r="AL13" s="797"/>
      <c r="AM13" s="797"/>
      <c r="AN13" s="798"/>
      <c r="AO13" s="799"/>
      <c r="AP13" s="3"/>
      <c r="AQ13" s="226">
        <f t="shared" si="5"/>
        <v>1</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0.24</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1</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681</v>
      </c>
      <c r="Z36" s="786"/>
      <c r="AA36" s="786"/>
      <c r="AB36" s="795"/>
      <c r="AC36" s="785" t="s">
        <v>367</v>
      </c>
      <c r="AD36" s="786"/>
      <c r="AE36" s="786"/>
      <c r="AF36" s="795"/>
      <c r="AG36" s="785" t="s">
        <v>681</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7" priority="3">
      <formula>$AQ11=2</formula>
    </cfRule>
  </conditionalFormatting>
  <conditionalFormatting sqref="Y11:AF30">
    <cfRule type="expression" dxfId="136" priority="2">
      <formula>$AQ11=3</formula>
    </cfRule>
  </conditionalFormatting>
  <conditionalFormatting sqref="AC11:AJ30">
    <cfRule type="expression" dxfId="135" priority="1">
      <formula>$AQ11=1</formula>
    </cfRule>
  </conditionalFormatting>
  <dataValidations count="1">
    <dataValidation type="list" allowBlank="1" showInputMessage="1" showErrorMessage="1" sqref="N11:O30 R11:T30" xr:uid="{C2D016CE-171C-4633-A052-98BF87B5BE9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0324935-B6C3-4CC3-85D2-C7466BA2773C}">
          <x14:formula1>
            <xm:f>'(参考)リスト'!$F$16:$F$21</xm:f>
          </x14:formula1>
          <xm:sqref>W11:X30</xm:sqref>
        </x14:dataValidation>
        <x14:dataValidation type="list" allowBlank="1" showInputMessage="1" showErrorMessage="1" xr:uid="{BC96451C-43F6-447A-A562-C13548A320B8}">
          <x14:formula1>
            <xm:f>'(参考)リスト'!$B$16:$B$20</xm:f>
          </x14:formula1>
          <xm:sqref>L11:M30</xm:sqref>
        </x14:dataValidation>
        <x14:dataValidation type="list" allowBlank="1" showInputMessage="1" showErrorMessage="1" xr:uid="{2D7F7E63-6A72-4888-864C-DEDF32BC5817}">
          <x14:formula1>
            <xm:f>'(参考)リスト'!$G$16:$G$20</xm:f>
          </x14:formula1>
          <xm:sqref>U11:V30</xm:sqref>
        </x14:dataValidation>
        <x14:dataValidation type="list" allowBlank="1" showInputMessage="1" showErrorMessage="1" xr:uid="{5CB01A99-FB17-4BF8-99F6-6246BBB5D19B}">
          <x14:formula1>
            <xm:f>'(参考)リスト'!$D$16:$D$18</xm:f>
          </x14:formula1>
          <xm:sqref>P11:Q30</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8E7E3-D357-4EF0-B64D-1C60AB53DD34}">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S002</v>
      </c>
      <c r="AW5" s="166">
        <f>R7</f>
        <v>8.83</v>
      </c>
      <c r="AX5" s="167">
        <f>+Y32</f>
        <v>0</v>
      </c>
      <c r="AY5" s="167">
        <f>+Z32</f>
        <v>0</v>
      </c>
      <c r="AZ5" s="167">
        <f>+AA32</f>
        <v>0</v>
      </c>
      <c r="BA5" s="167">
        <f t="shared" ref="BA5" si="0">+AB32</f>
        <v>0</v>
      </c>
      <c r="BB5" s="167">
        <f>+AC32</f>
        <v>0</v>
      </c>
      <c r="BC5" s="167">
        <f t="shared" ref="BC5:BI5" si="1">+AD32</f>
        <v>0</v>
      </c>
      <c r="BD5" s="167">
        <f t="shared" si="1"/>
        <v>1</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0.54</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637</v>
      </c>
      <c r="O7" s="786"/>
      <c r="P7" s="782" t="s">
        <v>475</v>
      </c>
      <c r="Q7" s="784"/>
      <c r="R7" s="787">
        <v>8.83</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512</v>
      </c>
      <c r="O11" s="794"/>
      <c r="P11" s="793" t="s">
        <v>351</v>
      </c>
      <c r="Q11" s="794"/>
      <c r="R11" s="270" t="s">
        <v>357</v>
      </c>
      <c r="S11" s="270"/>
      <c r="T11" s="270"/>
      <c r="U11" s="785" t="s">
        <v>687</v>
      </c>
      <c r="V11" s="795"/>
      <c r="W11" s="785" t="s">
        <v>692</v>
      </c>
      <c r="X11" s="786"/>
      <c r="Y11" s="199"/>
      <c r="Z11" s="198"/>
      <c r="AA11" s="198"/>
      <c r="AB11" s="198"/>
      <c r="AC11" s="227"/>
      <c r="AD11" s="227"/>
      <c r="AE11" s="227">
        <v>0.54</v>
      </c>
      <c r="AF11" s="227"/>
      <c r="AG11" s="227"/>
      <c r="AH11" s="227"/>
      <c r="AI11" s="227"/>
      <c r="AJ11" s="227"/>
      <c r="AK11" s="780" t="s">
        <v>695</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350</v>
      </c>
      <c r="M12" s="794"/>
      <c r="N12" s="793" t="s">
        <v>376</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96" t="s">
        <v>1073</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350</v>
      </c>
      <c r="M13" s="794"/>
      <c r="N13" s="793" t="s">
        <v>375</v>
      </c>
      <c r="O13" s="794"/>
      <c r="P13" s="793" t="s">
        <v>351</v>
      </c>
      <c r="Q13" s="794"/>
      <c r="R13" s="270" t="s">
        <v>559</v>
      </c>
      <c r="S13" s="270"/>
      <c r="T13" s="270"/>
      <c r="U13" s="785" t="s">
        <v>687</v>
      </c>
      <c r="V13" s="795"/>
      <c r="W13" s="785" t="s">
        <v>1124</v>
      </c>
      <c r="X13" s="786"/>
      <c r="Y13" s="199"/>
      <c r="Z13" s="198"/>
      <c r="AA13" s="198"/>
      <c r="AB13" s="198"/>
      <c r="AC13" s="227"/>
      <c r="AD13" s="227"/>
      <c r="AE13" s="227"/>
      <c r="AF13" s="227"/>
      <c r="AG13" s="227"/>
      <c r="AH13" s="227"/>
      <c r="AI13" s="227"/>
      <c r="AJ13" s="227"/>
      <c r="AK13" s="796" t="s">
        <v>716</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350</v>
      </c>
      <c r="M14" s="794"/>
      <c r="N14" s="793" t="s">
        <v>376</v>
      </c>
      <c r="O14" s="794"/>
      <c r="P14" s="793" t="s">
        <v>351</v>
      </c>
      <c r="Q14" s="794"/>
      <c r="R14" s="270" t="s">
        <v>559</v>
      </c>
      <c r="S14" s="270"/>
      <c r="T14" s="270"/>
      <c r="U14" s="785" t="s">
        <v>687</v>
      </c>
      <c r="V14" s="795"/>
      <c r="W14" s="785" t="s">
        <v>1124</v>
      </c>
      <c r="X14" s="786"/>
      <c r="Y14" s="199"/>
      <c r="Z14" s="198"/>
      <c r="AA14" s="198"/>
      <c r="AB14" s="198"/>
      <c r="AC14" s="227"/>
      <c r="AD14" s="227"/>
      <c r="AE14" s="227"/>
      <c r="AF14" s="227"/>
      <c r="AG14" s="227"/>
      <c r="AH14" s="227"/>
      <c r="AI14" s="227"/>
      <c r="AJ14" s="227"/>
      <c r="AK14" s="796" t="s">
        <v>1073</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350</v>
      </c>
      <c r="M15" s="794"/>
      <c r="N15" s="793" t="s">
        <v>376</v>
      </c>
      <c r="O15" s="794"/>
      <c r="P15" s="793" t="s">
        <v>351</v>
      </c>
      <c r="Q15" s="794"/>
      <c r="R15" s="270" t="s">
        <v>559</v>
      </c>
      <c r="S15" s="270"/>
      <c r="T15" s="270"/>
      <c r="U15" s="785" t="s">
        <v>687</v>
      </c>
      <c r="V15" s="795"/>
      <c r="W15" s="785" t="s">
        <v>1124</v>
      </c>
      <c r="X15" s="786"/>
      <c r="Y15" s="199"/>
      <c r="Z15" s="198"/>
      <c r="AA15" s="198"/>
      <c r="AB15" s="198"/>
      <c r="AC15" s="227"/>
      <c r="AD15" s="227"/>
      <c r="AE15" s="227"/>
      <c r="AF15" s="227"/>
      <c r="AG15" s="227"/>
      <c r="AH15" s="227"/>
      <c r="AI15" s="227"/>
      <c r="AJ15" s="227"/>
      <c r="AK15" s="796" t="s">
        <v>690</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350</v>
      </c>
      <c r="M16" s="794"/>
      <c r="N16" s="793" t="s">
        <v>375</v>
      </c>
      <c r="O16" s="794"/>
      <c r="P16" s="793" t="s">
        <v>351</v>
      </c>
      <c r="Q16" s="794"/>
      <c r="R16" s="270" t="s">
        <v>559</v>
      </c>
      <c r="S16" s="270"/>
      <c r="T16" s="270"/>
      <c r="U16" s="785" t="s">
        <v>687</v>
      </c>
      <c r="V16" s="795"/>
      <c r="W16" s="785" t="s">
        <v>1124</v>
      </c>
      <c r="X16" s="786"/>
      <c r="Y16" s="199"/>
      <c r="Z16" s="198"/>
      <c r="AA16" s="198"/>
      <c r="AB16" s="198"/>
      <c r="AC16" s="227"/>
      <c r="AD16" s="227"/>
      <c r="AE16" s="227"/>
      <c r="AF16" s="227"/>
      <c r="AG16" s="227"/>
      <c r="AH16" s="227"/>
      <c r="AI16" s="227"/>
      <c r="AJ16" s="227"/>
      <c r="AK16" s="796" t="s">
        <v>716</v>
      </c>
      <c r="AL16" s="797"/>
      <c r="AM16" s="797"/>
      <c r="AN16" s="798"/>
      <c r="AO16" s="799"/>
      <c r="AP16" s="3"/>
      <c r="AQ16" s="226">
        <f t="shared" si="5"/>
        <v>2</v>
      </c>
    </row>
    <row r="17" spans="2:43" ht="12" customHeight="1" x14ac:dyDescent="0.2">
      <c r="B17" s="486"/>
      <c r="C17" s="757"/>
      <c r="D17" s="755"/>
      <c r="E17" s="755"/>
      <c r="F17" s="755"/>
      <c r="G17" s="755"/>
      <c r="H17" s="755"/>
      <c r="I17" s="755"/>
      <c r="J17" s="756"/>
      <c r="K17" s="197">
        <v>7</v>
      </c>
      <c r="L17" s="793" t="s">
        <v>350</v>
      </c>
      <c r="M17" s="794"/>
      <c r="N17" s="793" t="s">
        <v>373</v>
      </c>
      <c r="O17" s="794"/>
      <c r="P17" s="793" t="s">
        <v>352</v>
      </c>
      <c r="Q17" s="794"/>
      <c r="R17" s="270" t="s">
        <v>357</v>
      </c>
      <c r="S17" s="270"/>
      <c r="T17" s="270"/>
      <c r="U17" s="785" t="s">
        <v>687</v>
      </c>
      <c r="V17" s="795"/>
      <c r="W17" s="785" t="s">
        <v>1124</v>
      </c>
      <c r="X17" s="786"/>
      <c r="Y17" s="199"/>
      <c r="Z17" s="198"/>
      <c r="AA17" s="198"/>
      <c r="AB17" s="198"/>
      <c r="AC17" s="227"/>
      <c r="AD17" s="227"/>
      <c r="AE17" s="227"/>
      <c r="AF17" s="227"/>
      <c r="AG17" s="227"/>
      <c r="AH17" s="227"/>
      <c r="AI17" s="227"/>
      <c r="AJ17" s="227"/>
      <c r="AK17" s="837" t="s">
        <v>713</v>
      </c>
      <c r="AL17" s="838"/>
      <c r="AM17" s="838"/>
      <c r="AN17" s="798"/>
      <c r="AO17" s="799"/>
      <c r="AP17" s="3"/>
      <c r="AQ17" s="226">
        <f t="shared" si="5"/>
        <v>3</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0.54</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1</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681</v>
      </c>
      <c r="Z36" s="786"/>
      <c r="AA36" s="786"/>
      <c r="AB36" s="795"/>
      <c r="AC36" s="785" t="s">
        <v>367</v>
      </c>
      <c r="AD36" s="786"/>
      <c r="AE36" s="786"/>
      <c r="AF36" s="795"/>
      <c r="AG36" s="785" t="s">
        <v>681</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4" priority="3">
      <formula>$AQ11=2</formula>
    </cfRule>
  </conditionalFormatting>
  <conditionalFormatting sqref="Y11:AF30">
    <cfRule type="expression" dxfId="133" priority="2">
      <formula>$AQ11=3</formula>
    </cfRule>
  </conditionalFormatting>
  <conditionalFormatting sqref="AC11:AJ30">
    <cfRule type="expression" dxfId="132" priority="1">
      <formula>$AQ11=1</formula>
    </cfRule>
  </conditionalFormatting>
  <dataValidations count="1">
    <dataValidation type="list" allowBlank="1" showInputMessage="1" showErrorMessage="1" sqref="N11:O30 R11:T30" xr:uid="{7F13B9E3-5384-40A5-A6F3-90B9270BD9D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E810B8C-B612-4B82-A03C-8A98EA91E486}">
          <x14:formula1>
            <xm:f>'(参考)リスト'!$D$16:$D$18</xm:f>
          </x14:formula1>
          <xm:sqref>P11:Q30</xm:sqref>
        </x14:dataValidation>
        <x14:dataValidation type="list" allowBlank="1" showInputMessage="1" showErrorMessage="1" xr:uid="{BA60539D-9AE6-4E2B-A6EC-B3C5D3EE5FFB}">
          <x14:formula1>
            <xm:f>'(参考)リスト'!$G$16:$G$20</xm:f>
          </x14:formula1>
          <xm:sqref>U11:V30</xm:sqref>
        </x14:dataValidation>
        <x14:dataValidation type="list" allowBlank="1" showInputMessage="1" showErrorMessage="1" xr:uid="{0507DF8A-CC57-4B73-AB03-BDFB7F07C4ED}">
          <x14:formula1>
            <xm:f>'(参考)リスト'!$B$16:$B$20</xm:f>
          </x14:formula1>
          <xm:sqref>L11:M30</xm:sqref>
        </x14:dataValidation>
        <x14:dataValidation type="list" allowBlank="1" showInputMessage="1" showErrorMessage="1" xr:uid="{20902132-35FF-4D90-BC03-0B9F3093CA1A}">
          <x14:formula1>
            <xm:f>'(参考)リスト'!$F$16:$F$21</xm:f>
          </x14:formula1>
          <xm:sqref>W11:X30</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C8732-A092-4B8A-B2EF-02522329A736}">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S003</v>
      </c>
      <c r="AW5" s="166">
        <f>R7</f>
        <v>8.92</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638</v>
      </c>
      <c r="O7" s="786"/>
      <c r="P7" s="782" t="s">
        <v>475</v>
      </c>
      <c r="Q7" s="784"/>
      <c r="R7" s="787">
        <v>8.92</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350</v>
      </c>
      <c r="M11" s="794"/>
      <c r="N11" s="793" t="s">
        <v>375</v>
      </c>
      <c r="O11" s="794"/>
      <c r="P11" s="793" t="s">
        <v>352</v>
      </c>
      <c r="Q11" s="794"/>
      <c r="R11" s="270" t="s">
        <v>357</v>
      </c>
      <c r="S11" s="270"/>
      <c r="T11" s="270"/>
      <c r="U11" s="785" t="s">
        <v>687</v>
      </c>
      <c r="V11" s="795"/>
      <c r="W11" s="785" t="s">
        <v>1124</v>
      </c>
      <c r="X11" s="786"/>
      <c r="Y11" s="199"/>
      <c r="Z11" s="198"/>
      <c r="AA11" s="198"/>
      <c r="AB11" s="198"/>
      <c r="AC11" s="227"/>
      <c r="AD11" s="227"/>
      <c r="AE11" s="227"/>
      <c r="AF11" s="227"/>
      <c r="AG11" s="227"/>
      <c r="AH11" s="227"/>
      <c r="AI11" s="227"/>
      <c r="AJ11" s="227"/>
      <c r="AK11" s="780" t="s">
        <v>1306</v>
      </c>
      <c r="AL11" s="781"/>
      <c r="AM11" s="781"/>
      <c r="AN11" s="598"/>
      <c r="AO11" s="599"/>
      <c r="AP11" s="3"/>
      <c r="AQ11" s="226">
        <f>IF(P11="材質劣化",2,IF(P11="漏水",3,1))</f>
        <v>3</v>
      </c>
    </row>
    <row r="12" spans="2:86" ht="12" customHeight="1" x14ac:dyDescent="0.2">
      <c r="B12" s="486"/>
      <c r="C12" s="757"/>
      <c r="D12" s="755"/>
      <c r="E12" s="755"/>
      <c r="F12" s="755"/>
      <c r="G12" s="755"/>
      <c r="H12" s="755"/>
      <c r="I12" s="755"/>
      <c r="J12" s="756"/>
      <c r="K12" s="197">
        <v>2</v>
      </c>
      <c r="L12" s="793" t="s">
        <v>350</v>
      </c>
      <c r="M12" s="794"/>
      <c r="N12" s="793" t="s">
        <v>375</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80" t="s">
        <v>716</v>
      </c>
      <c r="AL12" s="781"/>
      <c r="AM12" s="781"/>
      <c r="AN12" s="598"/>
      <c r="AO12" s="599"/>
      <c r="AP12" s="3"/>
      <c r="AQ12" s="226">
        <f t="shared" ref="AQ12:AQ30" si="5">IF(P12="材質劣化",2,IF(P12="漏水",3,1))</f>
        <v>2</v>
      </c>
    </row>
    <row r="13" spans="2:86" ht="12" customHeight="1" x14ac:dyDescent="0.2">
      <c r="B13" s="486"/>
      <c r="C13" s="757"/>
      <c r="D13" s="755"/>
      <c r="E13" s="755"/>
      <c r="F13" s="755"/>
      <c r="G13" s="755"/>
      <c r="H13" s="755"/>
      <c r="I13" s="755"/>
      <c r="J13" s="756"/>
      <c r="K13" s="197"/>
      <c r="L13" s="793"/>
      <c r="M13" s="794"/>
      <c r="N13" s="793"/>
      <c r="O13" s="794"/>
      <c r="P13" s="793"/>
      <c r="Q13" s="794"/>
      <c r="R13" s="270"/>
      <c r="S13" s="270"/>
      <c r="T13" s="270"/>
      <c r="U13" s="785"/>
      <c r="V13" s="795"/>
      <c r="W13" s="785"/>
      <c r="X13" s="786"/>
      <c r="Y13" s="199"/>
      <c r="Z13" s="198"/>
      <c r="AA13" s="198"/>
      <c r="AB13" s="198"/>
      <c r="AC13" s="227"/>
      <c r="AD13" s="227"/>
      <c r="AE13" s="227"/>
      <c r="AF13" s="227"/>
      <c r="AG13" s="227"/>
      <c r="AH13" s="227"/>
      <c r="AI13" s="227"/>
      <c r="AJ13" s="227"/>
      <c r="AK13" s="796"/>
      <c r="AL13" s="797"/>
      <c r="AM13" s="797"/>
      <c r="AN13" s="798"/>
      <c r="AO13" s="799"/>
      <c r="AP13" s="3"/>
      <c r="AQ13" s="226">
        <f t="shared" si="5"/>
        <v>1</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681</v>
      </c>
      <c r="Z36" s="786"/>
      <c r="AA36" s="786"/>
      <c r="AB36" s="795"/>
      <c r="AC36" s="785" t="s">
        <v>362</v>
      </c>
      <c r="AD36" s="786"/>
      <c r="AE36" s="786"/>
      <c r="AF36" s="795"/>
      <c r="AG36" s="785" t="s">
        <v>681</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1" priority="3">
      <formula>$AQ11=2</formula>
    </cfRule>
  </conditionalFormatting>
  <conditionalFormatting sqref="Y11:AF30">
    <cfRule type="expression" dxfId="130" priority="2">
      <formula>$AQ11=3</formula>
    </cfRule>
  </conditionalFormatting>
  <conditionalFormatting sqref="AC11:AJ30">
    <cfRule type="expression" dxfId="129" priority="1">
      <formula>$AQ11=1</formula>
    </cfRule>
  </conditionalFormatting>
  <dataValidations count="1">
    <dataValidation type="list" allowBlank="1" showInputMessage="1" showErrorMessage="1" sqref="R11:T30 N11:O30" xr:uid="{4806DFC8-BF56-4DFD-B811-660CD006588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67AD114-18D0-442F-B92D-DFCB7A6190FE}">
          <x14:formula1>
            <xm:f>'(参考)リスト'!$F$16:$F$21</xm:f>
          </x14:formula1>
          <xm:sqref>W11:X30</xm:sqref>
        </x14:dataValidation>
        <x14:dataValidation type="list" allowBlank="1" showInputMessage="1" showErrorMessage="1" xr:uid="{9805F160-A6FB-4823-81AE-D74E4A062D48}">
          <x14:formula1>
            <xm:f>'(参考)リスト'!$B$16:$B$20</xm:f>
          </x14:formula1>
          <xm:sqref>L11:M30</xm:sqref>
        </x14:dataValidation>
        <x14:dataValidation type="list" allowBlank="1" showInputMessage="1" showErrorMessage="1" xr:uid="{497C8A66-A4E2-46D7-9349-231956A6DE97}">
          <x14:formula1>
            <xm:f>'(参考)リスト'!$G$16:$G$20</xm:f>
          </x14:formula1>
          <xm:sqref>U11:V30</xm:sqref>
        </x14:dataValidation>
        <x14:dataValidation type="list" allowBlank="1" showInputMessage="1" showErrorMessage="1" xr:uid="{A2585A13-920A-46FE-AFB5-FA6FE3BC1697}">
          <x14:formula1>
            <xm:f>'(参考)リスト'!$D$16:$D$18</xm:f>
          </x14:formula1>
          <xm:sqref>P11:Q30</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27B4E-E423-484B-BBCA-035A8471E691}">
  <dimension ref="B1:CH52"/>
  <sheetViews>
    <sheetView showGridLines="0" showZeros="0" view="pageBreakPreview" zoomScale="90" zoomScaleNormal="100" zoomScaleSheetLayoutView="90" workbookViewId="0">
      <selection activeCell="A12" sqref="A12:XFD12"/>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S004</v>
      </c>
      <c r="AW5" s="166">
        <f>R7</f>
        <v>8.77</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2</v>
      </c>
      <c r="BI5" s="167">
        <f t="shared" si="1"/>
        <v>3</v>
      </c>
      <c r="BJ5" s="167" t="str">
        <f>+Y35</f>
        <v/>
      </c>
      <c r="BK5" s="167" t="str">
        <f t="shared" ref="BK5" si="2">+Z35</f>
        <v/>
      </c>
      <c r="BL5" s="167" t="str">
        <f>+AA35</f>
        <v/>
      </c>
      <c r="BM5" s="167">
        <f>+AC35</f>
        <v>0</v>
      </c>
      <c r="BN5" s="167">
        <f t="shared" ref="BN5:BO5" si="3">+AD35</f>
        <v>0</v>
      </c>
      <c r="BO5" s="167">
        <f t="shared" si="3"/>
        <v>0</v>
      </c>
      <c r="BP5" s="167">
        <f>+AG35</f>
        <v>0</v>
      </c>
      <c r="BQ5" s="167">
        <f>+AH35</f>
        <v>0</v>
      </c>
      <c r="BR5" s="167">
        <f>+AI35</f>
        <v>5</v>
      </c>
      <c r="BS5" s="192" t="str">
        <f>+Y36</f>
        <v>Ⅰ</v>
      </c>
      <c r="BT5" s="192" t="str">
        <f>+AC36</f>
        <v>Ⅰ</v>
      </c>
      <c r="BU5" s="192" t="str">
        <f>+AG36</f>
        <v>Ⅱ</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4.9000000000000004</v>
      </c>
      <c r="CH5" s="170">
        <f t="shared" si="4"/>
        <v>9.75</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639</v>
      </c>
      <c r="O7" s="786"/>
      <c r="P7" s="782" t="s">
        <v>475</v>
      </c>
      <c r="Q7" s="784"/>
      <c r="R7" s="787">
        <v>8.77</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352</v>
      </c>
      <c r="Q11" s="794"/>
      <c r="R11" s="270" t="s">
        <v>352</v>
      </c>
      <c r="S11" s="270"/>
      <c r="T11" s="270"/>
      <c r="U11" s="785" t="s">
        <v>687</v>
      </c>
      <c r="V11" s="795"/>
      <c r="W11" s="785" t="s">
        <v>686</v>
      </c>
      <c r="X11" s="786"/>
      <c r="Y11" s="199"/>
      <c r="Z11" s="198"/>
      <c r="AA11" s="198"/>
      <c r="AB11" s="198"/>
      <c r="AC11" s="227"/>
      <c r="AD11" s="227"/>
      <c r="AE11" s="227"/>
      <c r="AF11" s="227"/>
      <c r="AG11" s="227"/>
      <c r="AH11" s="227"/>
      <c r="AI11" s="227"/>
      <c r="AJ11" s="227">
        <v>2</v>
      </c>
      <c r="AK11" s="780" t="s">
        <v>1077</v>
      </c>
      <c r="AL11" s="781"/>
      <c r="AM11" s="781"/>
      <c r="AN11" s="598"/>
      <c r="AO11" s="599"/>
      <c r="AP11" s="3"/>
      <c r="AQ11" s="226">
        <f>IF(P11="材質劣化",2,IF(P11="漏水",3,1))</f>
        <v>3</v>
      </c>
    </row>
    <row r="12" spans="2:86" ht="12" customHeight="1" x14ac:dyDescent="0.2">
      <c r="B12" s="486"/>
      <c r="C12" s="757"/>
      <c r="D12" s="755"/>
      <c r="E12" s="755"/>
      <c r="F12" s="755"/>
      <c r="G12" s="755"/>
      <c r="H12" s="755"/>
      <c r="I12" s="755"/>
      <c r="J12" s="756"/>
      <c r="K12" s="197">
        <v>2</v>
      </c>
      <c r="L12" s="793" t="s">
        <v>561</v>
      </c>
      <c r="M12" s="794"/>
      <c r="N12" s="793" t="s">
        <v>512</v>
      </c>
      <c r="O12" s="794"/>
      <c r="P12" s="793" t="s">
        <v>352</v>
      </c>
      <c r="Q12" s="794"/>
      <c r="R12" s="270" t="s">
        <v>540</v>
      </c>
      <c r="S12" s="270"/>
      <c r="T12" s="270"/>
      <c r="U12" s="785" t="s">
        <v>687</v>
      </c>
      <c r="V12" s="795"/>
      <c r="W12" s="785" t="s">
        <v>692</v>
      </c>
      <c r="X12" s="786"/>
      <c r="Y12" s="199"/>
      <c r="Z12" s="198"/>
      <c r="AA12" s="198"/>
      <c r="AB12" s="198"/>
      <c r="AC12" s="227"/>
      <c r="AD12" s="227"/>
      <c r="AE12" s="227"/>
      <c r="AF12" s="227"/>
      <c r="AG12" s="227"/>
      <c r="AH12" s="227"/>
      <c r="AI12" s="227">
        <v>0.65</v>
      </c>
      <c r="AJ12" s="227"/>
      <c r="AK12" s="796" t="s">
        <v>725</v>
      </c>
      <c r="AL12" s="797"/>
      <c r="AM12" s="797"/>
      <c r="AN12" s="798"/>
      <c r="AO12" s="799"/>
      <c r="AP12" s="3"/>
      <c r="AQ12" s="226">
        <f t="shared" ref="AQ12:AQ30" si="5">IF(P12="材質劣化",2,IF(P12="漏水",3,1))</f>
        <v>3</v>
      </c>
    </row>
    <row r="13" spans="2:86" ht="12" customHeight="1" x14ac:dyDescent="0.2">
      <c r="B13" s="486"/>
      <c r="C13" s="757"/>
      <c r="D13" s="755"/>
      <c r="E13" s="755"/>
      <c r="F13" s="755"/>
      <c r="G13" s="755"/>
      <c r="H13" s="755"/>
      <c r="I13" s="755"/>
      <c r="J13" s="756"/>
      <c r="K13" s="197">
        <v>3</v>
      </c>
      <c r="L13" s="793" t="s">
        <v>561</v>
      </c>
      <c r="M13" s="794"/>
      <c r="N13" s="793" t="s">
        <v>516</v>
      </c>
      <c r="O13" s="794"/>
      <c r="P13" s="793" t="s">
        <v>351</v>
      </c>
      <c r="Q13" s="794"/>
      <c r="R13" s="270" t="s">
        <v>559</v>
      </c>
      <c r="S13" s="270"/>
      <c r="T13" s="270"/>
      <c r="U13" s="785" t="s">
        <v>681</v>
      </c>
      <c r="V13" s="795"/>
      <c r="W13" s="785" t="s">
        <v>681</v>
      </c>
      <c r="X13" s="786"/>
      <c r="Y13" s="199"/>
      <c r="Z13" s="198"/>
      <c r="AA13" s="198"/>
      <c r="AB13" s="198"/>
      <c r="AC13" s="227"/>
      <c r="AD13" s="227"/>
      <c r="AE13" s="227"/>
      <c r="AF13" s="227"/>
      <c r="AG13" s="227"/>
      <c r="AH13" s="227"/>
      <c r="AI13" s="227"/>
      <c r="AJ13" s="227"/>
      <c r="AK13" s="796" t="s">
        <v>728</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561</v>
      </c>
      <c r="M14" s="794"/>
      <c r="N14" s="793" t="s">
        <v>516</v>
      </c>
      <c r="O14" s="794"/>
      <c r="P14" s="793" t="s">
        <v>351</v>
      </c>
      <c r="Q14" s="794"/>
      <c r="R14" s="270" t="s">
        <v>559</v>
      </c>
      <c r="S14" s="270"/>
      <c r="T14" s="270"/>
      <c r="U14" s="785" t="s">
        <v>681</v>
      </c>
      <c r="V14" s="795"/>
      <c r="W14" s="785" t="s">
        <v>681</v>
      </c>
      <c r="X14" s="786"/>
      <c r="Y14" s="199"/>
      <c r="Z14" s="198"/>
      <c r="AA14" s="198"/>
      <c r="AB14" s="198"/>
      <c r="AC14" s="227"/>
      <c r="AD14" s="227"/>
      <c r="AE14" s="227"/>
      <c r="AF14" s="227"/>
      <c r="AG14" s="227"/>
      <c r="AH14" s="227"/>
      <c r="AI14" s="227"/>
      <c r="AJ14" s="227"/>
      <c r="AK14" s="796" t="s">
        <v>728</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1317</v>
      </c>
      <c r="M15" s="794"/>
      <c r="N15" s="793" t="s">
        <v>1320</v>
      </c>
      <c r="O15" s="794"/>
      <c r="P15" s="793" t="s">
        <v>1315</v>
      </c>
      <c r="Q15" s="794"/>
      <c r="R15" s="270" t="s">
        <v>1315</v>
      </c>
      <c r="S15" s="270"/>
      <c r="T15" s="270"/>
      <c r="U15" s="785" t="s">
        <v>687</v>
      </c>
      <c r="V15" s="795"/>
      <c r="W15" s="785" t="s">
        <v>692</v>
      </c>
      <c r="X15" s="786"/>
      <c r="Y15" s="199"/>
      <c r="Z15" s="198"/>
      <c r="AA15" s="198"/>
      <c r="AB15" s="198"/>
      <c r="AC15" s="227"/>
      <c r="AD15" s="227"/>
      <c r="AE15" s="227"/>
      <c r="AF15" s="227"/>
      <c r="AG15" s="227"/>
      <c r="AH15" s="227"/>
      <c r="AI15" s="227">
        <v>4.25</v>
      </c>
      <c r="AJ15" s="227"/>
      <c r="AK15" s="796" t="s">
        <v>1319</v>
      </c>
      <c r="AL15" s="797"/>
      <c r="AM15" s="797"/>
      <c r="AN15" s="798"/>
      <c r="AO15" s="799"/>
      <c r="AP15" s="3"/>
      <c r="AQ15" s="226">
        <f t="shared" si="5"/>
        <v>3</v>
      </c>
    </row>
    <row r="16" spans="2:86" ht="12" customHeight="1" x14ac:dyDescent="0.2">
      <c r="B16" s="486"/>
      <c r="C16" s="757"/>
      <c r="D16" s="755"/>
      <c r="E16" s="755"/>
      <c r="F16" s="755"/>
      <c r="G16" s="755"/>
      <c r="H16" s="755"/>
      <c r="I16" s="755"/>
      <c r="J16" s="756"/>
      <c r="K16" s="197">
        <v>6</v>
      </c>
      <c r="L16" s="793" t="s">
        <v>1317</v>
      </c>
      <c r="M16" s="794"/>
      <c r="N16" s="793" t="s">
        <v>1318</v>
      </c>
      <c r="O16" s="794"/>
      <c r="P16" s="793" t="s">
        <v>1315</v>
      </c>
      <c r="Q16" s="794"/>
      <c r="R16" s="270" t="s">
        <v>1315</v>
      </c>
      <c r="S16" s="270"/>
      <c r="T16" s="270"/>
      <c r="U16" s="785" t="s">
        <v>687</v>
      </c>
      <c r="V16" s="795"/>
      <c r="W16" s="785" t="s">
        <v>686</v>
      </c>
      <c r="X16" s="786"/>
      <c r="Y16" s="199"/>
      <c r="Z16" s="198"/>
      <c r="AA16" s="198"/>
      <c r="AB16" s="198"/>
      <c r="AC16" s="227"/>
      <c r="AD16" s="227"/>
      <c r="AE16" s="227"/>
      <c r="AF16" s="227"/>
      <c r="AG16" s="227"/>
      <c r="AH16" s="227"/>
      <c r="AI16" s="227"/>
      <c r="AJ16" s="227">
        <v>4.25</v>
      </c>
      <c r="AK16" s="796" t="s">
        <v>1314</v>
      </c>
      <c r="AL16" s="797"/>
      <c r="AM16" s="797"/>
      <c r="AN16" s="798"/>
      <c r="AO16" s="799"/>
      <c r="AP16" s="3"/>
      <c r="AQ16" s="226">
        <f t="shared" si="5"/>
        <v>3</v>
      </c>
    </row>
    <row r="17" spans="2:43" ht="12" customHeight="1" x14ac:dyDescent="0.2">
      <c r="B17" s="486"/>
      <c r="C17" s="757"/>
      <c r="D17" s="755"/>
      <c r="E17" s="755"/>
      <c r="F17" s="755"/>
      <c r="G17" s="755"/>
      <c r="H17" s="755"/>
      <c r="I17" s="755"/>
      <c r="J17" s="756"/>
      <c r="K17" s="197">
        <v>7</v>
      </c>
      <c r="L17" s="793" t="s">
        <v>1317</v>
      </c>
      <c r="M17" s="794"/>
      <c r="N17" s="793" t="s">
        <v>1316</v>
      </c>
      <c r="O17" s="794"/>
      <c r="P17" s="793" t="s">
        <v>1315</v>
      </c>
      <c r="Q17" s="794"/>
      <c r="R17" s="270" t="s">
        <v>1315</v>
      </c>
      <c r="S17" s="270"/>
      <c r="T17" s="270"/>
      <c r="U17" s="785" t="s">
        <v>687</v>
      </c>
      <c r="V17" s="795"/>
      <c r="W17" s="785" t="s">
        <v>686</v>
      </c>
      <c r="X17" s="786"/>
      <c r="Y17" s="199"/>
      <c r="Z17" s="198"/>
      <c r="AA17" s="198"/>
      <c r="AB17" s="198"/>
      <c r="AC17" s="227"/>
      <c r="AD17" s="227"/>
      <c r="AE17" s="227"/>
      <c r="AF17" s="227"/>
      <c r="AG17" s="227"/>
      <c r="AH17" s="227"/>
      <c r="AI17" s="227"/>
      <c r="AJ17" s="227">
        <v>3.5</v>
      </c>
      <c r="AK17" s="837" t="s">
        <v>1314</v>
      </c>
      <c r="AL17" s="838"/>
      <c r="AM17" s="838"/>
      <c r="AN17" s="798"/>
      <c r="AO17" s="799"/>
      <c r="AP17" s="3"/>
      <c r="AQ17" s="226">
        <f t="shared" si="5"/>
        <v>3</v>
      </c>
    </row>
    <row r="18" spans="2:43" ht="12" customHeight="1" x14ac:dyDescent="0.2">
      <c r="B18" s="486"/>
      <c r="C18" s="757"/>
      <c r="D18" s="755"/>
      <c r="E18" s="755"/>
      <c r="F18" s="755"/>
      <c r="G18" s="755"/>
      <c r="H18" s="755"/>
      <c r="I18" s="755"/>
      <c r="J18" s="756"/>
      <c r="K18" s="197">
        <v>8</v>
      </c>
      <c r="L18" s="793" t="s">
        <v>1311</v>
      </c>
      <c r="M18" s="794"/>
      <c r="N18" s="793" t="s">
        <v>1313</v>
      </c>
      <c r="O18" s="794"/>
      <c r="P18" s="793" t="s">
        <v>1309</v>
      </c>
      <c r="Q18" s="794"/>
      <c r="R18" s="270" t="s">
        <v>1308</v>
      </c>
      <c r="S18" s="270"/>
      <c r="T18" s="270"/>
      <c r="U18" s="785" t="s">
        <v>687</v>
      </c>
      <c r="V18" s="795"/>
      <c r="W18" s="785" t="s">
        <v>1124</v>
      </c>
      <c r="X18" s="786"/>
      <c r="Y18" s="199"/>
      <c r="Z18" s="198"/>
      <c r="AA18" s="198"/>
      <c r="AB18" s="198"/>
      <c r="AC18" s="227"/>
      <c r="AD18" s="227"/>
      <c r="AE18" s="227"/>
      <c r="AF18" s="227"/>
      <c r="AG18" s="227"/>
      <c r="AH18" s="227"/>
      <c r="AI18" s="227"/>
      <c r="AJ18" s="227"/>
      <c r="AK18" s="785" t="s">
        <v>1312</v>
      </c>
      <c r="AL18" s="786"/>
      <c r="AM18" s="786"/>
      <c r="AN18" s="610"/>
      <c r="AO18" s="611"/>
      <c r="AP18" s="3"/>
      <c r="AQ18" s="226">
        <f t="shared" si="5"/>
        <v>2</v>
      </c>
    </row>
    <row r="19" spans="2:43" ht="12" customHeight="1" x14ac:dyDescent="0.2">
      <c r="B19" s="486"/>
      <c r="C19" s="757"/>
      <c r="D19" s="755"/>
      <c r="E19" s="755"/>
      <c r="F19" s="755"/>
      <c r="G19" s="755"/>
      <c r="H19" s="755"/>
      <c r="I19" s="755"/>
      <c r="J19" s="756"/>
      <c r="K19" s="197">
        <v>9</v>
      </c>
      <c r="L19" s="793" t="s">
        <v>1311</v>
      </c>
      <c r="M19" s="794"/>
      <c r="N19" s="793" t="s">
        <v>1310</v>
      </c>
      <c r="O19" s="794"/>
      <c r="P19" s="793" t="s">
        <v>1309</v>
      </c>
      <c r="Q19" s="794"/>
      <c r="R19" s="270" t="s">
        <v>1308</v>
      </c>
      <c r="S19" s="270"/>
      <c r="T19" s="270"/>
      <c r="U19" s="785" t="s">
        <v>687</v>
      </c>
      <c r="V19" s="795"/>
      <c r="W19" s="785" t="s">
        <v>1124</v>
      </c>
      <c r="X19" s="786"/>
      <c r="Y19" s="199"/>
      <c r="Z19" s="198"/>
      <c r="AA19" s="198"/>
      <c r="AB19" s="198"/>
      <c r="AC19" s="227"/>
      <c r="AD19" s="227"/>
      <c r="AE19" s="227"/>
      <c r="AF19" s="227"/>
      <c r="AG19" s="227"/>
      <c r="AH19" s="227"/>
      <c r="AI19" s="227"/>
      <c r="AJ19" s="227"/>
      <c r="AK19" s="785" t="s">
        <v>1307</v>
      </c>
      <c r="AL19" s="786"/>
      <c r="AM19" s="786"/>
      <c r="AN19" s="610"/>
      <c r="AO19" s="611"/>
      <c r="AP19" s="3"/>
      <c r="AQ19" s="226">
        <f t="shared" si="5"/>
        <v>2</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4.9000000000000004</v>
      </c>
      <c r="AJ31" s="228">
        <f t="shared" si="6"/>
        <v>9.75</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2</v>
      </c>
      <c r="AJ32" s="199">
        <f t="shared" si="7"/>
        <v>3</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Ⅱa</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5</v>
      </c>
      <c r="AJ35" s="808"/>
      <c r="AK35" s="817"/>
      <c r="AL35" s="818"/>
      <c r="AM35" s="818"/>
      <c r="AN35" s="818"/>
      <c r="AO35" s="819"/>
      <c r="AP35" s="3"/>
      <c r="AQ35" s="167">
        <f>+Y32+AC35+AG35</f>
        <v>0</v>
      </c>
      <c r="AR35" s="167">
        <f>+Z32+AD35+AH35</f>
        <v>0</v>
      </c>
      <c r="AS35" s="736">
        <f>+AS34+AE35+AI35</f>
        <v>5</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681</v>
      </c>
      <c r="Z36" s="786"/>
      <c r="AA36" s="786"/>
      <c r="AB36" s="795"/>
      <c r="AC36" s="785" t="s">
        <v>362</v>
      </c>
      <c r="AD36" s="786"/>
      <c r="AE36" s="786"/>
      <c r="AF36" s="795"/>
      <c r="AG36" s="785" t="s">
        <v>367</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8" priority="3">
      <formula>$AQ11=2</formula>
    </cfRule>
  </conditionalFormatting>
  <conditionalFormatting sqref="Y11:AF30">
    <cfRule type="expression" dxfId="127" priority="2">
      <formula>$AQ11=3</formula>
    </cfRule>
  </conditionalFormatting>
  <conditionalFormatting sqref="AC11:AJ30">
    <cfRule type="expression" dxfId="126" priority="1">
      <formula>$AQ11=1</formula>
    </cfRule>
  </conditionalFormatting>
  <dataValidations count="1">
    <dataValidation type="list" allowBlank="1" showInputMessage="1" showErrorMessage="1" sqref="N11:O30 R11:T30" xr:uid="{FBB9E698-BAB8-4551-8A2F-28303DDC445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40A55D-9218-4A07-A4B3-1634E595E585}">
          <x14:formula1>
            <xm:f>'(参考)リスト'!$D$16:$D$18</xm:f>
          </x14:formula1>
          <xm:sqref>P11:Q30</xm:sqref>
        </x14:dataValidation>
        <x14:dataValidation type="list" allowBlank="1" showInputMessage="1" showErrorMessage="1" xr:uid="{D5AD121B-E7C4-4175-A376-74CF13349154}">
          <x14:formula1>
            <xm:f>'(参考)リスト'!$G$16:$G$20</xm:f>
          </x14:formula1>
          <xm:sqref>U11:V30</xm:sqref>
        </x14:dataValidation>
        <x14:dataValidation type="list" allowBlank="1" showInputMessage="1" showErrorMessage="1" xr:uid="{192277D9-FA83-4D1E-8746-F26B879B60AF}">
          <x14:formula1>
            <xm:f>'(参考)リスト'!$B$16:$B$20</xm:f>
          </x14:formula1>
          <xm:sqref>L11:M30</xm:sqref>
        </x14:dataValidation>
        <x14:dataValidation type="list" allowBlank="1" showInputMessage="1" showErrorMessage="1" xr:uid="{2C89D014-5EFF-4FD6-8187-7A1FFF9E189A}">
          <x14:formula1>
            <xm:f>'(参考)リスト'!$F$16:$F$21</xm:f>
          </x14:formula1>
          <xm:sqref>W11:X30</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49517-B1E9-4F4E-97E4-00407DEE6B20}">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S005</v>
      </c>
      <c r="AW5" s="166">
        <f>R7</f>
        <v>8.9499999999999993</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640</v>
      </c>
      <c r="O7" s="786"/>
      <c r="P7" s="782" t="s">
        <v>475</v>
      </c>
      <c r="Q7" s="784"/>
      <c r="R7" s="787">
        <v>8.9499999999999993</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515</v>
      </c>
      <c r="O11" s="794"/>
      <c r="P11" s="793" t="s">
        <v>351</v>
      </c>
      <c r="Q11" s="794"/>
      <c r="R11" s="270" t="s">
        <v>559</v>
      </c>
      <c r="S11" s="270"/>
      <c r="T11" s="270"/>
      <c r="U11" s="785" t="s">
        <v>681</v>
      </c>
      <c r="V11" s="795"/>
      <c r="W11" s="785" t="s">
        <v>681</v>
      </c>
      <c r="X11" s="786"/>
      <c r="Y11" s="199"/>
      <c r="Z11" s="198"/>
      <c r="AA11" s="198"/>
      <c r="AB11" s="198"/>
      <c r="AC11" s="227"/>
      <c r="AD11" s="227"/>
      <c r="AE11" s="227"/>
      <c r="AF11" s="227"/>
      <c r="AG11" s="227"/>
      <c r="AH11" s="227"/>
      <c r="AI11" s="227"/>
      <c r="AJ11" s="227"/>
      <c r="AK11" s="780" t="s">
        <v>728</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1311</v>
      </c>
      <c r="M12" s="794"/>
      <c r="N12" s="793" t="s">
        <v>1310</v>
      </c>
      <c r="O12" s="794"/>
      <c r="P12" s="793" t="s">
        <v>1309</v>
      </c>
      <c r="Q12" s="794"/>
      <c r="R12" s="270" t="s">
        <v>1308</v>
      </c>
      <c r="S12" s="270"/>
      <c r="T12" s="270"/>
      <c r="U12" s="785" t="s">
        <v>687</v>
      </c>
      <c r="V12" s="795"/>
      <c r="W12" s="785" t="s">
        <v>1124</v>
      </c>
      <c r="X12" s="786"/>
      <c r="Y12" s="199"/>
      <c r="Z12" s="198"/>
      <c r="AA12" s="198"/>
      <c r="AB12" s="198"/>
      <c r="AC12" s="227"/>
      <c r="AD12" s="227"/>
      <c r="AE12" s="227"/>
      <c r="AF12" s="227"/>
      <c r="AG12" s="227"/>
      <c r="AH12" s="227"/>
      <c r="AI12" s="227"/>
      <c r="AJ12" s="227"/>
      <c r="AK12" s="796" t="s">
        <v>1312</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1311</v>
      </c>
      <c r="M13" s="794"/>
      <c r="N13" s="793" t="s">
        <v>1310</v>
      </c>
      <c r="O13" s="794"/>
      <c r="P13" s="793" t="s">
        <v>1309</v>
      </c>
      <c r="Q13" s="794"/>
      <c r="R13" s="270" t="s">
        <v>1308</v>
      </c>
      <c r="S13" s="270"/>
      <c r="T13" s="270"/>
      <c r="U13" s="785" t="s">
        <v>687</v>
      </c>
      <c r="V13" s="795"/>
      <c r="W13" s="785" t="s">
        <v>1124</v>
      </c>
      <c r="X13" s="786"/>
      <c r="Y13" s="199"/>
      <c r="Z13" s="198"/>
      <c r="AA13" s="198"/>
      <c r="AB13" s="198"/>
      <c r="AC13" s="227"/>
      <c r="AD13" s="227"/>
      <c r="AE13" s="227"/>
      <c r="AF13" s="227"/>
      <c r="AG13" s="227"/>
      <c r="AH13" s="227"/>
      <c r="AI13" s="227"/>
      <c r="AJ13" s="227"/>
      <c r="AK13" s="796" t="s">
        <v>1307</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1311</v>
      </c>
      <c r="M14" s="794"/>
      <c r="N14" s="793" t="s">
        <v>1313</v>
      </c>
      <c r="O14" s="794"/>
      <c r="P14" s="793" t="s">
        <v>1309</v>
      </c>
      <c r="Q14" s="794"/>
      <c r="R14" s="270" t="s">
        <v>1308</v>
      </c>
      <c r="S14" s="270"/>
      <c r="T14" s="270"/>
      <c r="U14" s="785" t="s">
        <v>687</v>
      </c>
      <c r="V14" s="795"/>
      <c r="W14" s="785" t="s">
        <v>1124</v>
      </c>
      <c r="X14" s="786"/>
      <c r="Y14" s="199"/>
      <c r="Z14" s="198"/>
      <c r="AA14" s="198"/>
      <c r="AB14" s="198"/>
      <c r="AC14" s="227"/>
      <c r="AD14" s="227"/>
      <c r="AE14" s="227"/>
      <c r="AF14" s="227"/>
      <c r="AG14" s="227"/>
      <c r="AH14" s="227"/>
      <c r="AI14" s="227"/>
      <c r="AJ14" s="227"/>
      <c r="AK14" s="796" t="s">
        <v>1321</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1311</v>
      </c>
      <c r="M15" s="794"/>
      <c r="N15" s="793" t="s">
        <v>1310</v>
      </c>
      <c r="O15" s="794"/>
      <c r="P15" s="793" t="s">
        <v>1309</v>
      </c>
      <c r="Q15" s="794"/>
      <c r="R15" s="270" t="s">
        <v>1308</v>
      </c>
      <c r="S15" s="270"/>
      <c r="T15" s="270"/>
      <c r="U15" s="785" t="s">
        <v>687</v>
      </c>
      <c r="V15" s="795"/>
      <c r="W15" s="785" t="s">
        <v>1124</v>
      </c>
      <c r="X15" s="786"/>
      <c r="Y15" s="199"/>
      <c r="Z15" s="198"/>
      <c r="AA15" s="198"/>
      <c r="AB15" s="198"/>
      <c r="AC15" s="227"/>
      <c r="AD15" s="227"/>
      <c r="AE15" s="227"/>
      <c r="AF15" s="227"/>
      <c r="AG15" s="227"/>
      <c r="AH15" s="227"/>
      <c r="AI15" s="227"/>
      <c r="AJ15" s="227"/>
      <c r="AK15" s="796" t="s">
        <v>1307</v>
      </c>
      <c r="AL15" s="797"/>
      <c r="AM15" s="797"/>
      <c r="AN15" s="798"/>
      <c r="AO15" s="799"/>
      <c r="AP15" s="3"/>
      <c r="AQ15" s="226">
        <f t="shared" si="5"/>
        <v>2</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681</v>
      </c>
      <c r="Z36" s="786"/>
      <c r="AA36" s="786"/>
      <c r="AB36" s="795"/>
      <c r="AC36" s="785" t="s">
        <v>362</v>
      </c>
      <c r="AD36" s="786"/>
      <c r="AE36" s="786"/>
      <c r="AF36" s="795"/>
      <c r="AG36" s="785" t="s">
        <v>681</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5" priority="3">
      <formula>$AQ11=2</formula>
    </cfRule>
  </conditionalFormatting>
  <conditionalFormatting sqref="Y11:AF30">
    <cfRule type="expression" dxfId="124" priority="2">
      <formula>$AQ11=3</formula>
    </cfRule>
  </conditionalFormatting>
  <conditionalFormatting sqref="AC11:AJ30">
    <cfRule type="expression" dxfId="123" priority="1">
      <formula>$AQ11=1</formula>
    </cfRule>
  </conditionalFormatting>
  <dataValidations count="1">
    <dataValidation type="list" allowBlank="1" showInputMessage="1" showErrorMessage="1" sqref="N11:O30 R11:T30" xr:uid="{B7142AB2-E0DC-4A70-865C-56DEFFF2556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5B64218-7C56-461D-96B6-F4D3AC2782E5}">
          <x14:formula1>
            <xm:f>'(参考)リスト'!$F$16:$F$21</xm:f>
          </x14:formula1>
          <xm:sqref>W11:X30</xm:sqref>
        </x14:dataValidation>
        <x14:dataValidation type="list" allowBlank="1" showInputMessage="1" showErrorMessage="1" xr:uid="{B9437DAA-5B70-4754-AD8B-E4636F98E5B9}">
          <x14:formula1>
            <xm:f>'(参考)リスト'!$B$16:$B$20</xm:f>
          </x14:formula1>
          <xm:sqref>L11:M30</xm:sqref>
        </x14:dataValidation>
        <x14:dataValidation type="list" allowBlank="1" showInputMessage="1" showErrorMessage="1" xr:uid="{09573D2F-082F-4F2F-81F4-A0382CBE9BA7}">
          <x14:formula1>
            <xm:f>'(参考)リスト'!$G$16:$G$20</xm:f>
          </x14:formula1>
          <xm:sqref>U11:V30</xm:sqref>
        </x14:dataValidation>
        <x14:dataValidation type="list" allowBlank="1" showInputMessage="1" showErrorMessage="1" xr:uid="{2672F8A1-06EB-4EF7-B882-1D8901F48C5B}">
          <x14:formula1>
            <xm:f>'(参考)リスト'!$D$16:$D$18</xm:f>
          </x14:formula1>
          <xm:sqref>P11:Q30</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32A55-3A5F-4D3B-A1A2-DE2B340D9600}">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S006</v>
      </c>
      <c r="AW5" s="166">
        <f>R7</f>
        <v>8.9700000000000006</v>
      </c>
      <c r="AX5" s="167">
        <f>+Y32</f>
        <v>0</v>
      </c>
      <c r="AY5" s="167">
        <f>+Z32</f>
        <v>0</v>
      </c>
      <c r="AZ5" s="167">
        <f>+AA32</f>
        <v>0</v>
      </c>
      <c r="BA5" s="167">
        <f t="shared" ref="BA5" si="0">+AB32</f>
        <v>0</v>
      </c>
      <c r="BB5" s="167">
        <f>+AC32</f>
        <v>0</v>
      </c>
      <c r="BC5" s="167">
        <f t="shared" ref="BC5:BI5" si="1">+AD32</f>
        <v>0</v>
      </c>
      <c r="BD5" s="167">
        <f t="shared" si="1"/>
        <v>2</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2</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0.59000000000000008</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641</v>
      </c>
      <c r="O7" s="786"/>
      <c r="P7" s="782" t="s">
        <v>475</v>
      </c>
      <c r="Q7" s="784"/>
      <c r="R7" s="787">
        <v>8.9700000000000006</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687</v>
      </c>
      <c r="V11" s="795"/>
      <c r="W11" s="785" t="s">
        <v>692</v>
      </c>
      <c r="X11" s="786"/>
      <c r="Y11" s="199"/>
      <c r="Z11" s="198"/>
      <c r="AA11" s="198"/>
      <c r="AB11" s="198"/>
      <c r="AC11" s="227"/>
      <c r="AD11" s="227"/>
      <c r="AE11" s="227">
        <v>0.05</v>
      </c>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512</v>
      </c>
      <c r="O12" s="794"/>
      <c r="P12" s="793" t="s">
        <v>351</v>
      </c>
      <c r="Q12" s="794"/>
      <c r="R12" s="270" t="s">
        <v>357</v>
      </c>
      <c r="S12" s="270"/>
      <c r="T12" s="270"/>
      <c r="U12" s="785" t="s">
        <v>687</v>
      </c>
      <c r="V12" s="795"/>
      <c r="W12" s="785" t="s">
        <v>692</v>
      </c>
      <c r="X12" s="786"/>
      <c r="Y12" s="199"/>
      <c r="Z12" s="198"/>
      <c r="AA12" s="198"/>
      <c r="AB12" s="198"/>
      <c r="AC12" s="227"/>
      <c r="AD12" s="227"/>
      <c r="AE12" s="227">
        <v>0.54</v>
      </c>
      <c r="AF12" s="227"/>
      <c r="AG12" s="227"/>
      <c r="AH12" s="227"/>
      <c r="AI12" s="227"/>
      <c r="AJ12" s="227"/>
      <c r="AK12" s="796" t="s">
        <v>695</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350</v>
      </c>
      <c r="M13" s="794"/>
      <c r="N13" s="793" t="s">
        <v>376</v>
      </c>
      <c r="O13" s="794"/>
      <c r="P13" s="793" t="s">
        <v>351</v>
      </c>
      <c r="Q13" s="794"/>
      <c r="R13" s="270" t="s">
        <v>559</v>
      </c>
      <c r="S13" s="270"/>
      <c r="T13" s="270"/>
      <c r="U13" s="785" t="s">
        <v>687</v>
      </c>
      <c r="V13" s="795"/>
      <c r="W13" s="785" t="s">
        <v>1124</v>
      </c>
      <c r="X13" s="786"/>
      <c r="Y13" s="199"/>
      <c r="Z13" s="198"/>
      <c r="AA13" s="198"/>
      <c r="AB13" s="198"/>
      <c r="AC13" s="227"/>
      <c r="AD13" s="227"/>
      <c r="AE13" s="227"/>
      <c r="AF13" s="227"/>
      <c r="AG13" s="227"/>
      <c r="AH13" s="227"/>
      <c r="AI13" s="227"/>
      <c r="AJ13" s="227"/>
      <c r="AK13" s="796" t="s">
        <v>690</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350</v>
      </c>
      <c r="M14" s="794"/>
      <c r="N14" s="793" t="s">
        <v>373</v>
      </c>
      <c r="O14" s="794"/>
      <c r="P14" s="793" t="s">
        <v>351</v>
      </c>
      <c r="Q14" s="794"/>
      <c r="R14" s="270" t="s">
        <v>559</v>
      </c>
      <c r="S14" s="270"/>
      <c r="T14" s="270"/>
      <c r="U14" s="785" t="s">
        <v>687</v>
      </c>
      <c r="V14" s="795"/>
      <c r="W14" s="785" t="s">
        <v>1124</v>
      </c>
      <c r="X14" s="786"/>
      <c r="Y14" s="199"/>
      <c r="Z14" s="198"/>
      <c r="AA14" s="198"/>
      <c r="AB14" s="198"/>
      <c r="AC14" s="227"/>
      <c r="AD14" s="227"/>
      <c r="AE14" s="227"/>
      <c r="AF14" s="227"/>
      <c r="AG14" s="227"/>
      <c r="AH14" s="227"/>
      <c r="AI14" s="227"/>
      <c r="AJ14" s="227"/>
      <c r="AK14" s="796" t="s">
        <v>690</v>
      </c>
      <c r="AL14" s="797"/>
      <c r="AM14" s="797"/>
      <c r="AN14" s="798"/>
      <c r="AO14" s="799"/>
      <c r="AP14" s="3"/>
      <c r="AQ14" s="226">
        <f t="shared" si="5"/>
        <v>2</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0.59000000000000008</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2</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2</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2</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681</v>
      </c>
      <c r="Z36" s="786"/>
      <c r="AA36" s="786"/>
      <c r="AB36" s="795"/>
      <c r="AC36" s="785" t="s">
        <v>367</v>
      </c>
      <c r="AD36" s="786"/>
      <c r="AE36" s="786"/>
      <c r="AF36" s="795"/>
      <c r="AG36" s="785" t="s">
        <v>681</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2" priority="3">
      <formula>$AQ11=2</formula>
    </cfRule>
  </conditionalFormatting>
  <conditionalFormatting sqref="Y11:AF30">
    <cfRule type="expression" dxfId="121" priority="2">
      <formula>$AQ11=3</formula>
    </cfRule>
  </conditionalFormatting>
  <conditionalFormatting sqref="AC11:AJ30">
    <cfRule type="expression" dxfId="120" priority="1">
      <formula>$AQ11=1</formula>
    </cfRule>
  </conditionalFormatting>
  <dataValidations count="1">
    <dataValidation type="list" allowBlank="1" showInputMessage="1" showErrorMessage="1" sqref="N11:O30 R11:T30" xr:uid="{16AEF99D-2D47-4A24-8527-13B2AF71DB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4A2754-8DA6-4F4D-9F86-C7832CD4F527}">
          <x14:formula1>
            <xm:f>'(参考)リスト'!$D$16:$D$18</xm:f>
          </x14:formula1>
          <xm:sqref>P11:Q30</xm:sqref>
        </x14:dataValidation>
        <x14:dataValidation type="list" allowBlank="1" showInputMessage="1" showErrorMessage="1" xr:uid="{F77FB5F8-D2DE-4D94-A40B-D85F98CD218A}">
          <x14:formula1>
            <xm:f>'(参考)リスト'!$G$16:$G$20</xm:f>
          </x14:formula1>
          <xm:sqref>U11:V30</xm:sqref>
        </x14:dataValidation>
        <x14:dataValidation type="list" allowBlank="1" showInputMessage="1" showErrorMessage="1" xr:uid="{A3952995-85A2-4695-A1F7-C65CC6023ACA}">
          <x14:formula1>
            <xm:f>'(参考)リスト'!$B$16:$B$20</xm:f>
          </x14:formula1>
          <xm:sqref>L11:M30</xm:sqref>
        </x14:dataValidation>
        <x14:dataValidation type="list" allowBlank="1" showInputMessage="1" showErrorMessage="1" xr:uid="{1EB22C04-AD4D-4464-BCD4-A49B8A81561F}">
          <x14:formula1>
            <xm:f>'(参考)リスト'!$F$16:$F$21</xm:f>
          </x14:formula1>
          <xm:sqref>W11:X30</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5895B-D48D-4873-BE9C-236FEB631B73}">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S007</v>
      </c>
      <c r="AW5" s="166">
        <f>R7</f>
        <v>8.9600000000000009</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1</v>
      </c>
      <c r="BJ5" s="167" t="str">
        <f>+Y35</f>
        <v/>
      </c>
      <c r="BK5" s="167" t="str">
        <f t="shared" ref="BK5" si="2">+Z35</f>
        <v/>
      </c>
      <c r="BL5" s="167" t="str">
        <f>+AA35</f>
        <v/>
      </c>
      <c r="BM5" s="167">
        <f>+AC35</f>
        <v>0</v>
      </c>
      <c r="BN5" s="167">
        <f t="shared" ref="BN5:BO5" si="3">+AD35</f>
        <v>0</v>
      </c>
      <c r="BO5" s="167">
        <f t="shared" si="3"/>
        <v>0</v>
      </c>
      <c r="BP5" s="167">
        <f>+AG35</f>
        <v>0</v>
      </c>
      <c r="BQ5" s="167">
        <f>+AH35</f>
        <v>0</v>
      </c>
      <c r="BR5" s="167">
        <f>+AI35</f>
        <v>1</v>
      </c>
      <c r="BS5" s="192" t="str">
        <f>+Y36</f>
        <v>Ⅰ</v>
      </c>
      <c r="BT5" s="192" t="str">
        <f>+AC36</f>
        <v>Ⅰ</v>
      </c>
      <c r="BU5" s="192" t="str">
        <f>+AG36</f>
        <v>Ⅱ</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3.25</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642</v>
      </c>
      <c r="O7" s="786"/>
      <c r="P7" s="782" t="s">
        <v>475</v>
      </c>
      <c r="Q7" s="784"/>
      <c r="R7" s="787">
        <v>8.9600000000000009</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352</v>
      </c>
      <c r="Q11" s="794"/>
      <c r="R11" s="270" t="s">
        <v>352</v>
      </c>
      <c r="S11" s="270"/>
      <c r="T11" s="270"/>
      <c r="U11" s="785" t="s">
        <v>687</v>
      </c>
      <c r="V11" s="795"/>
      <c r="W11" s="785" t="s">
        <v>686</v>
      </c>
      <c r="X11" s="786"/>
      <c r="Y11" s="199"/>
      <c r="Z11" s="198"/>
      <c r="AA11" s="198"/>
      <c r="AB11" s="198"/>
      <c r="AC11" s="227"/>
      <c r="AD11" s="227"/>
      <c r="AE11" s="227"/>
      <c r="AF11" s="227"/>
      <c r="AG11" s="227"/>
      <c r="AH11" s="227"/>
      <c r="AI11" s="227"/>
      <c r="AJ11" s="227">
        <v>3.25</v>
      </c>
      <c r="AK11" s="780" t="s">
        <v>1077</v>
      </c>
      <c r="AL11" s="781"/>
      <c r="AM11" s="781"/>
      <c r="AN11" s="598"/>
      <c r="AO11" s="599"/>
      <c r="AP11" s="3"/>
      <c r="AQ11" s="226">
        <f>IF(P11="材質劣化",2,IF(P11="漏水",3,1))</f>
        <v>3</v>
      </c>
    </row>
    <row r="12" spans="2:86" ht="12" customHeight="1" x14ac:dyDescent="0.2">
      <c r="B12" s="486"/>
      <c r="C12" s="757"/>
      <c r="D12" s="755"/>
      <c r="E12" s="755"/>
      <c r="F12" s="755"/>
      <c r="G12" s="755"/>
      <c r="H12" s="755"/>
      <c r="I12" s="755"/>
      <c r="J12" s="756"/>
      <c r="K12" s="197">
        <v>2</v>
      </c>
      <c r="L12" s="793" t="s">
        <v>350</v>
      </c>
      <c r="M12" s="794"/>
      <c r="N12" s="793" t="s">
        <v>376</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96" t="s">
        <v>1073</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350</v>
      </c>
      <c r="M13" s="794"/>
      <c r="N13" s="793" t="s">
        <v>376</v>
      </c>
      <c r="O13" s="794"/>
      <c r="P13" s="793" t="s">
        <v>351</v>
      </c>
      <c r="Q13" s="794"/>
      <c r="R13" s="270" t="s">
        <v>559</v>
      </c>
      <c r="S13" s="270"/>
      <c r="T13" s="270"/>
      <c r="U13" s="785" t="s">
        <v>687</v>
      </c>
      <c r="V13" s="795"/>
      <c r="W13" s="785" t="s">
        <v>1124</v>
      </c>
      <c r="X13" s="786"/>
      <c r="Y13" s="199"/>
      <c r="Z13" s="198"/>
      <c r="AA13" s="198"/>
      <c r="AB13" s="198"/>
      <c r="AC13" s="227"/>
      <c r="AD13" s="227"/>
      <c r="AE13" s="227"/>
      <c r="AF13" s="227"/>
      <c r="AG13" s="227"/>
      <c r="AH13" s="227"/>
      <c r="AI13" s="227"/>
      <c r="AJ13" s="227"/>
      <c r="AK13" s="796" t="s">
        <v>1073</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350</v>
      </c>
      <c r="M14" s="794"/>
      <c r="N14" s="793" t="s">
        <v>376</v>
      </c>
      <c r="O14" s="794"/>
      <c r="P14" s="793" t="s">
        <v>351</v>
      </c>
      <c r="Q14" s="794"/>
      <c r="R14" s="270" t="s">
        <v>559</v>
      </c>
      <c r="S14" s="270"/>
      <c r="T14" s="270"/>
      <c r="U14" s="785" t="s">
        <v>687</v>
      </c>
      <c r="V14" s="795"/>
      <c r="W14" s="785" t="s">
        <v>1124</v>
      </c>
      <c r="X14" s="786"/>
      <c r="Y14" s="199"/>
      <c r="Z14" s="198"/>
      <c r="AA14" s="198"/>
      <c r="AB14" s="198"/>
      <c r="AC14" s="227"/>
      <c r="AD14" s="227"/>
      <c r="AE14" s="227"/>
      <c r="AF14" s="227"/>
      <c r="AG14" s="227"/>
      <c r="AH14" s="227"/>
      <c r="AI14" s="227"/>
      <c r="AJ14" s="227"/>
      <c r="AK14" s="796" t="s">
        <v>1073</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350</v>
      </c>
      <c r="M15" s="794"/>
      <c r="N15" s="793" t="s">
        <v>376</v>
      </c>
      <c r="O15" s="794"/>
      <c r="P15" s="793" t="s">
        <v>351</v>
      </c>
      <c r="Q15" s="794"/>
      <c r="R15" s="270" t="s">
        <v>559</v>
      </c>
      <c r="S15" s="270"/>
      <c r="T15" s="270"/>
      <c r="U15" s="785" t="s">
        <v>687</v>
      </c>
      <c r="V15" s="795"/>
      <c r="W15" s="785" t="s">
        <v>1124</v>
      </c>
      <c r="X15" s="786"/>
      <c r="Y15" s="199"/>
      <c r="Z15" s="198"/>
      <c r="AA15" s="198"/>
      <c r="AB15" s="198"/>
      <c r="AC15" s="227"/>
      <c r="AD15" s="227"/>
      <c r="AE15" s="227"/>
      <c r="AF15" s="227"/>
      <c r="AG15" s="227"/>
      <c r="AH15" s="227"/>
      <c r="AI15" s="227"/>
      <c r="AJ15" s="227"/>
      <c r="AK15" s="796" t="s">
        <v>1073</v>
      </c>
      <c r="AL15" s="797"/>
      <c r="AM15" s="797"/>
      <c r="AN15" s="798"/>
      <c r="AO15" s="799"/>
      <c r="AP15" s="3"/>
      <c r="AQ15" s="226">
        <f t="shared" si="5"/>
        <v>2</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3.25</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1</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Ⅱb</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1</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681</v>
      </c>
      <c r="Z36" s="786"/>
      <c r="AA36" s="786"/>
      <c r="AB36" s="795"/>
      <c r="AC36" s="785" t="s">
        <v>362</v>
      </c>
      <c r="AD36" s="786"/>
      <c r="AE36" s="786"/>
      <c r="AF36" s="795"/>
      <c r="AG36" s="785" t="s">
        <v>367</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9" priority="3">
      <formula>$AQ11=2</formula>
    </cfRule>
  </conditionalFormatting>
  <conditionalFormatting sqref="Y11:AF30">
    <cfRule type="expression" dxfId="118" priority="2">
      <formula>$AQ11=3</formula>
    </cfRule>
  </conditionalFormatting>
  <conditionalFormatting sqref="AC11:AJ30">
    <cfRule type="expression" dxfId="117" priority="1">
      <formula>$AQ11=1</formula>
    </cfRule>
  </conditionalFormatting>
  <dataValidations count="1">
    <dataValidation type="list" allowBlank="1" showInputMessage="1" showErrorMessage="1" sqref="N11:O30 R11:T30" xr:uid="{D2F51F10-6FF6-4BFF-9884-13E1FBCDD71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0C1ADB-A8DD-4C6D-BDF8-46DD31F75792}">
          <x14:formula1>
            <xm:f>'(参考)リスト'!$F$16:$F$21</xm:f>
          </x14:formula1>
          <xm:sqref>W11:X30</xm:sqref>
        </x14:dataValidation>
        <x14:dataValidation type="list" allowBlank="1" showInputMessage="1" showErrorMessage="1" xr:uid="{C4F67891-B66F-4D22-9CC1-74C1C666E1C6}">
          <x14:formula1>
            <xm:f>'(参考)リスト'!$B$16:$B$20</xm:f>
          </x14:formula1>
          <xm:sqref>L11:M30</xm:sqref>
        </x14:dataValidation>
        <x14:dataValidation type="list" allowBlank="1" showInputMessage="1" showErrorMessage="1" xr:uid="{28D850FF-F62E-476F-B8A4-35F351899BBB}">
          <x14:formula1>
            <xm:f>'(参考)リスト'!$G$16:$G$20</xm:f>
          </x14:formula1>
          <xm:sqref>U11:V30</xm:sqref>
        </x14:dataValidation>
        <x14:dataValidation type="list" allowBlank="1" showInputMessage="1" showErrorMessage="1" xr:uid="{9A269C98-C43E-4A31-BDCD-37E909D8E679}">
          <x14:formula1>
            <xm:f>'(参考)リスト'!$D$16:$D$18</xm:f>
          </x14:formula1>
          <xm:sqref>P11:Q30</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FC8EA-A534-4007-AC06-7CFFEE0B62BE}">
  <dimension ref="B1:CH52"/>
  <sheetViews>
    <sheetView showGridLines="0" showZeros="0" view="pageBreakPreview" topLeftCell="F4" zoomScale="190" zoomScaleNormal="100" zoomScaleSheetLayoutView="190" workbookViewId="0">
      <selection activeCell="N14" sqref="N14:O1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S008</v>
      </c>
      <c r="AW5" s="166">
        <f>R7</f>
        <v>8.9</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3</v>
      </c>
      <c r="BI5" s="167">
        <f t="shared" si="1"/>
        <v>3</v>
      </c>
      <c r="BJ5" s="167" t="str">
        <f>+Y35</f>
        <v/>
      </c>
      <c r="BK5" s="167" t="str">
        <f t="shared" ref="BK5" si="2">+Z35</f>
        <v/>
      </c>
      <c r="BL5" s="167" t="str">
        <f>+AA35</f>
        <v/>
      </c>
      <c r="BM5" s="167">
        <f>+AC35</f>
        <v>0</v>
      </c>
      <c r="BN5" s="167">
        <f t="shared" ref="BN5:BO5" si="3">+AD35</f>
        <v>0</v>
      </c>
      <c r="BO5" s="167">
        <f t="shared" si="3"/>
        <v>0</v>
      </c>
      <c r="BP5" s="167">
        <f>+AG35</f>
        <v>0</v>
      </c>
      <c r="BQ5" s="167">
        <f>+AH35</f>
        <v>0</v>
      </c>
      <c r="BR5" s="167">
        <f>+AI35</f>
        <v>6</v>
      </c>
      <c r="BS5" s="192" t="str">
        <f>+Y36</f>
        <v>Ⅰ</v>
      </c>
      <c r="BT5" s="192" t="str">
        <f>+AC36</f>
        <v>Ⅰ</v>
      </c>
      <c r="BU5" s="192" t="str">
        <f>+AG36</f>
        <v>Ⅱ</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0.96</v>
      </c>
      <c r="CH5" s="170">
        <f t="shared" si="4"/>
        <v>10.85</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643</v>
      </c>
      <c r="O7" s="786"/>
      <c r="P7" s="782" t="s">
        <v>475</v>
      </c>
      <c r="Q7" s="784"/>
      <c r="R7" s="839">
        <v>8.9</v>
      </c>
      <c r="S7" s="840"/>
      <c r="T7" s="841"/>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352</v>
      </c>
      <c r="Q11" s="794"/>
      <c r="R11" s="270" t="s">
        <v>540</v>
      </c>
      <c r="S11" s="270"/>
      <c r="T11" s="270"/>
      <c r="U11" s="785" t="s">
        <v>687</v>
      </c>
      <c r="V11" s="795"/>
      <c r="W11" s="785" t="s">
        <v>692</v>
      </c>
      <c r="X11" s="786"/>
      <c r="Y11" s="199"/>
      <c r="Z11" s="198"/>
      <c r="AA11" s="198"/>
      <c r="AB11" s="198"/>
      <c r="AC11" s="227"/>
      <c r="AD11" s="227"/>
      <c r="AE11" s="227"/>
      <c r="AF11" s="227"/>
      <c r="AG11" s="227"/>
      <c r="AH11" s="227"/>
      <c r="AI11" s="227">
        <v>0.42</v>
      </c>
      <c r="AJ11" s="227"/>
      <c r="AK11" s="780" t="s">
        <v>725</v>
      </c>
      <c r="AL11" s="781"/>
      <c r="AM11" s="781"/>
      <c r="AN11" s="598"/>
      <c r="AO11" s="599"/>
      <c r="AP11" s="3"/>
      <c r="AQ11" s="226">
        <f>IF(P11="材質劣化",2,IF(P11="漏水",3,1))</f>
        <v>3</v>
      </c>
    </row>
    <row r="12" spans="2:86" ht="12" customHeight="1" x14ac:dyDescent="0.2">
      <c r="B12" s="486"/>
      <c r="C12" s="757"/>
      <c r="D12" s="755"/>
      <c r="E12" s="755"/>
      <c r="F12" s="755"/>
      <c r="G12" s="755"/>
      <c r="H12" s="755"/>
      <c r="I12" s="755"/>
      <c r="J12" s="756"/>
      <c r="K12" s="197">
        <v>2</v>
      </c>
      <c r="L12" s="793" t="s">
        <v>561</v>
      </c>
      <c r="M12" s="794"/>
      <c r="N12" s="793" t="s">
        <v>516</v>
      </c>
      <c r="O12" s="794"/>
      <c r="P12" s="793" t="s">
        <v>352</v>
      </c>
      <c r="Q12" s="794"/>
      <c r="R12" s="270" t="s">
        <v>352</v>
      </c>
      <c r="S12" s="270"/>
      <c r="T12" s="270"/>
      <c r="U12" s="785" t="s">
        <v>687</v>
      </c>
      <c r="V12" s="795"/>
      <c r="W12" s="785" t="s">
        <v>686</v>
      </c>
      <c r="X12" s="786"/>
      <c r="Y12" s="199"/>
      <c r="Z12" s="198"/>
      <c r="AA12" s="198"/>
      <c r="AB12" s="198"/>
      <c r="AC12" s="227"/>
      <c r="AD12" s="227"/>
      <c r="AE12" s="227"/>
      <c r="AF12" s="227"/>
      <c r="AG12" s="227"/>
      <c r="AH12" s="227"/>
      <c r="AI12" s="227"/>
      <c r="AJ12" s="227">
        <v>3.75</v>
      </c>
      <c r="AK12" s="796" t="s">
        <v>1077</v>
      </c>
      <c r="AL12" s="797"/>
      <c r="AM12" s="797"/>
      <c r="AN12" s="798"/>
      <c r="AO12" s="799"/>
      <c r="AP12" s="3"/>
      <c r="AQ12" s="226">
        <f t="shared" ref="AQ12:AQ30" si="5">IF(P12="材質劣化",2,IF(P12="漏水",3,1))</f>
        <v>3</v>
      </c>
    </row>
    <row r="13" spans="2:86" ht="12" customHeight="1" x14ac:dyDescent="0.2">
      <c r="B13" s="486"/>
      <c r="C13" s="757"/>
      <c r="D13" s="755"/>
      <c r="E13" s="755"/>
      <c r="F13" s="755"/>
      <c r="G13" s="755"/>
      <c r="H13" s="755"/>
      <c r="I13" s="755"/>
      <c r="J13" s="756"/>
      <c r="K13" s="197">
        <v>3</v>
      </c>
      <c r="L13" s="793" t="s">
        <v>561</v>
      </c>
      <c r="M13" s="794"/>
      <c r="N13" s="793" t="s">
        <v>515</v>
      </c>
      <c r="O13" s="794"/>
      <c r="P13" s="793" t="s">
        <v>352</v>
      </c>
      <c r="Q13" s="794"/>
      <c r="R13" s="270" t="s">
        <v>352</v>
      </c>
      <c r="S13" s="270"/>
      <c r="T13" s="270"/>
      <c r="U13" s="785" t="s">
        <v>687</v>
      </c>
      <c r="V13" s="795"/>
      <c r="W13" s="785" t="s">
        <v>686</v>
      </c>
      <c r="X13" s="786"/>
      <c r="Y13" s="199"/>
      <c r="Z13" s="198"/>
      <c r="AA13" s="198"/>
      <c r="AB13" s="198"/>
      <c r="AC13" s="227"/>
      <c r="AD13" s="227"/>
      <c r="AE13" s="227"/>
      <c r="AF13" s="227"/>
      <c r="AG13" s="227"/>
      <c r="AH13" s="227"/>
      <c r="AI13" s="227"/>
      <c r="AJ13" s="227">
        <v>3.6</v>
      </c>
      <c r="AK13" s="796" t="s">
        <v>1077</v>
      </c>
      <c r="AL13" s="797"/>
      <c r="AM13" s="797"/>
      <c r="AN13" s="798"/>
      <c r="AO13" s="799"/>
      <c r="AP13" s="3"/>
      <c r="AQ13" s="226">
        <f t="shared" si="5"/>
        <v>3</v>
      </c>
    </row>
    <row r="14" spans="2:86" ht="12" customHeight="1" x14ac:dyDescent="0.2">
      <c r="B14" s="486"/>
      <c r="C14" s="757"/>
      <c r="D14" s="755"/>
      <c r="E14" s="755"/>
      <c r="F14" s="755"/>
      <c r="G14" s="755"/>
      <c r="H14" s="755"/>
      <c r="I14" s="755"/>
      <c r="J14" s="756"/>
      <c r="K14" s="197">
        <v>4</v>
      </c>
      <c r="L14" s="793" t="s">
        <v>561</v>
      </c>
      <c r="M14" s="794"/>
      <c r="N14" s="793" t="s">
        <v>515</v>
      </c>
      <c r="O14" s="794"/>
      <c r="P14" s="793" t="s">
        <v>352</v>
      </c>
      <c r="Q14" s="794"/>
      <c r="R14" s="270" t="s">
        <v>352</v>
      </c>
      <c r="S14" s="270"/>
      <c r="T14" s="270"/>
      <c r="U14" s="785" t="s">
        <v>687</v>
      </c>
      <c r="V14" s="795"/>
      <c r="W14" s="785" t="s">
        <v>686</v>
      </c>
      <c r="X14" s="786"/>
      <c r="Y14" s="199"/>
      <c r="Z14" s="198"/>
      <c r="AA14" s="198"/>
      <c r="AB14" s="198"/>
      <c r="AC14" s="227"/>
      <c r="AD14" s="227"/>
      <c r="AE14" s="227"/>
      <c r="AF14" s="227"/>
      <c r="AG14" s="227"/>
      <c r="AH14" s="227"/>
      <c r="AI14" s="227"/>
      <c r="AJ14" s="227">
        <v>3.5</v>
      </c>
      <c r="AK14" s="796" t="s">
        <v>1077</v>
      </c>
      <c r="AL14" s="797"/>
      <c r="AM14" s="797"/>
      <c r="AN14" s="798"/>
      <c r="AO14" s="799"/>
      <c r="AP14" s="3"/>
      <c r="AQ14" s="226">
        <f t="shared" si="5"/>
        <v>3</v>
      </c>
    </row>
    <row r="15" spans="2:86" ht="12" customHeight="1" x14ac:dyDescent="0.2">
      <c r="B15" s="486"/>
      <c r="C15" s="757"/>
      <c r="D15" s="755"/>
      <c r="E15" s="755"/>
      <c r="F15" s="755"/>
      <c r="G15" s="755"/>
      <c r="H15" s="755"/>
      <c r="I15" s="755"/>
      <c r="J15" s="756"/>
      <c r="K15" s="197">
        <v>5</v>
      </c>
      <c r="L15" s="793" t="s">
        <v>561</v>
      </c>
      <c r="M15" s="794"/>
      <c r="N15" s="793" t="s">
        <v>515</v>
      </c>
      <c r="O15" s="794"/>
      <c r="P15" s="793" t="s">
        <v>352</v>
      </c>
      <c r="Q15" s="794"/>
      <c r="R15" s="270" t="s">
        <v>540</v>
      </c>
      <c r="S15" s="270"/>
      <c r="T15" s="270"/>
      <c r="U15" s="785" t="s">
        <v>687</v>
      </c>
      <c r="V15" s="795"/>
      <c r="W15" s="785" t="s">
        <v>692</v>
      </c>
      <c r="X15" s="786"/>
      <c r="Y15" s="199"/>
      <c r="Z15" s="198"/>
      <c r="AA15" s="198"/>
      <c r="AB15" s="198"/>
      <c r="AC15" s="227"/>
      <c r="AD15" s="227"/>
      <c r="AE15" s="227"/>
      <c r="AF15" s="227"/>
      <c r="AG15" s="227"/>
      <c r="AH15" s="227"/>
      <c r="AI15" s="227">
        <v>0.40500000000000003</v>
      </c>
      <c r="AJ15" s="227"/>
      <c r="AK15" s="796" t="s">
        <v>725</v>
      </c>
      <c r="AL15" s="797"/>
      <c r="AM15" s="797"/>
      <c r="AN15" s="798"/>
      <c r="AO15" s="799"/>
      <c r="AP15" s="3"/>
      <c r="AQ15" s="226">
        <f t="shared" si="5"/>
        <v>3</v>
      </c>
    </row>
    <row r="16" spans="2:86" ht="12" customHeight="1" x14ac:dyDescent="0.2">
      <c r="B16" s="486"/>
      <c r="C16" s="757"/>
      <c r="D16" s="755"/>
      <c r="E16" s="755"/>
      <c r="F16" s="755"/>
      <c r="G16" s="755"/>
      <c r="H16" s="755"/>
      <c r="I16" s="755"/>
      <c r="J16" s="756"/>
      <c r="K16" s="197">
        <v>6</v>
      </c>
      <c r="L16" s="793" t="s">
        <v>561</v>
      </c>
      <c r="M16" s="794"/>
      <c r="N16" s="793" t="s">
        <v>515</v>
      </c>
      <c r="O16" s="794"/>
      <c r="P16" s="793" t="s">
        <v>352</v>
      </c>
      <c r="Q16" s="794"/>
      <c r="R16" s="270" t="s">
        <v>540</v>
      </c>
      <c r="S16" s="270"/>
      <c r="T16" s="270"/>
      <c r="U16" s="785" t="s">
        <v>687</v>
      </c>
      <c r="V16" s="795"/>
      <c r="W16" s="785" t="s">
        <v>692</v>
      </c>
      <c r="X16" s="786"/>
      <c r="Y16" s="199"/>
      <c r="Z16" s="198"/>
      <c r="AA16" s="198"/>
      <c r="AB16" s="198"/>
      <c r="AC16" s="227"/>
      <c r="AD16" s="227"/>
      <c r="AE16" s="227"/>
      <c r="AF16" s="227"/>
      <c r="AG16" s="227"/>
      <c r="AH16" s="227"/>
      <c r="AI16" s="227">
        <v>0.13500000000000001</v>
      </c>
      <c r="AJ16" s="227"/>
      <c r="AK16" s="796" t="s">
        <v>725</v>
      </c>
      <c r="AL16" s="797"/>
      <c r="AM16" s="797"/>
      <c r="AN16" s="798"/>
      <c r="AO16" s="799"/>
      <c r="AP16" s="3"/>
      <c r="AQ16" s="226">
        <f t="shared" si="5"/>
        <v>3</v>
      </c>
    </row>
    <row r="17" spans="2:43" ht="12" customHeight="1" x14ac:dyDescent="0.2">
      <c r="B17" s="486"/>
      <c r="C17" s="757"/>
      <c r="D17" s="755"/>
      <c r="E17" s="755"/>
      <c r="F17" s="755"/>
      <c r="G17" s="755"/>
      <c r="H17" s="755"/>
      <c r="I17" s="755"/>
      <c r="J17" s="756"/>
      <c r="K17" s="197">
        <v>7</v>
      </c>
      <c r="L17" s="793" t="s">
        <v>350</v>
      </c>
      <c r="M17" s="794"/>
      <c r="N17" s="793" t="s">
        <v>376</v>
      </c>
      <c r="O17" s="794"/>
      <c r="P17" s="793" t="s">
        <v>351</v>
      </c>
      <c r="Q17" s="794"/>
      <c r="R17" s="270" t="s">
        <v>559</v>
      </c>
      <c r="S17" s="270"/>
      <c r="T17" s="270"/>
      <c r="U17" s="785" t="s">
        <v>687</v>
      </c>
      <c r="V17" s="795"/>
      <c r="W17" s="785" t="s">
        <v>1124</v>
      </c>
      <c r="X17" s="786"/>
      <c r="Y17" s="199"/>
      <c r="Z17" s="198"/>
      <c r="AA17" s="198"/>
      <c r="AB17" s="198"/>
      <c r="AC17" s="227"/>
      <c r="AD17" s="227"/>
      <c r="AE17" s="227"/>
      <c r="AF17" s="227"/>
      <c r="AG17" s="227"/>
      <c r="AH17" s="227"/>
      <c r="AI17" s="227"/>
      <c r="AJ17" s="227"/>
      <c r="AK17" s="837" t="s">
        <v>1073</v>
      </c>
      <c r="AL17" s="838"/>
      <c r="AM17" s="838"/>
      <c r="AN17" s="798"/>
      <c r="AO17" s="799"/>
      <c r="AP17" s="3"/>
      <c r="AQ17" s="226">
        <f t="shared" si="5"/>
        <v>2</v>
      </c>
    </row>
    <row r="18" spans="2:43" ht="12" customHeight="1" x14ac:dyDescent="0.2">
      <c r="B18" s="486"/>
      <c r="C18" s="757"/>
      <c r="D18" s="755"/>
      <c r="E18" s="755"/>
      <c r="F18" s="755"/>
      <c r="G18" s="755"/>
      <c r="H18" s="755"/>
      <c r="I18" s="755"/>
      <c r="J18" s="756"/>
      <c r="K18" s="197">
        <v>8</v>
      </c>
      <c r="L18" s="793" t="s">
        <v>350</v>
      </c>
      <c r="M18" s="794"/>
      <c r="N18" s="793" t="s">
        <v>375</v>
      </c>
      <c r="O18" s="794"/>
      <c r="P18" s="793" t="s">
        <v>351</v>
      </c>
      <c r="Q18" s="794"/>
      <c r="R18" s="270" t="s">
        <v>559</v>
      </c>
      <c r="S18" s="270"/>
      <c r="T18" s="270"/>
      <c r="U18" s="785" t="s">
        <v>687</v>
      </c>
      <c r="V18" s="795"/>
      <c r="W18" s="785" t="s">
        <v>1124</v>
      </c>
      <c r="X18" s="786"/>
      <c r="Y18" s="199"/>
      <c r="Z18" s="198"/>
      <c r="AA18" s="198"/>
      <c r="AB18" s="198"/>
      <c r="AC18" s="227"/>
      <c r="AD18" s="227"/>
      <c r="AE18" s="227"/>
      <c r="AF18" s="227"/>
      <c r="AG18" s="227"/>
      <c r="AH18" s="227"/>
      <c r="AI18" s="227"/>
      <c r="AJ18" s="227"/>
      <c r="AK18" s="837" t="s">
        <v>716</v>
      </c>
      <c r="AL18" s="838"/>
      <c r="AM18" s="838"/>
      <c r="AN18" s="798"/>
      <c r="AO18" s="799"/>
      <c r="AP18" s="3"/>
      <c r="AQ18" s="226">
        <f t="shared" si="5"/>
        <v>2</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0.96</v>
      </c>
      <c r="AJ31" s="244">
        <f t="shared" si="6"/>
        <v>10.85</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3</v>
      </c>
      <c r="AJ32" s="199">
        <f t="shared" si="7"/>
        <v>3</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Ⅱa</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6</v>
      </c>
      <c r="AJ35" s="808"/>
      <c r="AK35" s="817"/>
      <c r="AL35" s="818"/>
      <c r="AM35" s="818"/>
      <c r="AN35" s="818"/>
      <c r="AO35" s="819"/>
      <c r="AP35" s="3"/>
      <c r="AQ35" s="167">
        <f>+Y32+AC35+AG35</f>
        <v>0</v>
      </c>
      <c r="AR35" s="167">
        <f>+Z32+AD35+AH35</f>
        <v>0</v>
      </c>
      <c r="AS35" s="736">
        <f>+AS34+AE35+AI35</f>
        <v>6</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367</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6" priority="3">
      <formula>$AQ11=2</formula>
    </cfRule>
  </conditionalFormatting>
  <conditionalFormatting sqref="Y11:AF30">
    <cfRule type="expression" dxfId="115" priority="2">
      <formula>$AQ11=3</formula>
    </cfRule>
  </conditionalFormatting>
  <conditionalFormatting sqref="AC11:AJ30">
    <cfRule type="expression" dxfId="114" priority="1">
      <formula>$AQ11=1</formula>
    </cfRule>
  </conditionalFormatting>
  <dataValidations count="1">
    <dataValidation type="list" allowBlank="1" showInputMessage="1" showErrorMessage="1" sqref="N11:O30 R11:T30" xr:uid="{79C6A7D4-DC8F-4F5B-993E-ABF730C3902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025C98E-46EA-4A78-B770-042085B828C9}">
          <x14:formula1>
            <xm:f>'(参考)リスト'!$D$16:$D$18</xm:f>
          </x14:formula1>
          <xm:sqref>P11:Q30</xm:sqref>
        </x14:dataValidation>
        <x14:dataValidation type="list" allowBlank="1" showInputMessage="1" showErrorMessage="1" xr:uid="{DB43B828-D6D4-4A8E-B378-5BE8AADE3097}">
          <x14:formula1>
            <xm:f>'(参考)リスト'!$G$16:$G$20</xm:f>
          </x14:formula1>
          <xm:sqref>U11:V30</xm:sqref>
        </x14:dataValidation>
        <x14:dataValidation type="list" allowBlank="1" showInputMessage="1" showErrorMessage="1" xr:uid="{F16300B7-91CF-4E59-8DF7-2F75A00F188B}">
          <x14:formula1>
            <xm:f>'(参考)リスト'!$B$16:$B$20</xm:f>
          </x14:formula1>
          <xm:sqref>L11:M30</xm:sqref>
        </x14:dataValidation>
        <x14:dataValidation type="list" allowBlank="1" showInputMessage="1" showErrorMessage="1" xr:uid="{9FA84F68-21D5-4E9F-9E89-B0D0F90C8898}">
          <x14:formula1>
            <xm:f>'(参考)リスト'!$F$16:$F$21</xm:f>
          </x14:formula1>
          <xm:sqref>W11:X30</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C6167-2916-4710-ABCB-1AB7F2575C3A}">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S009</v>
      </c>
      <c r="AW5" s="166">
        <f>R7</f>
        <v>9.0399999999999991</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644</v>
      </c>
      <c r="O7" s="786"/>
      <c r="P7" s="782" t="s">
        <v>475</v>
      </c>
      <c r="Q7" s="784"/>
      <c r="R7" s="787">
        <v>9.0399999999999991</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515</v>
      </c>
      <c r="O11" s="794"/>
      <c r="P11" s="793" t="s">
        <v>351</v>
      </c>
      <c r="Q11" s="794"/>
      <c r="R11" s="270" t="s">
        <v>559</v>
      </c>
      <c r="S11" s="270"/>
      <c r="T11" s="270"/>
      <c r="U11" s="785" t="s">
        <v>681</v>
      </c>
      <c r="V11" s="795"/>
      <c r="W11" s="785" t="s">
        <v>681</v>
      </c>
      <c r="X11" s="786"/>
      <c r="Y11" s="199"/>
      <c r="Z11" s="198"/>
      <c r="AA11" s="198"/>
      <c r="AB11" s="198"/>
      <c r="AC11" s="227"/>
      <c r="AD11" s="227"/>
      <c r="AE11" s="227"/>
      <c r="AF11" s="227"/>
      <c r="AG11" s="227"/>
      <c r="AH11" s="227"/>
      <c r="AI11" s="227"/>
      <c r="AJ11" s="227"/>
      <c r="AK11" s="780" t="s">
        <v>728</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1311</v>
      </c>
      <c r="M12" s="794"/>
      <c r="N12" s="793" t="s">
        <v>1310</v>
      </c>
      <c r="O12" s="794"/>
      <c r="P12" s="793" t="s">
        <v>1309</v>
      </c>
      <c r="Q12" s="794"/>
      <c r="R12" s="270" t="s">
        <v>1308</v>
      </c>
      <c r="S12" s="270"/>
      <c r="T12" s="270"/>
      <c r="U12" s="785" t="s">
        <v>687</v>
      </c>
      <c r="V12" s="795"/>
      <c r="W12" s="785" t="s">
        <v>1124</v>
      </c>
      <c r="X12" s="786"/>
      <c r="Y12" s="199"/>
      <c r="Z12" s="198"/>
      <c r="AA12" s="198"/>
      <c r="AB12" s="198"/>
      <c r="AC12" s="227"/>
      <c r="AD12" s="227"/>
      <c r="AE12" s="227"/>
      <c r="AF12" s="227"/>
      <c r="AG12" s="227"/>
      <c r="AH12" s="227"/>
      <c r="AI12" s="227"/>
      <c r="AJ12" s="227"/>
      <c r="AK12" s="796" t="s">
        <v>1312</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1311</v>
      </c>
      <c r="M13" s="794"/>
      <c r="N13" s="793" t="s">
        <v>1310</v>
      </c>
      <c r="O13" s="794"/>
      <c r="P13" s="793" t="s">
        <v>1309</v>
      </c>
      <c r="Q13" s="794"/>
      <c r="R13" s="270" t="s">
        <v>1308</v>
      </c>
      <c r="S13" s="270"/>
      <c r="T13" s="270"/>
      <c r="U13" s="785" t="s">
        <v>687</v>
      </c>
      <c r="V13" s="795"/>
      <c r="W13" s="785" t="s">
        <v>1124</v>
      </c>
      <c r="X13" s="786"/>
      <c r="Y13" s="199"/>
      <c r="Z13" s="198"/>
      <c r="AA13" s="198"/>
      <c r="AB13" s="198"/>
      <c r="AC13" s="227"/>
      <c r="AD13" s="227"/>
      <c r="AE13" s="227"/>
      <c r="AF13" s="227"/>
      <c r="AG13" s="227"/>
      <c r="AH13" s="227"/>
      <c r="AI13" s="227"/>
      <c r="AJ13" s="227"/>
      <c r="AK13" s="796" t="s">
        <v>1312</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1311</v>
      </c>
      <c r="M14" s="794"/>
      <c r="N14" s="793" t="s">
        <v>1313</v>
      </c>
      <c r="O14" s="794"/>
      <c r="P14" s="793" t="s">
        <v>1309</v>
      </c>
      <c r="Q14" s="794"/>
      <c r="R14" s="270" t="s">
        <v>1308</v>
      </c>
      <c r="S14" s="270"/>
      <c r="T14" s="270"/>
      <c r="U14" s="785" t="s">
        <v>687</v>
      </c>
      <c r="V14" s="795"/>
      <c r="W14" s="785" t="s">
        <v>1124</v>
      </c>
      <c r="X14" s="786"/>
      <c r="Y14" s="199"/>
      <c r="Z14" s="198"/>
      <c r="AA14" s="198"/>
      <c r="AB14" s="198"/>
      <c r="AC14" s="227"/>
      <c r="AD14" s="227"/>
      <c r="AE14" s="227"/>
      <c r="AF14" s="227"/>
      <c r="AG14" s="227"/>
      <c r="AH14" s="227"/>
      <c r="AI14" s="227"/>
      <c r="AJ14" s="227"/>
      <c r="AK14" s="796" t="s">
        <v>1321</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1311</v>
      </c>
      <c r="M15" s="794"/>
      <c r="N15" s="793" t="s">
        <v>1322</v>
      </c>
      <c r="O15" s="794"/>
      <c r="P15" s="793" t="s">
        <v>1309</v>
      </c>
      <c r="Q15" s="794"/>
      <c r="R15" s="270" t="s">
        <v>1308</v>
      </c>
      <c r="S15" s="270"/>
      <c r="T15" s="270"/>
      <c r="U15" s="785" t="s">
        <v>687</v>
      </c>
      <c r="V15" s="795"/>
      <c r="W15" s="785" t="s">
        <v>1124</v>
      </c>
      <c r="X15" s="786"/>
      <c r="Y15" s="199"/>
      <c r="Z15" s="198"/>
      <c r="AA15" s="198"/>
      <c r="AB15" s="198"/>
      <c r="AC15" s="227"/>
      <c r="AD15" s="227"/>
      <c r="AE15" s="227"/>
      <c r="AF15" s="227"/>
      <c r="AG15" s="227"/>
      <c r="AH15" s="227"/>
      <c r="AI15" s="227"/>
      <c r="AJ15" s="227"/>
      <c r="AK15" s="796" t="s">
        <v>1312</v>
      </c>
      <c r="AL15" s="797"/>
      <c r="AM15" s="797"/>
      <c r="AN15" s="798"/>
      <c r="AO15" s="799"/>
      <c r="AP15" s="3"/>
      <c r="AQ15" s="226">
        <f t="shared" si="5"/>
        <v>2</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362</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3" priority="3">
      <formula>$AQ11=2</formula>
    </cfRule>
  </conditionalFormatting>
  <conditionalFormatting sqref="Y11:AF30">
    <cfRule type="expression" dxfId="112" priority="2">
      <formula>$AQ11=3</formula>
    </cfRule>
  </conditionalFormatting>
  <conditionalFormatting sqref="AC11:AJ30">
    <cfRule type="expression" dxfId="111" priority="1">
      <formula>$AQ11=1</formula>
    </cfRule>
  </conditionalFormatting>
  <dataValidations count="1">
    <dataValidation type="list" allowBlank="1" showInputMessage="1" showErrorMessage="1" sqref="R11:T30 N11:O30" xr:uid="{1A4A719A-3C95-40E9-814F-46B7123C5EE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CBE060-A6D3-4978-A1F1-CB33F632AD66}">
          <x14:formula1>
            <xm:f>'(参考)リスト'!$F$16:$F$21</xm:f>
          </x14:formula1>
          <xm:sqref>W11:X30</xm:sqref>
        </x14:dataValidation>
        <x14:dataValidation type="list" allowBlank="1" showInputMessage="1" showErrorMessage="1" xr:uid="{F2470389-E186-4E66-A149-DD2B1D8F5BB5}">
          <x14:formula1>
            <xm:f>'(参考)リスト'!$B$16:$B$20</xm:f>
          </x14:formula1>
          <xm:sqref>L11:M30</xm:sqref>
        </x14:dataValidation>
        <x14:dataValidation type="list" allowBlank="1" showInputMessage="1" showErrorMessage="1" xr:uid="{45376548-943F-44B2-A64D-873039841174}">
          <x14:formula1>
            <xm:f>'(参考)リスト'!$G$16:$G$20</xm:f>
          </x14:formula1>
          <xm:sqref>U11:V30</xm:sqref>
        </x14:dataValidation>
        <x14:dataValidation type="list" allowBlank="1" showInputMessage="1" showErrorMessage="1" xr:uid="{D0D1F74A-477F-4E38-8C41-19CB705B50AC}">
          <x14:formula1>
            <xm:f>'(参考)リスト'!$D$16:$D$18</xm:f>
          </x14:formula1>
          <xm:sqref>P11:Q30</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A2BD3-FD51-4B7E-A57F-AD3335B3DFB9}">
  <dimension ref="B1:CH52"/>
  <sheetViews>
    <sheetView showGridLines="0" showZeros="0" view="pageBreakPreview" topLeftCell="A5" zoomScale="90" zoomScaleNormal="100" zoomScaleSheetLayoutView="90" workbookViewId="0">
      <selection activeCell="A12" sqref="A12:XFD12"/>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S010</v>
      </c>
      <c r="AW5" s="166">
        <f>R7</f>
        <v>8.9600000000000009</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645</v>
      </c>
      <c r="O7" s="786"/>
      <c r="P7" s="782" t="s">
        <v>475</v>
      </c>
      <c r="Q7" s="784"/>
      <c r="R7" s="787">
        <v>8.9600000000000009</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350</v>
      </c>
      <c r="M11" s="794"/>
      <c r="N11" s="793" t="s">
        <v>376</v>
      </c>
      <c r="O11" s="794"/>
      <c r="P11" s="793" t="s">
        <v>351</v>
      </c>
      <c r="Q11" s="794"/>
      <c r="R11" s="270" t="s">
        <v>559</v>
      </c>
      <c r="S11" s="270"/>
      <c r="T11" s="270"/>
      <c r="U11" s="785" t="s">
        <v>687</v>
      </c>
      <c r="V11" s="795"/>
      <c r="W11" s="785" t="s">
        <v>1124</v>
      </c>
      <c r="X11" s="786"/>
      <c r="Y11" s="199"/>
      <c r="Z11" s="198"/>
      <c r="AA11" s="198"/>
      <c r="AB11" s="198"/>
      <c r="AC11" s="227"/>
      <c r="AD11" s="227"/>
      <c r="AE11" s="227"/>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350</v>
      </c>
      <c r="M12" s="794"/>
      <c r="N12" s="793" t="s">
        <v>376</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96" t="s">
        <v>690</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350</v>
      </c>
      <c r="M13" s="794"/>
      <c r="N13" s="793" t="s">
        <v>373</v>
      </c>
      <c r="O13" s="794"/>
      <c r="P13" s="793" t="s">
        <v>351</v>
      </c>
      <c r="Q13" s="794"/>
      <c r="R13" s="270" t="s">
        <v>559</v>
      </c>
      <c r="S13" s="270"/>
      <c r="T13" s="270"/>
      <c r="U13" s="785" t="s">
        <v>687</v>
      </c>
      <c r="V13" s="795"/>
      <c r="W13" s="785" t="s">
        <v>1124</v>
      </c>
      <c r="X13" s="786"/>
      <c r="Y13" s="199"/>
      <c r="Z13" s="198"/>
      <c r="AA13" s="198"/>
      <c r="AB13" s="198"/>
      <c r="AC13" s="227"/>
      <c r="AD13" s="227"/>
      <c r="AE13" s="227"/>
      <c r="AF13" s="227"/>
      <c r="AG13" s="227"/>
      <c r="AH13" s="227"/>
      <c r="AI13" s="227"/>
      <c r="AJ13" s="227"/>
      <c r="AK13" s="796" t="s">
        <v>690</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350</v>
      </c>
      <c r="M14" s="794"/>
      <c r="N14" s="793" t="s">
        <v>376</v>
      </c>
      <c r="O14" s="794"/>
      <c r="P14" s="793" t="s">
        <v>351</v>
      </c>
      <c r="Q14" s="794"/>
      <c r="R14" s="270" t="s">
        <v>559</v>
      </c>
      <c r="S14" s="270"/>
      <c r="T14" s="270"/>
      <c r="U14" s="785" t="s">
        <v>687</v>
      </c>
      <c r="V14" s="795"/>
      <c r="W14" s="785" t="s">
        <v>1124</v>
      </c>
      <c r="X14" s="786"/>
      <c r="Y14" s="199"/>
      <c r="Z14" s="198"/>
      <c r="AA14" s="198"/>
      <c r="AB14" s="198"/>
      <c r="AC14" s="227"/>
      <c r="AD14" s="227"/>
      <c r="AE14" s="227"/>
      <c r="AF14" s="227"/>
      <c r="AG14" s="227"/>
      <c r="AH14" s="227"/>
      <c r="AI14" s="227"/>
      <c r="AJ14" s="227"/>
      <c r="AK14" s="796" t="s">
        <v>690</v>
      </c>
      <c r="AL14" s="797"/>
      <c r="AM14" s="797"/>
      <c r="AN14" s="798"/>
      <c r="AO14" s="799"/>
      <c r="AP14" s="3"/>
      <c r="AQ14" s="226">
        <f t="shared" si="5"/>
        <v>2</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362</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0" priority="3">
      <formula>$AQ11=2</formula>
    </cfRule>
  </conditionalFormatting>
  <conditionalFormatting sqref="Y11:AF30">
    <cfRule type="expression" dxfId="109" priority="2">
      <formula>$AQ11=3</formula>
    </cfRule>
  </conditionalFormatting>
  <conditionalFormatting sqref="AC11:AJ30">
    <cfRule type="expression" dxfId="108" priority="1">
      <formula>$AQ11=1</formula>
    </cfRule>
  </conditionalFormatting>
  <dataValidations count="1">
    <dataValidation type="list" allowBlank="1" showInputMessage="1" showErrorMessage="1" sqref="N11:O30 R11:T30" xr:uid="{EB7A6E9B-BD89-457D-86EF-B9DBB645FC2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B3E220F-272C-43CC-BA81-C6449AC2E1AE}">
          <x14:formula1>
            <xm:f>'(参考)リスト'!$D$16:$D$18</xm:f>
          </x14:formula1>
          <xm:sqref>P11:Q30</xm:sqref>
        </x14:dataValidation>
        <x14:dataValidation type="list" allowBlank="1" showInputMessage="1" showErrorMessage="1" xr:uid="{9271462D-356C-479B-8588-E0C66F437677}">
          <x14:formula1>
            <xm:f>'(参考)リスト'!$G$16:$G$20</xm:f>
          </x14:formula1>
          <xm:sqref>U11:V30</xm:sqref>
        </x14:dataValidation>
        <x14:dataValidation type="list" allowBlank="1" showInputMessage="1" showErrorMessage="1" xr:uid="{33B6C2B4-43AB-495F-9F66-58C20D46EDD8}">
          <x14:formula1>
            <xm:f>'(参考)リスト'!$B$16:$B$20</xm:f>
          </x14:formula1>
          <xm:sqref>L11:M30</xm:sqref>
        </x14:dataValidation>
        <x14:dataValidation type="list" allowBlank="1" showInputMessage="1" showErrorMessage="1" xr:uid="{C7A7BC3E-D4C4-4900-8200-448736CFC6EA}">
          <x14:formula1>
            <xm:f>'(参考)リスト'!$F$16:$F$21</xm:f>
          </x14:formula1>
          <xm:sqref>W11:X30</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F7089-6130-4E84-B81F-D1EB153CB6BD}">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S011</v>
      </c>
      <c r="AW5" s="166">
        <f>R7</f>
        <v>8.86</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646</v>
      </c>
      <c r="O7" s="786"/>
      <c r="P7" s="782" t="s">
        <v>475</v>
      </c>
      <c r="Q7" s="784"/>
      <c r="R7" s="787">
        <v>8.86</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350</v>
      </c>
      <c r="M11" s="794"/>
      <c r="N11" s="793" t="s">
        <v>376</v>
      </c>
      <c r="O11" s="794"/>
      <c r="P11" s="793" t="s">
        <v>351</v>
      </c>
      <c r="Q11" s="794"/>
      <c r="R11" s="270" t="s">
        <v>559</v>
      </c>
      <c r="S11" s="270"/>
      <c r="T11" s="270"/>
      <c r="U11" s="785" t="s">
        <v>687</v>
      </c>
      <c r="V11" s="795"/>
      <c r="W11" s="785" t="s">
        <v>1124</v>
      </c>
      <c r="X11" s="786"/>
      <c r="Y11" s="199"/>
      <c r="Z11" s="198"/>
      <c r="AA11" s="198"/>
      <c r="AB11" s="198"/>
      <c r="AC11" s="227"/>
      <c r="AD11" s="227"/>
      <c r="AE11" s="227"/>
      <c r="AF11" s="227"/>
      <c r="AG11" s="227"/>
      <c r="AH11" s="227"/>
      <c r="AI11" s="227"/>
      <c r="AJ11" s="227"/>
      <c r="AK11" s="780" t="s">
        <v>1073</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350</v>
      </c>
      <c r="M12" s="794"/>
      <c r="N12" s="793" t="s">
        <v>373</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96" t="s">
        <v>690</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350</v>
      </c>
      <c r="M13" s="794"/>
      <c r="N13" s="793" t="s">
        <v>373</v>
      </c>
      <c r="O13" s="794"/>
      <c r="P13" s="793" t="s">
        <v>351</v>
      </c>
      <c r="Q13" s="794"/>
      <c r="R13" s="270" t="s">
        <v>559</v>
      </c>
      <c r="S13" s="270"/>
      <c r="T13" s="270"/>
      <c r="U13" s="785" t="s">
        <v>687</v>
      </c>
      <c r="V13" s="795"/>
      <c r="W13" s="785" t="s">
        <v>1124</v>
      </c>
      <c r="X13" s="786"/>
      <c r="Y13" s="199"/>
      <c r="Z13" s="198"/>
      <c r="AA13" s="198"/>
      <c r="AB13" s="198"/>
      <c r="AC13" s="227"/>
      <c r="AD13" s="227"/>
      <c r="AE13" s="227"/>
      <c r="AF13" s="227"/>
      <c r="AG13" s="227"/>
      <c r="AH13" s="227"/>
      <c r="AI13" s="227"/>
      <c r="AJ13" s="227"/>
      <c r="AK13" s="796" t="s">
        <v>690</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350</v>
      </c>
      <c r="M14" s="794"/>
      <c r="N14" s="793" t="s">
        <v>375</v>
      </c>
      <c r="O14" s="794"/>
      <c r="P14" s="793" t="s">
        <v>351</v>
      </c>
      <c r="Q14" s="794"/>
      <c r="R14" s="270" t="s">
        <v>559</v>
      </c>
      <c r="S14" s="270"/>
      <c r="T14" s="270"/>
      <c r="U14" s="785" t="s">
        <v>687</v>
      </c>
      <c r="V14" s="795"/>
      <c r="W14" s="785" t="s">
        <v>1124</v>
      </c>
      <c r="X14" s="786"/>
      <c r="Y14" s="199"/>
      <c r="Z14" s="198"/>
      <c r="AA14" s="198"/>
      <c r="AB14" s="198"/>
      <c r="AC14" s="227"/>
      <c r="AD14" s="227"/>
      <c r="AE14" s="227"/>
      <c r="AF14" s="227"/>
      <c r="AG14" s="227"/>
      <c r="AH14" s="227"/>
      <c r="AI14" s="227"/>
      <c r="AJ14" s="227"/>
      <c r="AK14" s="796" t="s">
        <v>716</v>
      </c>
      <c r="AL14" s="797"/>
      <c r="AM14" s="797"/>
      <c r="AN14" s="798"/>
      <c r="AO14" s="799"/>
      <c r="AP14" s="3"/>
      <c r="AQ14" s="226">
        <f t="shared" si="5"/>
        <v>2</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362</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7" priority="3">
      <formula>$AQ11=2</formula>
    </cfRule>
  </conditionalFormatting>
  <conditionalFormatting sqref="Y11:AF30">
    <cfRule type="expression" dxfId="106" priority="2">
      <formula>$AQ11=3</formula>
    </cfRule>
  </conditionalFormatting>
  <conditionalFormatting sqref="AC11:AJ30">
    <cfRule type="expression" dxfId="105" priority="1">
      <formula>$AQ11=1</formula>
    </cfRule>
  </conditionalFormatting>
  <dataValidations count="1">
    <dataValidation type="list" allowBlank="1" showInputMessage="1" showErrorMessage="1" sqref="R11:T30 N11:O30" xr:uid="{5F04CF3B-A096-4046-96CE-EAA8FC39388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AB02FAC-BA60-4F98-A602-D517BDC6415E}">
          <x14:formula1>
            <xm:f>'(参考)リスト'!$F$16:$F$21</xm:f>
          </x14:formula1>
          <xm:sqref>W11:X30</xm:sqref>
        </x14:dataValidation>
        <x14:dataValidation type="list" allowBlank="1" showInputMessage="1" showErrorMessage="1" xr:uid="{20FA2ECB-0D00-4B62-B656-5AD40B7B87F5}">
          <x14:formula1>
            <xm:f>'(参考)リスト'!$B$16:$B$20</xm:f>
          </x14:formula1>
          <xm:sqref>L11:M30</xm:sqref>
        </x14:dataValidation>
        <x14:dataValidation type="list" allowBlank="1" showInputMessage="1" showErrorMessage="1" xr:uid="{E7881A16-6674-4834-92D6-41D686CBC3A7}">
          <x14:formula1>
            <xm:f>'(参考)リスト'!$G$16:$G$20</xm:f>
          </x14:formula1>
          <xm:sqref>U11:V30</xm:sqref>
        </x14:dataValidation>
        <x14:dataValidation type="list" allowBlank="1" showInputMessage="1" showErrorMessage="1" xr:uid="{74E0024A-315A-4F7E-AD6E-A0A4A7F7E42A}">
          <x14:formula1>
            <xm:f>'(参考)リスト'!$D$16:$D$18</xm:f>
          </x14:formula1>
          <xm:sqref>P11:Q30</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33A7-4068-49EE-8DDD-20B227ED9D27}">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S012</v>
      </c>
      <c r="AW5" s="166">
        <f>R7</f>
        <v>8.98</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647</v>
      </c>
      <c r="O7" s="786"/>
      <c r="P7" s="782" t="s">
        <v>475</v>
      </c>
      <c r="Q7" s="784"/>
      <c r="R7" s="787">
        <v>8.98</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515</v>
      </c>
      <c r="O11" s="794"/>
      <c r="P11" s="793" t="s">
        <v>351</v>
      </c>
      <c r="Q11" s="794"/>
      <c r="R11" s="270" t="s">
        <v>559</v>
      </c>
      <c r="S11" s="270"/>
      <c r="T11" s="270"/>
      <c r="U11" s="785" t="s">
        <v>681</v>
      </c>
      <c r="V11" s="795"/>
      <c r="W11" s="785" t="s">
        <v>681</v>
      </c>
      <c r="X11" s="786"/>
      <c r="Y11" s="199"/>
      <c r="Z11" s="198"/>
      <c r="AA11" s="198"/>
      <c r="AB11" s="198"/>
      <c r="AC11" s="227"/>
      <c r="AD11" s="227"/>
      <c r="AE11" s="227"/>
      <c r="AF11" s="227"/>
      <c r="AG11" s="227"/>
      <c r="AH11" s="227"/>
      <c r="AI11" s="227"/>
      <c r="AJ11" s="227"/>
      <c r="AK11" s="780" t="s">
        <v>728</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515</v>
      </c>
      <c r="O12" s="794"/>
      <c r="P12" s="793" t="s">
        <v>352</v>
      </c>
      <c r="Q12" s="794"/>
      <c r="R12" s="270" t="s">
        <v>352</v>
      </c>
      <c r="S12" s="270"/>
      <c r="T12" s="270"/>
      <c r="U12" s="785" t="s">
        <v>687</v>
      </c>
      <c r="V12" s="795"/>
      <c r="W12" s="785" t="s">
        <v>681</v>
      </c>
      <c r="X12" s="786"/>
      <c r="Y12" s="199"/>
      <c r="Z12" s="198"/>
      <c r="AA12" s="198"/>
      <c r="AB12" s="198"/>
      <c r="AC12" s="227"/>
      <c r="AD12" s="227"/>
      <c r="AE12" s="227"/>
      <c r="AF12" s="227"/>
      <c r="AG12" s="227"/>
      <c r="AH12" s="227"/>
      <c r="AI12" s="227"/>
      <c r="AJ12" s="227"/>
      <c r="AK12" s="796" t="s">
        <v>685</v>
      </c>
      <c r="AL12" s="797"/>
      <c r="AM12" s="797"/>
      <c r="AN12" s="798"/>
      <c r="AO12" s="799"/>
      <c r="AP12" s="3"/>
      <c r="AQ12" s="226">
        <f t="shared" ref="AQ12:AQ30" si="5">IF(P12="材質劣化",2,IF(P12="漏水",3,1))</f>
        <v>3</v>
      </c>
    </row>
    <row r="13" spans="2:86" ht="12" customHeight="1" x14ac:dyDescent="0.2">
      <c r="B13" s="486"/>
      <c r="C13" s="757"/>
      <c r="D13" s="755"/>
      <c r="E13" s="755"/>
      <c r="F13" s="755"/>
      <c r="G13" s="755"/>
      <c r="H13" s="755"/>
      <c r="I13" s="755"/>
      <c r="J13" s="756"/>
      <c r="K13" s="197">
        <v>3</v>
      </c>
      <c r="L13" s="793" t="s">
        <v>350</v>
      </c>
      <c r="M13" s="794"/>
      <c r="N13" s="793" t="s">
        <v>376</v>
      </c>
      <c r="O13" s="794"/>
      <c r="P13" s="793" t="s">
        <v>351</v>
      </c>
      <c r="Q13" s="794"/>
      <c r="R13" s="270" t="s">
        <v>559</v>
      </c>
      <c r="S13" s="270"/>
      <c r="T13" s="270"/>
      <c r="U13" s="785" t="s">
        <v>687</v>
      </c>
      <c r="V13" s="795"/>
      <c r="W13" s="785" t="s">
        <v>1124</v>
      </c>
      <c r="X13" s="786"/>
      <c r="Y13" s="199"/>
      <c r="Z13" s="198"/>
      <c r="AA13" s="198"/>
      <c r="AB13" s="198"/>
      <c r="AC13" s="227"/>
      <c r="AD13" s="227"/>
      <c r="AE13" s="227"/>
      <c r="AF13" s="227"/>
      <c r="AG13" s="227"/>
      <c r="AH13" s="227"/>
      <c r="AI13" s="227"/>
      <c r="AJ13" s="227"/>
      <c r="AK13" s="780" t="s">
        <v>1073</v>
      </c>
      <c r="AL13" s="781"/>
      <c r="AM13" s="781"/>
      <c r="AN13" s="598"/>
      <c r="AO13" s="599"/>
      <c r="AP13" s="3"/>
      <c r="AQ13" s="226">
        <f t="shared" si="5"/>
        <v>2</v>
      </c>
    </row>
    <row r="14" spans="2:86" ht="12" customHeight="1" x14ac:dyDescent="0.2">
      <c r="B14" s="486"/>
      <c r="C14" s="757"/>
      <c r="D14" s="755"/>
      <c r="E14" s="755"/>
      <c r="F14" s="755"/>
      <c r="G14" s="755"/>
      <c r="H14" s="755"/>
      <c r="I14" s="755"/>
      <c r="J14" s="756"/>
      <c r="K14" s="197">
        <v>4</v>
      </c>
      <c r="L14" s="793" t="s">
        <v>350</v>
      </c>
      <c r="M14" s="794"/>
      <c r="N14" s="793" t="s">
        <v>373</v>
      </c>
      <c r="O14" s="794"/>
      <c r="P14" s="793" t="s">
        <v>351</v>
      </c>
      <c r="Q14" s="794"/>
      <c r="R14" s="270" t="s">
        <v>559</v>
      </c>
      <c r="S14" s="270"/>
      <c r="T14" s="270"/>
      <c r="U14" s="785" t="s">
        <v>687</v>
      </c>
      <c r="V14" s="795"/>
      <c r="W14" s="785" t="s">
        <v>1124</v>
      </c>
      <c r="X14" s="786"/>
      <c r="Y14" s="199"/>
      <c r="Z14" s="198"/>
      <c r="AA14" s="198"/>
      <c r="AB14" s="198"/>
      <c r="AC14" s="227"/>
      <c r="AD14" s="227"/>
      <c r="AE14" s="227"/>
      <c r="AF14" s="227"/>
      <c r="AG14" s="227"/>
      <c r="AH14" s="227"/>
      <c r="AI14" s="227"/>
      <c r="AJ14" s="227"/>
      <c r="AK14" s="796" t="s">
        <v>690</v>
      </c>
      <c r="AL14" s="797"/>
      <c r="AM14" s="797"/>
      <c r="AN14" s="798"/>
      <c r="AO14" s="799"/>
      <c r="AP14" s="3"/>
      <c r="AQ14" s="226">
        <f t="shared" si="5"/>
        <v>2</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362</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4" priority="3">
      <formula>$AQ11=2</formula>
    </cfRule>
  </conditionalFormatting>
  <conditionalFormatting sqref="Y11:AF30">
    <cfRule type="expression" dxfId="103" priority="2">
      <formula>$AQ11=3</formula>
    </cfRule>
  </conditionalFormatting>
  <conditionalFormatting sqref="AC11:AJ30">
    <cfRule type="expression" dxfId="102" priority="1">
      <formula>$AQ11=1</formula>
    </cfRule>
  </conditionalFormatting>
  <dataValidations count="1">
    <dataValidation type="list" allowBlank="1" showInputMessage="1" showErrorMessage="1" sqref="R11:T30 N11:O30" xr:uid="{8F8A35CB-6732-459A-BBCE-2B33022ADB6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3383D9C-9161-4F9E-9C31-025C29563047}">
          <x14:formula1>
            <xm:f>'(参考)リスト'!$D$16:$D$18</xm:f>
          </x14:formula1>
          <xm:sqref>P11:Q30</xm:sqref>
        </x14:dataValidation>
        <x14:dataValidation type="list" allowBlank="1" showInputMessage="1" showErrorMessage="1" xr:uid="{217B9EEA-9F41-46C7-B590-BAB4DE34333A}">
          <x14:formula1>
            <xm:f>'(参考)リスト'!$G$16:$G$20</xm:f>
          </x14:formula1>
          <xm:sqref>U11:V30</xm:sqref>
        </x14:dataValidation>
        <x14:dataValidation type="list" allowBlank="1" showInputMessage="1" showErrorMessage="1" xr:uid="{0DE28EF7-0E24-461B-9BEB-534A0D7E34BC}">
          <x14:formula1>
            <xm:f>'(参考)リスト'!$B$16:$B$20</xm:f>
          </x14:formula1>
          <xm:sqref>L11:M30</xm:sqref>
        </x14:dataValidation>
        <x14:dataValidation type="list" allowBlank="1" showInputMessage="1" showErrorMessage="1" xr:uid="{1DD0DF39-17EF-4A41-96B2-19E202385825}">
          <x14:formula1>
            <xm:f>'(参考)リスト'!$F$16:$F$21</xm:f>
          </x14:formula1>
          <xm:sqref>W11:X30</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AF92-6873-4493-9487-AE74D85C825D}">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S013</v>
      </c>
      <c r="AW5" s="166">
        <f>R7</f>
        <v>8.82</v>
      </c>
      <c r="AX5" s="167">
        <f>+Y32</f>
        <v>0</v>
      </c>
      <c r="AY5" s="167">
        <f>+Z32</f>
        <v>0</v>
      </c>
      <c r="AZ5" s="167">
        <f>+AA32</f>
        <v>0</v>
      </c>
      <c r="BA5" s="167">
        <f t="shared" ref="BA5" si="0">+AB32</f>
        <v>0</v>
      </c>
      <c r="BB5" s="167">
        <f>+AC32</f>
        <v>0</v>
      </c>
      <c r="BC5" s="167">
        <f t="shared" ref="BC5:BI5" si="1">+AD32</f>
        <v>0</v>
      </c>
      <c r="BD5" s="167">
        <f t="shared" si="1"/>
        <v>2</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2</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1.9600000000000002</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648</v>
      </c>
      <c r="O7" s="786"/>
      <c r="P7" s="782" t="s">
        <v>475</v>
      </c>
      <c r="Q7" s="784"/>
      <c r="R7" s="787">
        <v>8.82</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512</v>
      </c>
      <c r="O11" s="794"/>
      <c r="P11" s="793" t="s">
        <v>351</v>
      </c>
      <c r="Q11" s="794"/>
      <c r="R11" s="270" t="s">
        <v>559</v>
      </c>
      <c r="S11" s="270"/>
      <c r="T11" s="270"/>
      <c r="U11" s="785" t="s">
        <v>687</v>
      </c>
      <c r="V11" s="795"/>
      <c r="W11" s="785" t="s">
        <v>692</v>
      </c>
      <c r="X11" s="786"/>
      <c r="Y11" s="199"/>
      <c r="Z11" s="198"/>
      <c r="AA11" s="198"/>
      <c r="AB11" s="198"/>
      <c r="AC11" s="227"/>
      <c r="AD11" s="227"/>
      <c r="AE11" s="227">
        <v>1.87</v>
      </c>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516</v>
      </c>
      <c r="O12" s="794"/>
      <c r="P12" s="793" t="s">
        <v>352</v>
      </c>
      <c r="Q12" s="794"/>
      <c r="R12" s="270" t="s">
        <v>352</v>
      </c>
      <c r="S12" s="270"/>
      <c r="T12" s="270"/>
      <c r="U12" s="785" t="s">
        <v>687</v>
      </c>
      <c r="V12" s="795"/>
      <c r="W12" s="785" t="s">
        <v>681</v>
      </c>
      <c r="X12" s="786"/>
      <c r="Y12" s="199"/>
      <c r="Z12" s="198"/>
      <c r="AA12" s="198"/>
      <c r="AB12" s="198"/>
      <c r="AC12" s="227"/>
      <c r="AD12" s="227"/>
      <c r="AE12" s="227"/>
      <c r="AF12" s="227"/>
      <c r="AG12" s="227"/>
      <c r="AH12" s="227"/>
      <c r="AI12" s="227"/>
      <c r="AJ12" s="227"/>
      <c r="AK12" s="796" t="s">
        <v>685</v>
      </c>
      <c r="AL12" s="797"/>
      <c r="AM12" s="797"/>
      <c r="AN12" s="798"/>
      <c r="AO12" s="799"/>
      <c r="AP12" s="3"/>
      <c r="AQ12" s="226">
        <f t="shared" ref="AQ12:AQ30" si="5">IF(P12="材質劣化",2,IF(P12="漏水",3,1))</f>
        <v>3</v>
      </c>
    </row>
    <row r="13" spans="2:86" ht="12" customHeight="1" x14ac:dyDescent="0.2">
      <c r="B13" s="486"/>
      <c r="C13" s="757"/>
      <c r="D13" s="755"/>
      <c r="E13" s="755"/>
      <c r="F13" s="755"/>
      <c r="G13" s="755"/>
      <c r="H13" s="755"/>
      <c r="I13" s="755"/>
      <c r="J13" s="756"/>
      <c r="K13" s="197">
        <v>3</v>
      </c>
      <c r="L13" s="793" t="s">
        <v>561</v>
      </c>
      <c r="M13" s="794"/>
      <c r="N13" s="793" t="s">
        <v>511</v>
      </c>
      <c r="O13" s="794"/>
      <c r="P13" s="793" t="s">
        <v>351</v>
      </c>
      <c r="Q13" s="794"/>
      <c r="R13" s="270" t="s">
        <v>357</v>
      </c>
      <c r="S13" s="270"/>
      <c r="T13" s="270"/>
      <c r="U13" s="785" t="s">
        <v>687</v>
      </c>
      <c r="V13" s="795"/>
      <c r="W13" s="785" t="s">
        <v>692</v>
      </c>
      <c r="X13" s="786"/>
      <c r="Y13" s="199"/>
      <c r="Z13" s="198"/>
      <c r="AA13" s="198"/>
      <c r="AB13" s="198"/>
      <c r="AC13" s="227"/>
      <c r="AD13" s="227"/>
      <c r="AE13" s="227">
        <v>0.09</v>
      </c>
      <c r="AF13" s="227"/>
      <c r="AG13" s="227"/>
      <c r="AH13" s="227"/>
      <c r="AI13" s="227"/>
      <c r="AJ13" s="227"/>
      <c r="AK13" s="796" t="s">
        <v>695</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561</v>
      </c>
      <c r="M14" s="794"/>
      <c r="N14" s="793" t="s">
        <v>515</v>
      </c>
      <c r="O14" s="794"/>
      <c r="P14" s="793" t="s">
        <v>352</v>
      </c>
      <c r="Q14" s="794"/>
      <c r="R14" s="270" t="s">
        <v>352</v>
      </c>
      <c r="S14" s="270"/>
      <c r="T14" s="270"/>
      <c r="U14" s="785" t="s">
        <v>687</v>
      </c>
      <c r="V14" s="795"/>
      <c r="W14" s="785" t="s">
        <v>681</v>
      </c>
      <c r="X14" s="786"/>
      <c r="Y14" s="199"/>
      <c r="Z14" s="198"/>
      <c r="AA14" s="198"/>
      <c r="AB14" s="198"/>
      <c r="AC14" s="227"/>
      <c r="AD14" s="227"/>
      <c r="AE14" s="227"/>
      <c r="AF14" s="227"/>
      <c r="AG14" s="227"/>
      <c r="AH14" s="227"/>
      <c r="AI14" s="227"/>
      <c r="AJ14" s="227"/>
      <c r="AK14" s="796" t="s">
        <v>685</v>
      </c>
      <c r="AL14" s="797"/>
      <c r="AM14" s="797"/>
      <c r="AN14" s="798"/>
      <c r="AO14" s="799"/>
      <c r="AP14" s="3"/>
      <c r="AQ14" s="226">
        <f t="shared" si="5"/>
        <v>3</v>
      </c>
    </row>
    <row r="15" spans="2:86" ht="12" customHeight="1" x14ac:dyDescent="0.2">
      <c r="B15" s="486"/>
      <c r="C15" s="757"/>
      <c r="D15" s="755"/>
      <c r="E15" s="755"/>
      <c r="F15" s="755"/>
      <c r="G15" s="755"/>
      <c r="H15" s="755"/>
      <c r="I15" s="755"/>
      <c r="J15" s="756"/>
      <c r="K15" s="197">
        <v>5</v>
      </c>
      <c r="L15" s="793" t="s">
        <v>1311</v>
      </c>
      <c r="M15" s="794"/>
      <c r="N15" s="793" t="s">
        <v>1313</v>
      </c>
      <c r="O15" s="794"/>
      <c r="P15" s="793" t="s">
        <v>1309</v>
      </c>
      <c r="Q15" s="794"/>
      <c r="R15" s="270" t="s">
        <v>1308</v>
      </c>
      <c r="S15" s="270"/>
      <c r="T15" s="270"/>
      <c r="U15" s="785" t="s">
        <v>687</v>
      </c>
      <c r="V15" s="795"/>
      <c r="W15" s="785" t="s">
        <v>1124</v>
      </c>
      <c r="X15" s="786"/>
      <c r="Y15" s="199"/>
      <c r="Z15" s="198"/>
      <c r="AA15" s="198"/>
      <c r="AB15" s="198"/>
      <c r="AC15" s="227"/>
      <c r="AD15" s="227"/>
      <c r="AE15" s="227"/>
      <c r="AF15" s="227"/>
      <c r="AG15" s="227"/>
      <c r="AH15" s="227"/>
      <c r="AI15" s="227"/>
      <c r="AJ15" s="227"/>
      <c r="AK15" s="796" t="s">
        <v>1321</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1311</v>
      </c>
      <c r="M16" s="794"/>
      <c r="N16" s="793" t="s">
        <v>1322</v>
      </c>
      <c r="O16" s="794"/>
      <c r="P16" s="793" t="s">
        <v>1309</v>
      </c>
      <c r="Q16" s="794"/>
      <c r="R16" s="270" t="s">
        <v>1308</v>
      </c>
      <c r="S16" s="270"/>
      <c r="T16" s="270"/>
      <c r="U16" s="785" t="s">
        <v>687</v>
      </c>
      <c r="V16" s="795"/>
      <c r="W16" s="785" t="s">
        <v>1124</v>
      </c>
      <c r="X16" s="786"/>
      <c r="Y16" s="199"/>
      <c r="Z16" s="198"/>
      <c r="AA16" s="198"/>
      <c r="AB16" s="198"/>
      <c r="AC16" s="227"/>
      <c r="AD16" s="227"/>
      <c r="AE16" s="227"/>
      <c r="AF16" s="227"/>
      <c r="AG16" s="227"/>
      <c r="AH16" s="227"/>
      <c r="AI16" s="227"/>
      <c r="AJ16" s="227"/>
      <c r="AK16" s="796" t="s">
        <v>1312</v>
      </c>
      <c r="AL16" s="797"/>
      <c r="AM16" s="797"/>
      <c r="AN16" s="798"/>
      <c r="AO16" s="799"/>
      <c r="AP16" s="3"/>
      <c r="AQ16" s="226">
        <f t="shared" si="5"/>
        <v>2</v>
      </c>
    </row>
    <row r="17" spans="2:43" ht="12" customHeight="1" x14ac:dyDescent="0.2">
      <c r="B17" s="486"/>
      <c r="C17" s="757"/>
      <c r="D17" s="755"/>
      <c r="E17" s="755"/>
      <c r="F17" s="755"/>
      <c r="G17" s="755"/>
      <c r="H17" s="755"/>
      <c r="I17" s="755"/>
      <c r="J17" s="756"/>
      <c r="K17" s="197">
        <v>7</v>
      </c>
      <c r="L17" s="793" t="s">
        <v>1311</v>
      </c>
      <c r="M17" s="794"/>
      <c r="N17" s="793" t="s">
        <v>1310</v>
      </c>
      <c r="O17" s="794"/>
      <c r="P17" s="793" t="s">
        <v>1309</v>
      </c>
      <c r="Q17" s="794"/>
      <c r="R17" s="270" t="s">
        <v>1308</v>
      </c>
      <c r="S17" s="270"/>
      <c r="T17" s="270"/>
      <c r="U17" s="785" t="s">
        <v>687</v>
      </c>
      <c r="V17" s="795"/>
      <c r="W17" s="785" t="s">
        <v>1124</v>
      </c>
      <c r="X17" s="786"/>
      <c r="Y17" s="199"/>
      <c r="Z17" s="198"/>
      <c r="AA17" s="198"/>
      <c r="AB17" s="198"/>
      <c r="AC17" s="227"/>
      <c r="AD17" s="227"/>
      <c r="AE17" s="227"/>
      <c r="AF17" s="227"/>
      <c r="AG17" s="227"/>
      <c r="AH17" s="227"/>
      <c r="AI17" s="227"/>
      <c r="AJ17" s="227"/>
      <c r="AK17" s="785" t="s">
        <v>1307</v>
      </c>
      <c r="AL17" s="786"/>
      <c r="AM17" s="786"/>
      <c r="AN17" s="610"/>
      <c r="AO17" s="611"/>
      <c r="AP17" s="3"/>
      <c r="AQ17" s="226">
        <f t="shared" si="5"/>
        <v>2</v>
      </c>
    </row>
    <row r="18" spans="2:43" ht="12" customHeight="1" x14ac:dyDescent="0.2">
      <c r="B18" s="486"/>
      <c r="C18" s="757"/>
      <c r="D18" s="755"/>
      <c r="E18" s="755"/>
      <c r="F18" s="755"/>
      <c r="G18" s="755"/>
      <c r="H18" s="755"/>
      <c r="I18" s="755"/>
      <c r="J18" s="756"/>
      <c r="K18" s="197">
        <v>8</v>
      </c>
      <c r="L18" s="793" t="s">
        <v>1311</v>
      </c>
      <c r="M18" s="794"/>
      <c r="N18" s="793" t="s">
        <v>1322</v>
      </c>
      <c r="O18" s="794"/>
      <c r="P18" s="793" t="s">
        <v>1309</v>
      </c>
      <c r="Q18" s="794"/>
      <c r="R18" s="270" t="s">
        <v>1308</v>
      </c>
      <c r="S18" s="270"/>
      <c r="T18" s="270"/>
      <c r="U18" s="785" t="s">
        <v>687</v>
      </c>
      <c r="V18" s="795"/>
      <c r="W18" s="785" t="s">
        <v>1124</v>
      </c>
      <c r="X18" s="786"/>
      <c r="Y18" s="199"/>
      <c r="Z18" s="198"/>
      <c r="AA18" s="198"/>
      <c r="AB18" s="198"/>
      <c r="AC18" s="227"/>
      <c r="AD18" s="227"/>
      <c r="AE18" s="227"/>
      <c r="AF18" s="227"/>
      <c r="AG18" s="227"/>
      <c r="AH18" s="227"/>
      <c r="AI18" s="227"/>
      <c r="AJ18" s="227"/>
      <c r="AK18" s="785" t="s">
        <v>1307</v>
      </c>
      <c r="AL18" s="786"/>
      <c r="AM18" s="786"/>
      <c r="AN18" s="610"/>
      <c r="AO18" s="611"/>
      <c r="AP18" s="3"/>
      <c r="AQ18" s="226">
        <f t="shared" si="5"/>
        <v>2</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1.9600000000000002</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2</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2</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2</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1" priority="3">
      <formula>$AQ11=2</formula>
    </cfRule>
  </conditionalFormatting>
  <conditionalFormatting sqref="Y11:AF30">
    <cfRule type="expression" dxfId="100" priority="2">
      <formula>$AQ11=3</formula>
    </cfRule>
  </conditionalFormatting>
  <conditionalFormatting sqref="AC11:AJ30">
    <cfRule type="expression" dxfId="99" priority="1">
      <formula>$AQ11=1</formula>
    </cfRule>
  </conditionalFormatting>
  <dataValidations count="1">
    <dataValidation type="list" allowBlank="1" showInputMessage="1" showErrorMessage="1" sqref="N11:O30 R11:T30" xr:uid="{968963CB-2C4F-4179-91EF-1A967F79585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5677964-BB38-4BDE-8897-89841808C1FA}">
          <x14:formula1>
            <xm:f>'(参考)リスト'!$F$16:$F$21</xm:f>
          </x14:formula1>
          <xm:sqref>W11:X30</xm:sqref>
        </x14:dataValidation>
        <x14:dataValidation type="list" allowBlank="1" showInputMessage="1" showErrorMessage="1" xr:uid="{8D15BD9E-EACE-421B-B467-4625CB072976}">
          <x14:formula1>
            <xm:f>'(参考)リスト'!$B$16:$B$20</xm:f>
          </x14:formula1>
          <xm:sqref>L11:M30</xm:sqref>
        </x14:dataValidation>
        <x14:dataValidation type="list" allowBlank="1" showInputMessage="1" showErrorMessage="1" xr:uid="{75FF70BF-B59E-44D2-B07C-48781FE9D21C}">
          <x14:formula1>
            <xm:f>'(参考)リスト'!$G$16:$G$20</xm:f>
          </x14:formula1>
          <xm:sqref>U11:V30</xm:sqref>
        </x14:dataValidation>
        <x14:dataValidation type="list" allowBlank="1" showInputMessage="1" showErrorMessage="1" xr:uid="{F2FEBB9F-25C5-4E56-BEA9-ED1ED415FF53}">
          <x14:formula1>
            <xm:f>'(参考)リスト'!$D$16:$D$18</xm:f>
          </x14:formula1>
          <xm:sqref>P11:Q30</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AAEA4-9A92-4289-9F85-C06C3046FC52}">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S014</v>
      </c>
      <c r="AW5" s="166">
        <f>R7</f>
        <v>8.99</v>
      </c>
      <c r="AX5" s="167">
        <f>+Y32</f>
        <v>0</v>
      </c>
      <c r="AY5" s="167">
        <f>+Z32</f>
        <v>0</v>
      </c>
      <c r="AZ5" s="167">
        <f>+AA32</f>
        <v>0</v>
      </c>
      <c r="BA5" s="167">
        <f t="shared" ref="BA5" si="0">+AB32</f>
        <v>0</v>
      </c>
      <c r="BB5" s="167">
        <f>+AC32</f>
        <v>0</v>
      </c>
      <c r="BC5" s="167">
        <f t="shared" ref="BC5:BI5" si="1">+AD32</f>
        <v>0</v>
      </c>
      <c r="BD5" s="167">
        <f t="shared" si="1"/>
        <v>1</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0.7</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649</v>
      </c>
      <c r="O7" s="786"/>
      <c r="P7" s="782" t="s">
        <v>475</v>
      </c>
      <c r="Q7" s="784"/>
      <c r="R7" s="787">
        <v>8.99</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515</v>
      </c>
      <c r="O11" s="794"/>
      <c r="P11" s="793" t="s">
        <v>351</v>
      </c>
      <c r="Q11" s="794"/>
      <c r="R11" s="270" t="s">
        <v>559</v>
      </c>
      <c r="S11" s="270"/>
      <c r="T11" s="270"/>
      <c r="U11" s="785" t="s">
        <v>687</v>
      </c>
      <c r="V11" s="795"/>
      <c r="W11" s="785" t="s">
        <v>692</v>
      </c>
      <c r="X11" s="786"/>
      <c r="Y11" s="199"/>
      <c r="Z11" s="198"/>
      <c r="AA11" s="198"/>
      <c r="AB11" s="198"/>
      <c r="AC11" s="227"/>
      <c r="AD11" s="227"/>
      <c r="AE11" s="227">
        <v>0.7</v>
      </c>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350</v>
      </c>
      <c r="M12" s="794"/>
      <c r="N12" s="793" t="s">
        <v>375</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96" t="s">
        <v>1073</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350</v>
      </c>
      <c r="M13" s="794"/>
      <c r="N13" s="793" t="s">
        <v>376</v>
      </c>
      <c r="O13" s="794"/>
      <c r="P13" s="793" t="s">
        <v>351</v>
      </c>
      <c r="Q13" s="794"/>
      <c r="R13" s="270" t="s">
        <v>559</v>
      </c>
      <c r="S13" s="270"/>
      <c r="T13" s="270"/>
      <c r="U13" s="785" t="s">
        <v>687</v>
      </c>
      <c r="V13" s="795"/>
      <c r="W13" s="785" t="s">
        <v>1124</v>
      </c>
      <c r="X13" s="786"/>
      <c r="Y13" s="199"/>
      <c r="Z13" s="198"/>
      <c r="AA13" s="198"/>
      <c r="AB13" s="198"/>
      <c r="AC13" s="227"/>
      <c r="AD13" s="227"/>
      <c r="AE13" s="227"/>
      <c r="AF13" s="227"/>
      <c r="AG13" s="227"/>
      <c r="AH13" s="227"/>
      <c r="AI13" s="227"/>
      <c r="AJ13" s="227"/>
      <c r="AK13" s="796" t="s">
        <v>1073</v>
      </c>
      <c r="AL13" s="797"/>
      <c r="AM13" s="797"/>
      <c r="AN13" s="798"/>
      <c r="AO13" s="799"/>
      <c r="AP13" s="3"/>
      <c r="AQ13" s="226">
        <f t="shared" si="5"/>
        <v>2</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0.7</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1</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8" priority="3">
      <formula>$AQ11=2</formula>
    </cfRule>
  </conditionalFormatting>
  <conditionalFormatting sqref="Y11:AF30">
    <cfRule type="expression" dxfId="97" priority="2">
      <formula>$AQ11=3</formula>
    </cfRule>
  </conditionalFormatting>
  <conditionalFormatting sqref="AC11:AJ30">
    <cfRule type="expression" dxfId="96" priority="1">
      <formula>$AQ11=1</formula>
    </cfRule>
  </conditionalFormatting>
  <dataValidations count="1">
    <dataValidation type="list" allowBlank="1" showInputMessage="1" showErrorMessage="1" sqref="N11:O30 R11:T30" xr:uid="{749356DA-0BC8-47E6-BE62-560EB252701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D863AEB-6823-4D4F-ABC3-6E0845DD0F8A}">
          <x14:formula1>
            <xm:f>'(参考)リスト'!$D$16:$D$18</xm:f>
          </x14:formula1>
          <xm:sqref>P11:Q30</xm:sqref>
        </x14:dataValidation>
        <x14:dataValidation type="list" allowBlank="1" showInputMessage="1" showErrorMessage="1" xr:uid="{3427B7A1-B137-45F8-8449-F7AD6C0FEBC3}">
          <x14:formula1>
            <xm:f>'(参考)リスト'!$G$16:$G$20</xm:f>
          </x14:formula1>
          <xm:sqref>U11:V30</xm:sqref>
        </x14:dataValidation>
        <x14:dataValidation type="list" allowBlank="1" showInputMessage="1" showErrorMessage="1" xr:uid="{9C105EA8-C0E7-4593-903B-3DF3BB322613}">
          <x14:formula1>
            <xm:f>'(参考)リスト'!$B$16:$B$20</xm:f>
          </x14:formula1>
          <xm:sqref>L11:M30</xm:sqref>
        </x14:dataValidation>
        <x14:dataValidation type="list" allowBlank="1" showInputMessage="1" showErrorMessage="1" xr:uid="{1C64ABE3-70E7-4F32-BEDD-BD0E61D1EA26}">
          <x14:formula1>
            <xm:f>'(参考)リスト'!$F$16:$F$21</xm:f>
          </x14:formula1>
          <xm:sqref>W11:X30</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EB859-124D-4599-882E-E5344A8DBCB1}">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S015</v>
      </c>
      <c r="AW5" s="166">
        <f>R7</f>
        <v>8.93</v>
      </c>
      <c r="AX5" s="167">
        <f>+Y32</f>
        <v>0</v>
      </c>
      <c r="AY5" s="167">
        <f>+Z32</f>
        <v>0</v>
      </c>
      <c r="AZ5" s="167">
        <f>+AA32</f>
        <v>0</v>
      </c>
      <c r="BA5" s="167">
        <f t="shared" ref="BA5" si="0">+AB32</f>
        <v>0</v>
      </c>
      <c r="BB5" s="167">
        <f>+AC32</f>
        <v>0</v>
      </c>
      <c r="BC5" s="167">
        <f t="shared" ref="BC5:BI5" si="1">+AD32</f>
        <v>0</v>
      </c>
      <c r="BD5" s="167">
        <f t="shared" si="1"/>
        <v>0</v>
      </c>
      <c r="BE5" s="167">
        <f t="shared" si="1"/>
        <v>1</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7.4999999999999997E-3</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650</v>
      </c>
      <c r="O7" s="786"/>
      <c r="P7" s="782" t="s">
        <v>475</v>
      </c>
      <c r="Q7" s="784"/>
      <c r="R7" s="787">
        <v>8.93</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681</v>
      </c>
      <c r="V11" s="795"/>
      <c r="W11" s="785" t="s">
        <v>681</v>
      </c>
      <c r="X11" s="786"/>
      <c r="Y11" s="199"/>
      <c r="Z11" s="198"/>
      <c r="AA11" s="198"/>
      <c r="AB11" s="198"/>
      <c r="AC11" s="227"/>
      <c r="AD11" s="227"/>
      <c r="AE11" s="227"/>
      <c r="AF11" s="227"/>
      <c r="AG11" s="227"/>
      <c r="AH11" s="227"/>
      <c r="AI11" s="227"/>
      <c r="AJ11" s="227"/>
      <c r="AK11" s="780" t="s">
        <v>728</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1317</v>
      </c>
      <c r="M12" s="794"/>
      <c r="N12" s="793" t="s">
        <v>1325</v>
      </c>
      <c r="O12" s="794"/>
      <c r="P12" s="793" t="s">
        <v>1309</v>
      </c>
      <c r="Q12" s="794"/>
      <c r="R12" s="270" t="s">
        <v>1324</v>
      </c>
      <c r="S12" s="270"/>
      <c r="T12" s="270"/>
      <c r="U12" s="785" t="s">
        <v>687</v>
      </c>
      <c r="V12" s="795"/>
      <c r="W12" s="785" t="s">
        <v>686</v>
      </c>
      <c r="X12" s="786"/>
      <c r="Y12" s="199"/>
      <c r="Z12" s="198"/>
      <c r="AA12" s="198"/>
      <c r="AB12" s="198"/>
      <c r="AC12" s="227"/>
      <c r="AD12" s="227"/>
      <c r="AE12" s="227"/>
      <c r="AF12" s="227">
        <v>7.4999999999999997E-3</v>
      </c>
      <c r="AG12" s="227"/>
      <c r="AH12" s="227"/>
      <c r="AI12" s="227"/>
      <c r="AJ12" s="227"/>
      <c r="AK12" s="796" t="s">
        <v>1323</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1311</v>
      </c>
      <c r="M13" s="794"/>
      <c r="N13" s="793" t="s">
        <v>1310</v>
      </c>
      <c r="O13" s="794"/>
      <c r="P13" s="793" t="s">
        <v>1309</v>
      </c>
      <c r="Q13" s="794"/>
      <c r="R13" s="270" t="s">
        <v>1308</v>
      </c>
      <c r="S13" s="270"/>
      <c r="T13" s="270"/>
      <c r="U13" s="785" t="s">
        <v>687</v>
      </c>
      <c r="V13" s="795"/>
      <c r="W13" s="785" t="s">
        <v>1124</v>
      </c>
      <c r="X13" s="786"/>
      <c r="Y13" s="199"/>
      <c r="Z13" s="198"/>
      <c r="AA13" s="198"/>
      <c r="AB13" s="198"/>
      <c r="AC13" s="227"/>
      <c r="AD13" s="227"/>
      <c r="AE13" s="227"/>
      <c r="AF13" s="227"/>
      <c r="AG13" s="227"/>
      <c r="AH13" s="227"/>
      <c r="AI13" s="227"/>
      <c r="AJ13" s="227"/>
      <c r="AK13" s="796" t="s">
        <v>1307</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1311</v>
      </c>
      <c r="M14" s="794"/>
      <c r="N14" s="793" t="s">
        <v>1310</v>
      </c>
      <c r="O14" s="794"/>
      <c r="P14" s="793" t="s">
        <v>1309</v>
      </c>
      <c r="Q14" s="794"/>
      <c r="R14" s="270" t="s">
        <v>1308</v>
      </c>
      <c r="S14" s="270"/>
      <c r="T14" s="270"/>
      <c r="U14" s="785" t="s">
        <v>687</v>
      </c>
      <c r="V14" s="795"/>
      <c r="W14" s="785" t="s">
        <v>1124</v>
      </c>
      <c r="X14" s="786"/>
      <c r="Y14" s="199"/>
      <c r="Z14" s="198"/>
      <c r="AA14" s="198"/>
      <c r="AB14" s="198"/>
      <c r="AC14" s="227"/>
      <c r="AD14" s="227"/>
      <c r="AE14" s="227"/>
      <c r="AF14" s="227"/>
      <c r="AG14" s="227"/>
      <c r="AH14" s="227"/>
      <c r="AI14" s="227"/>
      <c r="AJ14" s="227"/>
      <c r="AK14" s="796" t="s">
        <v>1307</v>
      </c>
      <c r="AL14" s="797"/>
      <c r="AM14" s="797"/>
      <c r="AN14" s="798"/>
      <c r="AO14" s="799"/>
      <c r="AP14" s="3"/>
      <c r="AQ14" s="226">
        <f t="shared" si="5"/>
        <v>2</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7.4999999999999997E-3</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1</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Ⅱb</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5" priority="3">
      <formula>$AQ11=2</formula>
    </cfRule>
  </conditionalFormatting>
  <conditionalFormatting sqref="Y11:AF30">
    <cfRule type="expression" dxfId="94" priority="2">
      <formula>$AQ11=3</formula>
    </cfRule>
  </conditionalFormatting>
  <conditionalFormatting sqref="AC11:AJ30">
    <cfRule type="expression" dxfId="93" priority="1">
      <formula>$AQ11=1</formula>
    </cfRule>
  </conditionalFormatting>
  <dataValidations count="1">
    <dataValidation type="list" allowBlank="1" showInputMessage="1" showErrorMessage="1" sqref="R11:T30 N11:O30" xr:uid="{02FF7CCB-2B07-4E04-8F81-0AB32E1A46C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001DBB-363F-44FE-9DC8-E6FE54F6FBE2}">
          <x14:formula1>
            <xm:f>'(参考)リスト'!$F$16:$F$21</xm:f>
          </x14:formula1>
          <xm:sqref>W11:X30</xm:sqref>
        </x14:dataValidation>
        <x14:dataValidation type="list" allowBlank="1" showInputMessage="1" showErrorMessage="1" xr:uid="{632DF616-E669-4106-B72A-246F1A2E5484}">
          <x14:formula1>
            <xm:f>'(参考)リスト'!$B$16:$B$20</xm:f>
          </x14:formula1>
          <xm:sqref>L11:M30</xm:sqref>
        </x14:dataValidation>
        <x14:dataValidation type="list" allowBlank="1" showInputMessage="1" showErrorMessage="1" xr:uid="{99477538-ADB3-4481-A728-4579A1EDC66D}">
          <x14:formula1>
            <xm:f>'(参考)リスト'!$G$16:$G$20</xm:f>
          </x14:formula1>
          <xm:sqref>U11:V30</xm:sqref>
        </x14:dataValidation>
        <x14:dataValidation type="list" allowBlank="1" showInputMessage="1" showErrorMessage="1" xr:uid="{932B8808-1082-4BDD-8860-9721F03C8DD5}">
          <x14:formula1>
            <xm:f>'(参考)リスト'!$D$16:$D$18</xm:f>
          </x14:formula1>
          <xm:sqref>P11:Q30</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7199F-B69D-43B5-9512-8B9CE3D08644}">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S016</v>
      </c>
      <c r="AW5" s="166">
        <f>R7</f>
        <v>9.1300000000000008</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　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651</v>
      </c>
      <c r="O7" s="786"/>
      <c r="P7" s="782" t="s">
        <v>475</v>
      </c>
      <c r="Q7" s="784"/>
      <c r="R7" s="787">
        <v>9.1300000000000008</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350</v>
      </c>
      <c r="M11" s="794"/>
      <c r="N11" s="793" t="s">
        <v>373</v>
      </c>
      <c r="O11" s="794"/>
      <c r="P11" s="793" t="s">
        <v>351</v>
      </c>
      <c r="Q11" s="794"/>
      <c r="R11" s="270" t="s">
        <v>559</v>
      </c>
      <c r="S11" s="270"/>
      <c r="T11" s="270"/>
      <c r="U11" s="785" t="s">
        <v>687</v>
      </c>
      <c r="V11" s="795"/>
      <c r="W11" s="785" t="s">
        <v>1124</v>
      </c>
      <c r="X11" s="786"/>
      <c r="Y11" s="199"/>
      <c r="Z11" s="198"/>
      <c r="AA11" s="198"/>
      <c r="AB11" s="198"/>
      <c r="AC11" s="227"/>
      <c r="AD11" s="227"/>
      <c r="AE11" s="227"/>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350</v>
      </c>
      <c r="M12" s="794"/>
      <c r="N12" s="793" t="s">
        <v>376</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96" t="s">
        <v>1073</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350</v>
      </c>
      <c r="M13" s="794"/>
      <c r="N13" s="793" t="s">
        <v>376</v>
      </c>
      <c r="O13" s="794"/>
      <c r="P13" s="793" t="s">
        <v>351</v>
      </c>
      <c r="Q13" s="794"/>
      <c r="R13" s="270" t="s">
        <v>559</v>
      </c>
      <c r="S13" s="270"/>
      <c r="T13" s="270"/>
      <c r="U13" s="785" t="s">
        <v>687</v>
      </c>
      <c r="V13" s="795"/>
      <c r="W13" s="785" t="s">
        <v>1124</v>
      </c>
      <c r="X13" s="786"/>
      <c r="Y13" s="199"/>
      <c r="Z13" s="198"/>
      <c r="AA13" s="198"/>
      <c r="AB13" s="198"/>
      <c r="AC13" s="227"/>
      <c r="AD13" s="227"/>
      <c r="AE13" s="227"/>
      <c r="AF13" s="227"/>
      <c r="AG13" s="227"/>
      <c r="AH13" s="227"/>
      <c r="AI13" s="227"/>
      <c r="AJ13" s="227"/>
      <c r="AK13" s="796" t="s">
        <v>1073</v>
      </c>
      <c r="AL13" s="797"/>
      <c r="AM13" s="797"/>
      <c r="AN13" s="798"/>
      <c r="AO13" s="799"/>
      <c r="AP13" s="3"/>
      <c r="AQ13" s="226">
        <f t="shared" si="5"/>
        <v>2</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1094</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2" priority="3">
      <formula>$AQ11=2</formula>
    </cfRule>
  </conditionalFormatting>
  <conditionalFormatting sqref="Y11:AF30">
    <cfRule type="expression" dxfId="91" priority="2">
      <formula>$AQ11=3</formula>
    </cfRule>
  </conditionalFormatting>
  <conditionalFormatting sqref="AC11:AJ30">
    <cfRule type="expression" dxfId="90" priority="1">
      <formula>$AQ11=1</formula>
    </cfRule>
  </conditionalFormatting>
  <dataValidations count="1">
    <dataValidation type="list" allowBlank="1" showInputMessage="1" showErrorMessage="1" sqref="R11:T30 N11:O30" xr:uid="{4F3833DF-4A8F-4558-8FD9-0C4F75A1ABB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6940B71-1AF4-479A-8790-A5021000E214}">
          <x14:formula1>
            <xm:f>'(参考)リスト'!$D$16:$D$18</xm:f>
          </x14:formula1>
          <xm:sqref>P11:Q30</xm:sqref>
        </x14:dataValidation>
        <x14:dataValidation type="list" allowBlank="1" showInputMessage="1" showErrorMessage="1" xr:uid="{1C61F4E9-B966-42EB-9557-15E79B1FCE5A}">
          <x14:formula1>
            <xm:f>'(参考)リスト'!$G$16:$G$20</xm:f>
          </x14:formula1>
          <xm:sqref>U11:V30</xm:sqref>
        </x14:dataValidation>
        <x14:dataValidation type="list" allowBlank="1" showInputMessage="1" showErrorMessage="1" xr:uid="{C31BE25E-D427-4D83-8C61-8F1DF4574407}">
          <x14:formula1>
            <xm:f>'(参考)リスト'!$B$16:$B$20</xm:f>
          </x14:formula1>
          <xm:sqref>L11:M30</xm:sqref>
        </x14:dataValidation>
        <x14:dataValidation type="list" allowBlank="1" showInputMessage="1" showErrorMessage="1" xr:uid="{E158F6DF-8D7A-491A-92F8-857183E6B908}">
          <x14:formula1>
            <xm:f>'(参考)リスト'!$F$16:$F$21</xm:f>
          </x14:formula1>
          <xm:sqref>W11:X30</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F15B-9111-441D-8F6B-D9C099CE7D65}">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S017</v>
      </c>
      <c r="AW5" s="166">
        <f>R7</f>
        <v>8.8000000000000007</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652</v>
      </c>
      <c r="O7" s="786"/>
      <c r="P7" s="782" t="s">
        <v>475</v>
      </c>
      <c r="Q7" s="784"/>
      <c r="R7" s="839">
        <v>8.8000000000000007</v>
      </c>
      <c r="S7" s="840"/>
      <c r="T7" s="841"/>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350</v>
      </c>
      <c r="M11" s="794"/>
      <c r="N11" s="793" t="s">
        <v>375</v>
      </c>
      <c r="O11" s="794"/>
      <c r="P11" s="793" t="s">
        <v>352</v>
      </c>
      <c r="Q11" s="794"/>
      <c r="R11" s="270" t="s">
        <v>359</v>
      </c>
      <c r="S11" s="270"/>
      <c r="T11" s="270"/>
      <c r="U11" s="785" t="s">
        <v>687</v>
      </c>
      <c r="V11" s="795"/>
      <c r="W11" s="785" t="s">
        <v>1124</v>
      </c>
      <c r="X11" s="786"/>
      <c r="Y11" s="199"/>
      <c r="Z11" s="198"/>
      <c r="AA11" s="198"/>
      <c r="AB11" s="198"/>
      <c r="AC11" s="227"/>
      <c r="AD11" s="227"/>
      <c r="AE11" s="227"/>
      <c r="AF11" s="227"/>
      <c r="AG11" s="227"/>
      <c r="AH11" s="227"/>
      <c r="AI11" s="227"/>
      <c r="AJ11" s="227"/>
      <c r="AK11" s="780" t="s">
        <v>834</v>
      </c>
      <c r="AL11" s="781"/>
      <c r="AM11" s="781"/>
      <c r="AN11" s="598"/>
      <c r="AO11" s="599"/>
      <c r="AP11" s="3"/>
      <c r="AQ11" s="226">
        <f>IF(P11="材質劣化",2,IF(P11="漏水",3,1))</f>
        <v>3</v>
      </c>
    </row>
    <row r="12" spans="2:86" ht="12" customHeight="1" x14ac:dyDescent="0.2">
      <c r="B12" s="486"/>
      <c r="C12" s="757"/>
      <c r="D12" s="755"/>
      <c r="E12" s="755"/>
      <c r="F12" s="755"/>
      <c r="G12" s="755"/>
      <c r="H12" s="755"/>
      <c r="I12" s="755"/>
      <c r="J12" s="756"/>
      <c r="K12" s="197"/>
      <c r="L12" s="793"/>
      <c r="M12" s="794"/>
      <c r="N12" s="793"/>
      <c r="O12" s="794"/>
      <c r="P12" s="793"/>
      <c r="Q12" s="794"/>
      <c r="R12" s="270"/>
      <c r="S12" s="270"/>
      <c r="T12" s="270"/>
      <c r="U12" s="785"/>
      <c r="V12" s="795"/>
      <c r="W12" s="785"/>
      <c r="X12" s="786"/>
      <c r="Y12" s="199"/>
      <c r="Z12" s="198"/>
      <c r="AA12" s="198"/>
      <c r="AB12" s="198"/>
      <c r="AC12" s="227"/>
      <c r="AD12" s="227"/>
      <c r="AE12" s="227"/>
      <c r="AF12" s="227"/>
      <c r="AG12" s="227"/>
      <c r="AH12" s="227"/>
      <c r="AI12" s="227"/>
      <c r="AJ12" s="227"/>
      <c r="AK12" s="796"/>
      <c r="AL12" s="797"/>
      <c r="AM12" s="797"/>
      <c r="AN12" s="798"/>
      <c r="AO12" s="799"/>
      <c r="AP12" s="3"/>
      <c r="AQ12" s="226">
        <f t="shared" ref="AQ12:AQ30" si="5">IF(P12="材質劣化",2,IF(P12="漏水",3,1))</f>
        <v>1</v>
      </c>
    </row>
    <row r="13" spans="2:86" ht="12" customHeight="1" x14ac:dyDescent="0.2">
      <c r="B13" s="486"/>
      <c r="C13" s="757"/>
      <c r="D13" s="755"/>
      <c r="E13" s="755"/>
      <c r="F13" s="755"/>
      <c r="G13" s="755"/>
      <c r="H13" s="755"/>
      <c r="I13" s="755"/>
      <c r="J13" s="756"/>
      <c r="K13" s="197"/>
      <c r="L13" s="793"/>
      <c r="M13" s="794"/>
      <c r="N13" s="793"/>
      <c r="O13" s="794"/>
      <c r="P13" s="793"/>
      <c r="Q13" s="794"/>
      <c r="R13" s="270"/>
      <c r="S13" s="270"/>
      <c r="T13" s="270"/>
      <c r="U13" s="785"/>
      <c r="V13" s="795"/>
      <c r="W13" s="785"/>
      <c r="X13" s="786"/>
      <c r="Y13" s="199"/>
      <c r="Z13" s="198"/>
      <c r="AA13" s="198"/>
      <c r="AB13" s="198"/>
      <c r="AC13" s="227"/>
      <c r="AD13" s="227"/>
      <c r="AE13" s="227"/>
      <c r="AF13" s="227"/>
      <c r="AG13" s="227"/>
      <c r="AH13" s="227"/>
      <c r="AI13" s="227"/>
      <c r="AJ13" s="227"/>
      <c r="AK13" s="796"/>
      <c r="AL13" s="797"/>
      <c r="AM13" s="797"/>
      <c r="AN13" s="798"/>
      <c r="AO13" s="799"/>
      <c r="AP13" s="3"/>
      <c r="AQ13" s="226">
        <f t="shared" si="5"/>
        <v>1</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362</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9" priority="3">
      <formula>$AQ11=2</formula>
    </cfRule>
  </conditionalFormatting>
  <conditionalFormatting sqref="Y11:AF30">
    <cfRule type="expression" dxfId="88" priority="2">
      <formula>$AQ11=3</formula>
    </cfRule>
  </conditionalFormatting>
  <conditionalFormatting sqref="AC11:AJ30">
    <cfRule type="expression" dxfId="87" priority="1">
      <formula>$AQ11=1</formula>
    </cfRule>
  </conditionalFormatting>
  <dataValidations count="1">
    <dataValidation type="list" allowBlank="1" showInputMessage="1" showErrorMessage="1" sqref="N11:O30 R11:T30" xr:uid="{A8AA2D54-9382-4D5A-B31D-4D71FE3238FD}">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80FDB9A-62C2-47FD-B1ED-5DD4C3B88C7F}">
          <x14:formula1>
            <xm:f>'(参考)リスト'!$F$16:$F$21</xm:f>
          </x14:formula1>
          <xm:sqref>W11:X30</xm:sqref>
        </x14:dataValidation>
        <x14:dataValidation type="list" allowBlank="1" showInputMessage="1" showErrorMessage="1" xr:uid="{BF062785-6749-4479-82F3-77F3CCECB009}">
          <x14:formula1>
            <xm:f>'(参考)リスト'!$B$16:$B$20</xm:f>
          </x14:formula1>
          <xm:sqref>L11:M30</xm:sqref>
        </x14:dataValidation>
        <x14:dataValidation type="list" allowBlank="1" showInputMessage="1" showErrorMessage="1" xr:uid="{12DC143A-80E4-4CBC-A732-AAED60F9DA2B}">
          <x14:formula1>
            <xm:f>'(参考)リスト'!$G$16:$G$20</xm:f>
          </x14:formula1>
          <xm:sqref>U11:V30</xm:sqref>
        </x14:dataValidation>
        <x14:dataValidation type="list" allowBlank="1" showInputMessage="1" showErrorMessage="1" xr:uid="{0F0DFA6E-D644-40D8-A270-43EAABF624BD}">
          <x14:formula1>
            <xm:f>'(参考)リスト'!$D$16:$D$18</xm:f>
          </x14:formula1>
          <xm:sqref>P11:Q30</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0DCD6-914E-4C66-B495-1466936B8DF9}">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S018</v>
      </c>
      <c r="AW5" s="166">
        <f>R7</f>
        <v>8.9600000000000009</v>
      </c>
      <c r="AX5" s="167">
        <f>+Y32</f>
        <v>0</v>
      </c>
      <c r="AY5" s="167">
        <f>+Z32</f>
        <v>0</v>
      </c>
      <c r="AZ5" s="167">
        <f>+AA32</f>
        <v>0</v>
      </c>
      <c r="BA5" s="167">
        <f t="shared" ref="BA5" si="0">+AB32</f>
        <v>0</v>
      </c>
      <c r="BB5" s="167">
        <f>+AC32</f>
        <v>0</v>
      </c>
      <c r="BC5" s="167">
        <f t="shared" ref="BC5:BI5" si="1">+AD32</f>
        <v>0</v>
      </c>
      <c r="BD5" s="167">
        <f t="shared" si="1"/>
        <v>0</v>
      </c>
      <c r="BE5" s="167">
        <f t="shared" si="1"/>
        <v>1</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0.04</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653</v>
      </c>
      <c r="O7" s="786"/>
      <c r="P7" s="782" t="s">
        <v>475</v>
      </c>
      <c r="Q7" s="784"/>
      <c r="R7" s="787">
        <v>8.9600000000000009</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352</v>
      </c>
      <c r="Q11" s="794"/>
      <c r="R11" s="270" t="s">
        <v>352</v>
      </c>
      <c r="S11" s="270"/>
      <c r="T11" s="270"/>
      <c r="U11" s="785" t="s">
        <v>687</v>
      </c>
      <c r="V11" s="795"/>
      <c r="W11" s="785" t="s">
        <v>681</v>
      </c>
      <c r="X11" s="786"/>
      <c r="Y11" s="199"/>
      <c r="Z11" s="198"/>
      <c r="AA11" s="198"/>
      <c r="AB11" s="198"/>
      <c r="AC11" s="227"/>
      <c r="AD11" s="227"/>
      <c r="AE11" s="227"/>
      <c r="AF11" s="227"/>
      <c r="AG11" s="227"/>
      <c r="AH11" s="227"/>
      <c r="AI11" s="227"/>
      <c r="AJ11" s="227"/>
      <c r="AK11" s="780" t="s">
        <v>685</v>
      </c>
      <c r="AL11" s="781"/>
      <c r="AM11" s="781"/>
      <c r="AN11" s="598"/>
      <c r="AO11" s="599"/>
      <c r="AP11" s="3"/>
      <c r="AQ11" s="226">
        <f>IF(P11="材質劣化",2,IF(P11="漏水",3,1))</f>
        <v>3</v>
      </c>
    </row>
    <row r="12" spans="2:86" ht="12" customHeight="1" x14ac:dyDescent="0.2">
      <c r="B12" s="486"/>
      <c r="C12" s="757"/>
      <c r="D12" s="755"/>
      <c r="E12" s="755"/>
      <c r="F12" s="755"/>
      <c r="G12" s="755"/>
      <c r="H12" s="755"/>
      <c r="I12" s="755"/>
      <c r="J12" s="756"/>
      <c r="K12" s="197">
        <v>2</v>
      </c>
      <c r="L12" s="793" t="s">
        <v>1317</v>
      </c>
      <c r="M12" s="794"/>
      <c r="N12" s="793" t="s">
        <v>1325</v>
      </c>
      <c r="O12" s="794"/>
      <c r="P12" s="793" t="s">
        <v>1309</v>
      </c>
      <c r="Q12" s="794"/>
      <c r="R12" s="270" t="s">
        <v>1324</v>
      </c>
      <c r="S12" s="270"/>
      <c r="T12" s="270"/>
      <c r="U12" s="785" t="s">
        <v>687</v>
      </c>
      <c r="V12" s="795"/>
      <c r="W12" s="785" t="s">
        <v>686</v>
      </c>
      <c r="X12" s="786"/>
      <c r="Y12" s="199"/>
      <c r="Z12" s="198"/>
      <c r="AA12" s="198"/>
      <c r="AB12" s="198"/>
      <c r="AC12" s="227"/>
      <c r="AD12" s="227"/>
      <c r="AE12" s="227"/>
      <c r="AF12" s="227">
        <v>0.04</v>
      </c>
      <c r="AG12" s="227"/>
      <c r="AH12" s="227"/>
      <c r="AI12" s="227"/>
      <c r="AJ12" s="227"/>
      <c r="AK12" s="796" t="s">
        <v>1323</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1311</v>
      </c>
      <c r="M13" s="794"/>
      <c r="N13" s="793" t="s">
        <v>1310</v>
      </c>
      <c r="O13" s="794"/>
      <c r="P13" s="793" t="s">
        <v>1309</v>
      </c>
      <c r="Q13" s="794"/>
      <c r="R13" s="270" t="s">
        <v>1308</v>
      </c>
      <c r="S13" s="270"/>
      <c r="T13" s="270"/>
      <c r="U13" s="785" t="s">
        <v>687</v>
      </c>
      <c r="V13" s="795"/>
      <c r="W13" s="785" t="s">
        <v>1124</v>
      </c>
      <c r="X13" s="786"/>
      <c r="Y13" s="199"/>
      <c r="Z13" s="198"/>
      <c r="AA13" s="198"/>
      <c r="AB13" s="198"/>
      <c r="AC13" s="227"/>
      <c r="AD13" s="227"/>
      <c r="AE13" s="227"/>
      <c r="AF13" s="227"/>
      <c r="AG13" s="227"/>
      <c r="AH13" s="227"/>
      <c r="AI13" s="227"/>
      <c r="AJ13" s="227"/>
      <c r="AK13" s="796" t="s">
        <v>1307</v>
      </c>
      <c r="AL13" s="797"/>
      <c r="AM13" s="797"/>
      <c r="AN13" s="798"/>
      <c r="AO13" s="799"/>
      <c r="AP13" s="3"/>
      <c r="AQ13" s="226">
        <f t="shared" si="5"/>
        <v>2</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0.04</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1</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Ⅱb</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6" priority="3">
      <formula>$AQ11=2</formula>
    </cfRule>
  </conditionalFormatting>
  <conditionalFormatting sqref="Y11:AF30">
    <cfRule type="expression" dxfId="85" priority="2">
      <formula>$AQ11=3</formula>
    </cfRule>
  </conditionalFormatting>
  <conditionalFormatting sqref="AC11:AJ30">
    <cfRule type="expression" dxfId="84" priority="1">
      <formula>$AQ11=1</formula>
    </cfRule>
  </conditionalFormatting>
  <dataValidations count="1">
    <dataValidation type="list" allowBlank="1" showInputMessage="1" showErrorMessage="1" sqref="N11:O30 R11:T30" xr:uid="{DFF90329-AF92-440C-BDFC-0F5BF05376B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4C5DF39-AB38-4FA7-B2B9-BCC1B0C9B8AF}">
          <x14:formula1>
            <xm:f>'(参考)リスト'!$D$16:$D$18</xm:f>
          </x14:formula1>
          <xm:sqref>P11:Q30</xm:sqref>
        </x14:dataValidation>
        <x14:dataValidation type="list" allowBlank="1" showInputMessage="1" showErrorMessage="1" xr:uid="{CD7E3FDE-3F60-4A40-BD1D-338E23AEB475}">
          <x14:formula1>
            <xm:f>'(参考)リスト'!$G$16:$G$20</xm:f>
          </x14:formula1>
          <xm:sqref>U11:V30</xm:sqref>
        </x14:dataValidation>
        <x14:dataValidation type="list" allowBlank="1" showInputMessage="1" showErrorMessage="1" xr:uid="{22C1A503-D12A-4248-97F3-52817A615711}">
          <x14:formula1>
            <xm:f>'(参考)リスト'!$B$16:$B$20</xm:f>
          </x14:formula1>
          <xm:sqref>L11:M30</xm:sqref>
        </x14:dataValidation>
        <x14:dataValidation type="list" allowBlank="1" showInputMessage="1" showErrorMessage="1" xr:uid="{697CFBB5-0526-495F-9D2B-C9D4B0D49D75}">
          <x14:formula1>
            <xm:f>'(参考)リスト'!$F$16:$F$21</xm:f>
          </x14:formula1>
          <xm:sqref>W11:X30</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FE1AD-BE10-4E5D-BB18-D269D00531E0}">
  <dimension ref="B1:CH52"/>
  <sheetViews>
    <sheetView showGridLines="0" showZeros="0" view="pageBreakPreview" zoomScale="90" zoomScaleNormal="100" zoomScaleSheetLayoutView="90" workbookViewId="0">
      <selection activeCell="A15" sqref="A15:XFD15"/>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S019</v>
      </c>
      <c r="AW5" s="166">
        <f>R7</f>
        <v>9.14</v>
      </c>
      <c r="AX5" s="167">
        <f>+Y32</f>
        <v>0</v>
      </c>
      <c r="AY5" s="167">
        <f>+Z32</f>
        <v>0</v>
      </c>
      <c r="AZ5" s="167">
        <f>+AA32</f>
        <v>0</v>
      </c>
      <c r="BA5" s="167">
        <f t="shared" ref="BA5" si="0">+AB32</f>
        <v>0</v>
      </c>
      <c r="BB5" s="167">
        <f>+AC32</f>
        <v>0</v>
      </c>
      <c r="BC5" s="167">
        <f t="shared" ref="BC5:BI5" si="1">+AD32</f>
        <v>0</v>
      </c>
      <c r="BD5" s="167">
        <f t="shared" si="1"/>
        <v>1</v>
      </c>
      <c r="BE5" s="167">
        <f t="shared" si="1"/>
        <v>0</v>
      </c>
      <c r="BF5" s="167">
        <f t="shared" si="1"/>
        <v>0</v>
      </c>
      <c r="BG5" s="167">
        <f t="shared" si="1"/>
        <v>0</v>
      </c>
      <c r="BH5" s="167">
        <f t="shared" si="1"/>
        <v>0</v>
      </c>
      <c r="BI5" s="167">
        <f t="shared" si="1"/>
        <v>2</v>
      </c>
      <c r="BJ5" s="167" t="str">
        <f>+Y35</f>
        <v/>
      </c>
      <c r="BK5" s="167" t="str">
        <f t="shared" ref="BK5" si="2">+Z35</f>
        <v/>
      </c>
      <c r="BL5" s="167" t="str">
        <f>+AA35</f>
        <v/>
      </c>
      <c r="BM5" s="167">
        <f>+AC35</f>
        <v>0</v>
      </c>
      <c r="BN5" s="167">
        <f t="shared" ref="BN5:BO5" si="3">+AD35</f>
        <v>0</v>
      </c>
      <c r="BO5" s="167">
        <f t="shared" si="3"/>
        <v>1</v>
      </c>
      <c r="BP5" s="167">
        <f>+AG35</f>
        <v>0</v>
      </c>
      <c r="BQ5" s="167">
        <f>+AH35</f>
        <v>0</v>
      </c>
      <c r="BR5" s="167">
        <f>+AI35</f>
        <v>2</v>
      </c>
      <c r="BS5" s="192" t="str">
        <f>+Y36</f>
        <v>Ⅰ</v>
      </c>
      <c r="BT5" s="192" t="str">
        <f>+AC36</f>
        <v>Ⅱ</v>
      </c>
      <c r="BU5" s="192" t="str">
        <f>+AG36</f>
        <v>Ⅱ</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0.02</v>
      </c>
      <c r="CD5" s="170">
        <f t="shared" si="4"/>
        <v>0</v>
      </c>
      <c r="CE5" s="170">
        <f t="shared" si="4"/>
        <v>0</v>
      </c>
      <c r="CF5" s="170">
        <f t="shared" si="4"/>
        <v>0</v>
      </c>
      <c r="CG5" s="170">
        <f t="shared" si="4"/>
        <v>0</v>
      </c>
      <c r="CH5" s="170">
        <f t="shared" si="4"/>
        <v>3.46</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654</v>
      </c>
      <c r="O7" s="786"/>
      <c r="P7" s="782" t="s">
        <v>475</v>
      </c>
      <c r="Q7" s="784"/>
      <c r="R7" s="787">
        <v>9.14</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687</v>
      </c>
      <c r="V11" s="795"/>
      <c r="W11" s="785" t="s">
        <v>692</v>
      </c>
      <c r="X11" s="786"/>
      <c r="Y11" s="199"/>
      <c r="Z11" s="198"/>
      <c r="AA11" s="198"/>
      <c r="AB11" s="198"/>
      <c r="AC11" s="227"/>
      <c r="AD11" s="227"/>
      <c r="AE11" s="227">
        <v>0.02</v>
      </c>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515</v>
      </c>
      <c r="O12" s="794"/>
      <c r="P12" s="793" t="s">
        <v>351</v>
      </c>
      <c r="Q12" s="794"/>
      <c r="R12" s="270" t="s">
        <v>559</v>
      </c>
      <c r="S12" s="270"/>
      <c r="T12" s="270"/>
      <c r="U12" s="785" t="s">
        <v>681</v>
      </c>
      <c r="V12" s="795"/>
      <c r="W12" s="785" t="s">
        <v>681</v>
      </c>
      <c r="X12" s="786"/>
      <c r="Y12" s="199"/>
      <c r="Z12" s="198"/>
      <c r="AA12" s="198"/>
      <c r="AB12" s="198"/>
      <c r="AC12" s="227"/>
      <c r="AD12" s="227"/>
      <c r="AE12" s="227"/>
      <c r="AF12" s="227"/>
      <c r="AG12" s="227"/>
      <c r="AH12" s="227"/>
      <c r="AI12" s="227"/>
      <c r="AJ12" s="227"/>
      <c r="AK12" s="796" t="s">
        <v>728</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561</v>
      </c>
      <c r="M13" s="794"/>
      <c r="N13" s="793" t="s">
        <v>515</v>
      </c>
      <c r="O13" s="794"/>
      <c r="P13" s="793" t="s">
        <v>351</v>
      </c>
      <c r="Q13" s="794"/>
      <c r="R13" s="270" t="s">
        <v>559</v>
      </c>
      <c r="S13" s="270"/>
      <c r="T13" s="270"/>
      <c r="U13" s="785" t="s">
        <v>681</v>
      </c>
      <c r="V13" s="795"/>
      <c r="W13" s="785" t="s">
        <v>681</v>
      </c>
      <c r="X13" s="786"/>
      <c r="Y13" s="199"/>
      <c r="Z13" s="198"/>
      <c r="AA13" s="198"/>
      <c r="AB13" s="198"/>
      <c r="AC13" s="227"/>
      <c r="AD13" s="227"/>
      <c r="AE13" s="227"/>
      <c r="AF13" s="227"/>
      <c r="AG13" s="227"/>
      <c r="AH13" s="227"/>
      <c r="AI13" s="227"/>
      <c r="AJ13" s="227"/>
      <c r="AK13" s="796" t="s">
        <v>728</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1317</v>
      </c>
      <c r="M14" s="794"/>
      <c r="N14" s="793" t="s">
        <v>1316</v>
      </c>
      <c r="O14" s="794"/>
      <c r="P14" s="793" t="s">
        <v>1315</v>
      </c>
      <c r="Q14" s="794"/>
      <c r="R14" s="270" t="s">
        <v>1315</v>
      </c>
      <c r="S14" s="270"/>
      <c r="T14" s="270"/>
      <c r="U14" s="785" t="s">
        <v>687</v>
      </c>
      <c r="V14" s="795"/>
      <c r="W14" s="785" t="s">
        <v>686</v>
      </c>
      <c r="X14" s="786"/>
      <c r="Y14" s="199"/>
      <c r="Z14" s="198"/>
      <c r="AA14" s="198"/>
      <c r="AB14" s="198"/>
      <c r="AC14" s="227"/>
      <c r="AD14" s="227"/>
      <c r="AE14" s="227"/>
      <c r="AF14" s="227"/>
      <c r="AG14" s="227"/>
      <c r="AH14" s="227"/>
      <c r="AI14" s="227"/>
      <c r="AJ14" s="227">
        <v>3</v>
      </c>
      <c r="AK14" s="796" t="s">
        <v>1314</v>
      </c>
      <c r="AL14" s="797"/>
      <c r="AM14" s="797"/>
      <c r="AN14" s="798"/>
      <c r="AO14" s="799"/>
      <c r="AP14" s="3"/>
      <c r="AQ14" s="226">
        <f t="shared" si="5"/>
        <v>3</v>
      </c>
    </row>
    <row r="15" spans="2:86" ht="12" customHeight="1" x14ac:dyDescent="0.2">
      <c r="B15" s="486"/>
      <c r="C15" s="757"/>
      <c r="D15" s="755"/>
      <c r="E15" s="755"/>
      <c r="F15" s="755"/>
      <c r="G15" s="755"/>
      <c r="H15" s="755"/>
      <c r="I15" s="755"/>
      <c r="J15" s="756"/>
      <c r="K15" s="197">
        <v>5</v>
      </c>
      <c r="L15" s="793" t="s">
        <v>1317</v>
      </c>
      <c r="M15" s="794"/>
      <c r="N15" s="793" t="s">
        <v>1316</v>
      </c>
      <c r="O15" s="794"/>
      <c r="P15" s="793" t="s">
        <v>1315</v>
      </c>
      <c r="Q15" s="794"/>
      <c r="R15" s="270" t="s">
        <v>1327</v>
      </c>
      <c r="S15" s="270"/>
      <c r="T15" s="270"/>
      <c r="U15" s="785" t="s">
        <v>687</v>
      </c>
      <c r="V15" s="795"/>
      <c r="W15" s="785" t="s">
        <v>692</v>
      </c>
      <c r="X15" s="786"/>
      <c r="Y15" s="199"/>
      <c r="Z15" s="198"/>
      <c r="AA15" s="198"/>
      <c r="AB15" s="198"/>
      <c r="AC15" s="227"/>
      <c r="AD15" s="227"/>
      <c r="AE15" s="227"/>
      <c r="AF15" s="227"/>
      <c r="AG15" s="227"/>
      <c r="AH15" s="227"/>
      <c r="AI15" s="227"/>
      <c r="AJ15" s="227">
        <v>0.46</v>
      </c>
      <c r="AK15" s="796" t="s">
        <v>1326</v>
      </c>
      <c r="AL15" s="797"/>
      <c r="AM15" s="797"/>
      <c r="AN15" s="798"/>
      <c r="AO15" s="799"/>
      <c r="AP15" s="3"/>
      <c r="AQ15" s="226">
        <f t="shared" si="5"/>
        <v>3</v>
      </c>
    </row>
    <row r="16" spans="2:86" ht="12" customHeight="1" x14ac:dyDescent="0.2">
      <c r="B16" s="486"/>
      <c r="C16" s="757"/>
      <c r="D16" s="755"/>
      <c r="E16" s="755"/>
      <c r="F16" s="755"/>
      <c r="G16" s="755"/>
      <c r="H16" s="755"/>
      <c r="I16" s="755"/>
      <c r="J16" s="756"/>
      <c r="K16" s="197">
        <v>6</v>
      </c>
      <c r="L16" s="793" t="s">
        <v>1311</v>
      </c>
      <c r="M16" s="794"/>
      <c r="N16" s="793" t="s">
        <v>1310</v>
      </c>
      <c r="O16" s="794"/>
      <c r="P16" s="793" t="s">
        <v>1309</v>
      </c>
      <c r="Q16" s="794"/>
      <c r="R16" s="270" t="s">
        <v>1308</v>
      </c>
      <c r="S16" s="270"/>
      <c r="T16" s="270"/>
      <c r="U16" s="785" t="s">
        <v>687</v>
      </c>
      <c r="V16" s="795"/>
      <c r="W16" s="785" t="s">
        <v>1124</v>
      </c>
      <c r="X16" s="786"/>
      <c r="Y16" s="199"/>
      <c r="Z16" s="198"/>
      <c r="AA16" s="198"/>
      <c r="AB16" s="198"/>
      <c r="AC16" s="227"/>
      <c r="AD16" s="227"/>
      <c r="AE16" s="227"/>
      <c r="AF16" s="227"/>
      <c r="AG16" s="227"/>
      <c r="AH16" s="227"/>
      <c r="AI16" s="227"/>
      <c r="AJ16" s="227"/>
      <c r="AK16" s="796" t="s">
        <v>1307</v>
      </c>
      <c r="AL16" s="797"/>
      <c r="AM16" s="797"/>
      <c r="AN16" s="798"/>
      <c r="AO16" s="799"/>
      <c r="AP16" s="3"/>
      <c r="AQ16" s="226">
        <f t="shared" si="5"/>
        <v>2</v>
      </c>
    </row>
    <row r="17" spans="2:43" ht="12" customHeight="1" x14ac:dyDescent="0.2">
      <c r="B17" s="486"/>
      <c r="C17" s="757"/>
      <c r="D17" s="755"/>
      <c r="E17" s="755"/>
      <c r="F17" s="755"/>
      <c r="G17" s="755"/>
      <c r="H17" s="755"/>
      <c r="I17" s="755"/>
      <c r="J17" s="756"/>
      <c r="K17" s="197">
        <v>7</v>
      </c>
      <c r="L17" s="793" t="s">
        <v>1311</v>
      </c>
      <c r="M17" s="794"/>
      <c r="N17" s="793" t="s">
        <v>1322</v>
      </c>
      <c r="O17" s="794"/>
      <c r="P17" s="793" t="s">
        <v>1309</v>
      </c>
      <c r="Q17" s="794"/>
      <c r="R17" s="270" t="s">
        <v>1308</v>
      </c>
      <c r="S17" s="270"/>
      <c r="T17" s="270"/>
      <c r="U17" s="785" t="s">
        <v>687</v>
      </c>
      <c r="V17" s="795"/>
      <c r="W17" s="785" t="s">
        <v>1124</v>
      </c>
      <c r="X17" s="786"/>
      <c r="Y17" s="199"/>
      <c r="Z17" s="198"/>
      <c r="AA17" s="198"/>
      <c r="AB17" s="198"/>
      <c r="AC17" s="227"/>
      <c r="AD17" s="227"/>
      <c r="AE17" s="227"/>
      <c r="AF17" s="227"/>
      <c r="AG17" s="227"/>
      <c r="AH17" s="227"/>
      <c r="AI17" s="227"/>
      <c r="AJ17" s="227"/>
      <c r="AK17" s="837" t="s">
        <v>1307</v>
      </c>
      <c r="AL17" s="838"/>
      <c r="AM17" s="838"/>
      <c r="AN17" s="798"/>
      <c r="AO17" s="799"/>
      <c r="AP17" s="3"/>
      <c r="AQ17" s="226">
        <f t="shared" si="5"/>
        <v>2</v>
      </c>
    </row>
    <row r="18" spans="2:43" ht="12" customHeight="1" x14ac:dyDescent="0.2">
      <c r="B18" s="486"/>
      <c r="C18" s="757"/>
      <c r="D18" s="755"/>
      <c r="E18" s="755"/>
      <c r="F18" s="755"/>
      <c r="G18" s="755"/>
      <c r="H18" s="755"/>
      <c r="I18" s="755"/>
      <c r="J18" s="756"/>
      <c r="K18" s="197">
        <v>8</v>
      </c>
      <c r="L18" s="793" t="s">
        <v>1311</v>
      </c>
      <c r="M18" s="794"/>
      <c r="N18" s="793" t="s">
        <v>1310</v>
      </c>
      <c r="O18" s="794"/>
      <c r="P18" s="793" t="s">
        <v>1309</v>
      </c>
      <c r="Q18" s="794"/>
      <c r="R18" s="270" t="s">
        <v>1308</v>
      </c>
      <c r="S18" s="270"/>
      <c r="T18" s="270"/>
      <c r="U18" s="785" t="s">
        <v>687</v>
      </c>
      <c r="V18" s="795"/>
      <c r="W18" s="785" t="s">
        <v>1124</v>
      </c>
      <c r="X18" s="786"/>
      <c r="Y18" s="199"/>
      <c r="Z18" s="198"/>
      <c r="AA18" s="198"/>
      <c r="AB18" s="198"/>
      <c r="AC18" s="227"/>
      <c r="AD18" s="227"/>
      <c r="AE18" s="227"/>
      <c r="AF18" s="227"/>
      <c r="AG18" s="227"/>
      <c r="AH18" s="227"/>
      <c r="AI18" s="227"/>
      <c r="AJ18" s="227"/>
      <c r="AK18" s="837" t="s">
        <v>1312</v>
      </c>
      <c r="AL18" s="838"/>
      <c r="AM18" s="838"/>
      <c r="AN18" s="798"/>
      <c r="AO18" s="799"/>
      <c r="AP18" s="3"/>
      <c r="AQ18" s="226">
        <f t="shared" si="5"/>
        <v>2</v>
      </c>
    </row>
    <row r="19" spans="2:43" ht="12" customHeight="1" x14ac:dyDescent="0.2">
      <c r="B19" s="486"/>
      <c r="C19" s="757"/>
      <c r="D19" s="755"/>
      <c r="E19" s="755"/>
      <c r="F19" s="755"/>
      <c r="G19" s="755"/>
      <c r="H19" s="755"/>
      <c r="I19" s="755"/>
      <c r="J19" s="756"/>
      <c r="K19" s="197">
        <v>9</v>
      </c>
      <c r="L19" s="793" t="s">
        <v>350</v>
      </c>
      <c r="M19" s="794"/>
      <c r="N19" s="793" t="s">
        <v>375</v>
      </c>
      <c r="O19" s="794"/>
      <c r="P19" s="793" t="s">
        <v>352</v>
      </c>
      <c r="Q19" s="794"/>
      <c r="R19" s="270" t="s">
        <v>359</v>
      </c>
      <c r="S19" s="270"/>
      <c r="T19" s="270"/>
      <c r="U19" s="785" t="s">
        <v>687</v>
      </c>
      <c r="V19" s="795"/>
      <c r="W19" s="785" t="s">
        <v>1124</v>
      </c>
      <c r="X19" s="786"/>
      <c r="Y19" s="199"/>
      <c r="Z19" s="198"/>
      <c r="AA19" s="198"/>
      <c r="AB19" s="198"/>
      <c r="AC19" s="227"/>
      <c r="AD19" s="227"/>
      <c r="AE19" s="227"/>
      <c r="AF19" s="227"/>
      <c r="AG19" s="227"/>
      <c r="AH19" s="227"/>
      <c r="AI19" s="227"/>
      <c r="AJ19" s="227"/>
      <c r="AK19" s="837" t="s">
        <v>867</v>
      </c>
      <c r="AL19" s="838"/>
      <c r="AM19" s="838"/>
      <c r="AN19" s="798"/>
      <c r="AO19" s="799"/>
      <c r="AP19" s="3"/>
      <c r="AQ19" s="226">
        <f t="shared" si="5"/>
        <v>3</v>
      </c>
    </row>
    <row r="20" spans="2:43" ht="12" customHeight="1" x14ac:dyDescent="0.2">
      <c r="B20" s="486"/>
      <c r="C20" s="757"/>
      <c r="D20" s="755"/>
      <c r="E20" s="755"/>
      <c r="F20" s="755"/>
      <c r="G20" s="755"/>
      <c r="H20" s="755"/>
      <c r="I20" s="755"/>
      <c r="J20" s="756"/>
      <c r="K20" s="197">
        <v>10</v>
      </c>
      <c r="L20" s="793" t="s">
        <v>350</v>
      </c>
      <c r="M20" s="794"/>
      <c r="N20" s="793" t="s">
        <v>373</v>
      </c>
      <c r="O20" s="794"/>
      <c r="P20" s="793" t="s">
        <v>352</v>
      </c>
      <c r="Q20" s="794"/>
      <c r="R20" s="270" t="s">
        <v>357</v>
      </c>
      <c r="S20" s="270"/>
      <c r="T20" s="270"/>
      <c r="U20" s="785" t="s">
        <v>687</v>
      </c>
      <c r="V20" s="795"/>
      <c r="W20" s="785" t="s">
        <v>1124</v>
      </c>
      <c r="X20" s="786"/>
      <c r="Y20" s="199"/>
      <c r="Z20" s="198"/>
      <c r="AA20" s="198"/>
      <c r="AB20" s="198"/>
      <c r="AC20" s="227"/>
      <c r="AD20" s="227"/>
      <c r="AE20" s="227"/>
      <c r="AF20" s="227"/>
      <c r="AG20" s="227"/>
      <c r="AH20" s="227"/>
      <c r="AI20" s="227"/>
      <c r="AJ20" s="227"/>
      <c r="AK20" s="837" t="s">
        <v>714</v>
      </c>
      <c r="AL20" s="838"/>
      <c r="AM20" s="838"/>
      <c r="AN20" s="798"/>
      <c r="AO20" s="799"/>
      <c r="AP20" s="3"/>
      <c r="AQ20" s="226">
        <f t="shared" si="5"/>
        <v>3</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0.02</v>
      </c>
      <c r="AF31" s="228">
        <f t="shared" si="6"/>
        <v>0</v>
      </c>
      <c r="AG31" s="228">
        <f t="shared" si="6"/>
        <v>0</v>
      </c>
      <c r="AH31" s="228">
        <f t="shared" si="6"/>
        <v>0</v>
      </c>
      <c r="AI31" s="228">
        <f t="shared" si="6"/>
        <v>0</v>
      </c>
      <c r="AJ31" s="228">
        <f t="shared" si="6"/>
        <v>3.46</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1</v>
      </c>
      <c r="AF32" s="199">
        <f t="shared" si="7"/>
        <v>0</v>
      </c>
      <c r="AG32" s="199">
        <f t="shared" si="7"/>
        <v>0</v>
      </c>
      <c r="AH32" s="199">
        <f t="shared" si="7"/>
        <v>0</v>
      </c>
      <c r="AI32" s="199">
        <f t="shared" si="7"/>
        <v>0</v>
      </c>
      <c r="AJ32" s="199">
        <f t="shared" si="7"/>
        <v>2</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Ⅱb</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2</v>
      </c>
      <c r="AJ35" s="808"/>
      <c r="AK35" s="817"/>
      <c r="AL35" s="818"/>
      <c r="AM35" s="818"/>
      <c r="AN35" s="818"/>
      <c r="AO35" s="819"/>
      <c r="AP35" s="3"/>
      <c r="AQ35" s="167">
        <f>+Y32+AC35+AG35</f>
        <v>0</v>
      </c>
      <c r="AR35" s="167">
        <f>+Z32+AD35+AH35</f>
        <v>0</v>
      </c>
      <c r="AS35" s="736">
        <f>+AS34+AE35+AI35</f>
        <v>3</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367</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3" priority="3">
      <formula>$AQ11=2</formula>
    </cfRule>
  </conditionalFormatting>
  <conditionalFormatting sqref="Y11:AF30">
    <cfRule type="expression" dxfId="82" priority="2">
      <formula>$AQ11=3</formula>
    </cfRule>
  </conditionalFormatting>
  <conditionalFormatting sqref="AC11:AJ30">
    <cfRule type="expression" dxfId="81" priority="1">
      <formula>$AQ11=1</formula>
    </cfRule>
  </conditionalFormatting>
  <dataValidations count="1">
    <dataValidation type="list" allowBlank="1" showInputMessage="1" showErrorMessage="1" sqref="N11:O30 R11:T30" xr:uid="{DA3AC2BE-99F9-424C-84AA-1B2DFF2B84E9}">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1DFE1F-8059-4F43-8018-412D6C50B7F0}">
          <x14:formula1>
            <xm:f>'(参考)リスト'!$F$16:$F$21</xm:f>
          </x14:formula1>
          <xm:sqref>W11:X30</xm:sqref>
        </x14:dataValidation>
        <x14:dataValidation type="list" allowBlank="1" showInputMessage="1" showErrorMessage="1" xr:uid="{6AB9A613-4044-4720-8CB1-2457FF114FC4}">
          <x14:formula1>
            <xm:f>'(参考)リスト'!$B$16:$B$20</xm:f>
          </x14:formula1>
          <xm:sqref>L11:M30</xm:sqref>
        </x14:dataValidation>
        <x14:dataValidation type="list" allowBlank="1" showInputMessage="1" showErrorMessage="1" xr:uid="{4713592A-1EDC-414A-8FDE-1F0F0C079EB0}">
          <x14:formula1>
            <xm:f>'(参考)リスト'!$G$16:$G$20</xm:f>
          </x14:formula1>
          <xm:sqref>U11:V30</xm:sqref>
        </x14:dataValidation>
        <x14:dataValidation type="list" allowBlank="1" showInputMessage="1" showErrorMessage="1" xr:uid="{D49D0374-4834-431E-89D6-5669382DFC30}">
          <x14:formula1>
            <xm:f>'(参考)リスト'!$D$16:$D$18</xm:f>
          </x14:formula1>
          <xm:sqref>P11:Q30</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D0D0A-E42D-48EE-AE59-CC6641622BC4}">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S020</v>
      </c>
      <c r="AW5" s="166">
        <f>R7</f>
        <v>8.76</v>
      </c>
      <c r="AX5" s="167">
        <f>+Y32</f>
        <v>0</v>
      </c>
      <c r="AY5" s="167">
        <f>+Z32</f>
        <v>0</v>
      </c>
      <c r="AZ5" s="167">
        <f>+AA32</f>
        <v>0</v>
      </c>
      <c r="BA5" s="167">
        <f t="shared" ref="BA5" si="0">+AB32</f>
        <v>1</v>
      </c>
      <c r="BB5" s="167">
        <f>+AC32</f>
        <v>0</v>
      </c>
      <c r="BC5" s="167">
        <f t="shared" ref="BC5:BI5" si="1">+AD32</f>
        <v>0</v>
      </c>
      <c r="BD5" s="167">
        <f t="shared" si="1"/>
        <v>2</v>
      </c>
      <c r="BE5" s="167">
        <f t="shared" si="1"/>
        <v>1</v>
      </c>
      <c r="BF5" s="167">
        <f t="shared" si="1"/>
        <v>0</v>
      </c>
      <c r="BG5" s="167">
        <f t="shared" si="1"/>
        <v>0</v>
      </c>
      <c r="BH5" s="167">
        <f t="shared" si="1"/>
        <v>0</v>
      </c>
      <c r="BI5" s="167">
        <f t="shared" si="1"/>
        <v>0</v>
      </c>
      <c r="BJ5" s="167" t="str">
        <f>+Y35</f>
        <v/>
      </c>
      <c r="BK5" s="167" t="str">
        <f t="shared" ref="BK5" si="2">+Z35</f>
        <v/>
      </c>
      <c r="BL5" s="167">
        <f>+AA35</f>
        <v>1</v>
      </c>
      <c r="BM5" s="167">
        <f>+AC35</f>
        <v>0</v>
      </c>
      <c r="BN5" s="167">
        <f t="shared" ref="BN5:BO5" si="3">+AD35</f>
        <v>0</v>
      </c>
      <c r="BO5" s="167">
        <f t="shared" si="3"/>
        <v>3</v>
      </c>
      <c r="BP5" s="167">
        <f>+AG35</f>
        <v>0</v>
      </c>
      <c r="BQ5" s="167">
        <f>+AH35</f>
        <v>0</v>
      </c>
      <c r="BR5" s="167">
        <f>+AI35</f>
        <v>0</v>
      </c>
      <c r="BS5" s="192" t="str">
        <f>+Y36</f>
        <v>Ⅱ</v>
      </c>
      <c r="BT5" s="192" t="str">
        <f>+AC36</f>
        <v>Ⅱ</v>
      </c>
      <c r="BU5" s="192" t="str">
        <f>+AG36</f>
        <v>Ⅰ</v>
      </c>
      <c r="BV5" s="192" t="str">
        <f>+Y37</f>
        <v>Ⅱ</v>
      </c>
      <c r="BW5" s="168" t="str">
        <f>IF(Y32&gt;0,$R$7,"")</f>
        <v/>
      </c>
      <c r="BX5" s="169"/>
      <c r="BY5" s="169" t="str">
        <f>IF(Y32+Z32&gt;0,"",IF(AA32&gt;0,$R$7,""))</f>
        <v/>
      </c>
      <c r="BZ5" s="169">
        <f>IF(Y32+Z32+AA32&gt;0,"",IF(AB32&gt;0,$R$7,""))</f>
        <v>8.76</v>
      </c>
      <c r="CA5" s="170">
        <f t="shared" ref="CA5:CH5" si="4">+AC31</f>
        <v>0</v>
      </c>
      <c r="CB5" s="170">
        <f t="shared" si="4"/>
        <v>0</v>
      </c>
      <c r="CC5" s="170">
        <f t="shared" si="4"/>
        <v>0.64</v>
      </c>
      <c r="CD5" s="170">
        <f t="shared" si="4"/>
        <v>0.02</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655</v>
      </c>
      <c r="O7" s="786"/>
      <c r="P7" s="782" t="s">
        <v>475</v>
      </c>
      <c r="Q7" s="784"/>
      <c r="R7" s="787">
        <v>8.76</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512</v>
      </c>
      <c r="O11" s="794"/>
      <c r="P11" s="793" t="s">
        <v>351</v>
      </c>
      <c r="Q11" s="794"/>
      <c r="R11" s="270" t="s">
        <v>357</v>
      </c>
      <c r="S11" s="270"/>
      <c r="T11" s="270"/>
      <c r="U11" s="785" t="s">
        <v>687</v>
      </c>
      <c r="V11" s="795"/>
      <c r="W11" s="785" t="s">
        <v>692</v>
      </c>
      <c r="X11" s="786"/>
      <c r="Y11" s="199"/>
      <c r="Z11" s="198"/>
      <c r="AA11" s="198"/>
      <c r="AB11" s="198"/>
      <c r="AC11" s="227"/>
      <c r="AD11" s="227"/>
      <c r="AE11" s="227">
        <v>0.55000000000000004</v>
      </c>
      <c r="AF11" s="227"/>
      <c r="AG11" s="227"/>
      <c r="AH11" s="227"/>
      <c r="AI11" s="227"/>
      <c r="AJ11" s="227"/>
      <c r="AK11" s="780" t="s">
        <v>695</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516</v>
      </c>
      <c r="O12" s="794"/>
      <c r="P12" s="793" t="s">
        <v>351</v>
      </c>
      <c r="Q12" s="794"/>
      <c r="R12" s="270" t="s">
        <v>559</v>
      </c>
      <c r="S12" s="270"/>
      <c r="T12" s="270"/>
      <c r="U12" s="785" t="s">
        <v>687</v>
      </c>
      <c r="V12" s="795"/>
      <c r="W12" s="785" t="s">
        <v>692</v>
      </c>
      <c r="X12" s="786"/>
      <c r="Y12" s="199"/>
      <c r="Z12" s="198"/>
      <c r="AA12" s="198"/>
      <c r="AB12" s="198"/>
      <c r="AC12" s="227"/>
      <c r="AD12" s="227"/>
      <c r="AE12" s="227">
        <v>0.09</v>
      </c>
      <c r="AF12" s="227"/>
      <c r="AG12" s="227"/>
      <c r="AH12" s="227"/>
      <c r="AI12" s="227"/>
      <c r="AJ12" s="227"/>
      <c r="AK12" s="796" t="s">
        <v>690</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561</v>
      </c>
      <c r="M13" s="794"/>
      <c r="N13" s="793" t="s">
        <v>513</v>
      </c>
      <c r="O13" s="794"/>
      <c r="P13" s="793" t="s">
        <v>351</v>
      </c>
      <c r="Q13" s="794"/>
      <c r="R13" s="270" t="s">
        <v>357</v>
      </c>
      <c r="S13" s="270"/>
      <c r="T13" s="270"/>
      <c r="U13" s="785" t="s">
        <v>687</v>
      </c>
      <c r="V13" s="795"/>
      <c r="W13" s="785" t="s">
        <v>686</v>
      </c>
      <c r="X13" s="786"/>
      <c r="Y13" s="199"/>
      <c r="Z13" s="198"/>
      <c r="AA13" s="198"/>
      <c r="AB13" s="198"/>
      <c r="AC13" s="227"/>
      <c r="AD13" s="227"/>
      <c r="AE13" s="227"/>
      <c r="AF13" s="227">
        <v>0.02</v>
      </c>
      <c r="AG13" s="227"/>
      <c r="AH13" s="227"/>
      <c r="AI13" s="227"/>
      <c r="AJ13" s="227"/>
      <c r="AK13" s="780" t="s">
        <v>1091</v>
      </c>
      <c r="AL13" s="781"/>
      <c r="AM13" s="781"/>
      <c r="AN13" s="598"/>
      <c r="AO13" s="599"/>
      <c r="AP13" s="3"/>
      <c r="AQ13" s="226">
        <f t="shared" si="5"/>
        <v>2</v>
      </c>
    </row>
    <row r="14" spans="2:86" ht="12" customHeight="1" x14ac:dyDescent="0.2">
      <c r="B14" s="486"/>
      <c r="C14" s="757"/>
      <c r="D14" s="755"/>
      <c r="E14" s="755"/>
      <c r="F14" s="755"/>
      <c r="G14" s="755"/>
      <c r="H14" s="755"/>
      <c r="I14" s="755"/>
      <c r="J14" s="756"/>
      <c r="K14" s="197">
        <v>4</v>
      </c>
      <c r="L14" s="793" t="s">
        <v>350</v>
      </c>
      <c r="M14" s="794"/>
      <c r="N14" s="793" t="s">
        <v>376</v>
      </c>
      <c r="O14" s="794"/>
      <c r="P14" s="793" t="s">
        <v>351</v>
      </c>
      <c r="Q14" s="794"/>
      <c r="R14" s="270" t="s">
        <v>559</v>
      </c>
      <c r="S14" s="270"/>
      <c r="T14" s="270"/>
      <c r="U14" s="785" t="s">
        <v>687</v>
      </c>
      <c r="V14" s="795"/>
      <c r="W14" s="785" t="s">
        <v>1124</v>
      </c>
      <c r="X14" s="786"/>
      <c r="Y14" s="199"/>
      <c r="Z14" s="198"/>
      <c r="AA14" s="198"/>
      <c r="AB14" s="198"/>
      <c r="AC14" s="227"/>
      <c r="AD14" s="227"/>
      <c r="AE14" s="227"/>
      <c r="AF14" s="227"/>
      <c r="AG14" s="227"/>
      <c r="AH14" s="227"/>
      <c r="AI14" s="227"/>
      <c r="AJ14" s="227"/>
      <c r="AK14" s="796" t="s">
        <v>1073</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350</v>
      </c>
      <c r="M15" s="794"/>
      <c r="N15" s="793" t="s">
        <v>375</v>
      </c>
      <c r="O15" s="794"/>
      <c r="P15" s="793" t="s">
        <v>351</v>
      </c>
      <c r="Q15" s="794"/>
      <c r="R15" s="270" t="s">
        <v>559</v>
      </c>
      <c r="S15" s="270"/>
      <c r="T15" s="270"/>
      <c r="U15" s="785" t="s">
        <v>687</v>
      </c>
      <c r="V15" s="795"/>
      <c r="W15" s="785" t="s">
        <v>1124</v>
      </c>
      <c r="X15" s="786"/>
      <c r="Y15" s="199"/>
      <c r="Z15" s="198"/>
      <c r="AA15" s="198"/>
      <c r="AB15" s="198"/>
      <c r="AC15" s="227"/>
      <c r="AD15" s="227"/>
      <c r="AE15" s="227"/>
      <c r="AF15" s="227"/>
      <c r="AG15" s="227"/>
      <c r="AH15" s="227"/>
      <c r="AI15" s="227"/>
      <c r="AJ15" s="227"/>
      <c r="AK15" s="796" t="s">
        <v>716</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350</v>
      </c>
      <c r="M16" s="794"/>
      <c r="N16" s="793" t="s">
        <v>373</v>
      </c>
      <c r="O16" s="794"/>
      <c r="P16" s="793" t="s">
        <v>352</v>
      </c>
      <c r="Q16" s="794"/>
      <c r="R16" s="270" t="s">
        <v>357</v>
      </c>
      <c r="S16" s="270"/>
      <c r="T16" s="270"/>
      <c r="U16" s="785" t="s">
        <v>687</v>
      </c>
      <c r="V16" s="795"/>
      <c r="W16" s="785" t="s">
        <v>1124</v>
      </c>
      <c r="X16" s="786"/>
      <c r="Y16" s="199"/>
      <c r="Z16" s="198"/>
      <c r="AA16" s="198"/>
      <c r="AB16" s="198"/>
      <c r="AC16" s="227"/>
      <c r="AD16" s="227"/>
      <c r="AE16" s="227"/>
      <c r="AF16" s="227"/>
      <c r="AG16" s="227"/>
      <c r="AH16" s="227"/>
      <c r="AI16" s="227"/>
      <c r="AJ16" s="227"/>
      <c r="AK16" s="796" t="s">
        <v>714</v>
      </c>
      <c r="AL16" s="797"/>
      <c r="AM16" s="797"/>
      <c r="AN16" s="798"/>
      <c r="AO16" s="799"/>
      <c r="AP16" s="3"/>
      <c r="AQ16" s="226">
        <f t="shared" si="5"/>
        <v>3</v>
      </c>
    </row>
    <row r="17" spans="2:43" ht="12" customHeight="1" x14ac:dyDescent="0.2">
      <c r="B17" s="486"/>
      <c r="C17" s="757"/>
      <c r="D17" s="755"/>
      <c r="E17" s="755"/>
      <c r="F17" s="755"/>
      <c r="G17" s="755"/>
      <c r="H17" s="755"/>
      <c r="I17" s="755"/>
      <c r="J17" s="756"/>
      <c r="K17" s="197">
        <v>7</v>
      </c>
      <c r="L17" s="793" t="s">
        <v>350</v>
      </c>
      <c r="M17" s="794"/>
      <c r="N17" s="793" t="s">
        <v>375</v>
      </c>
      <c r="O17" s="794"/>
      <c r="P17" s="793" t="s">
        <v>352</v>
      </c>
      <c r="Q17" s="794"/>
      <c r="R17" s="270" t="s">
        <v>359</v>
      </c>
      <c r="S17" s="270"/>
      <c r="T17" s="270"/>
      <c r="U17" s="785" t="s">
        <v>687</v>
      </c>
      <c r="V17" s="795"/>
      <c r="W17" s="785" t="s">
        <v>1124</v>
      </c>
      <c r="X17" s="786"/>
      <c r="Y17" s="199"/>
      <c r="Z17" s="198"/>
      <c r="AA17" s="198"/>
      <c r="AB17" s="198"/>
      <c r="AC17" s="227"/>
      <c r="AD17" s="227"/>
      <c r="AE17" s="227"/>
      <c r="AF17" s="227"/>
      <c r="AG17" s="227"/>
      <c r="AH17" s="227"/>
      <c r="AI17" s="227"/>
      <c r="AJ17" s="227"/>
      <c r="AK17" s="837" t="s">
        <v>867</v>
      </c>
      <c r="AL17" s="838"/>
      <c r="AM17" s="838"/>
      <c r="AN17" s="798"/>
      <c r="AO17" s="799"/>
      <c r="AP17" s="3"/>
      <c r="AQ17" s="226">
        <f t="shared" si="5"/>
        <v>3</v>
      </c>
    </row>
    <row r="18" spans="2:43" ht="12" customHeight="1" x14ac:dyDescent="0.2">
      <c r="B18" s="486"/>
      <c r="C18" s="757"/>
      <c r="D18" s="755"/>
      <c r="E18" s="755"/>
      <c r="F18" s="755"/>
      <c r="G18" s="755"/>
      <c r="H18" s="755"/>
      <c r="I18" s="755"/>
      <c r="J18" s="756"/>
      <c r="K18" s="197">
        <v>8</v>
      </c>
      <c r="L18" s="793" t="s">
        <v>350</v>
      </c>
      <c r="M18" s="794"/>
      <c r="N18" s="793" t="s">
        <v>375</v>
      </c>
      <c r="O18" s="794"/>
      <c r="P18" s="793" t="s">
        <v>351</v>
      </c>
      <c r="Q18" s="794"/>
      <c r="R18" s="270" t="s">
        <v>559</v>
      </c>
      <c r="S18" s="270"/>
      <c r="T18" s="270"/>
      <c r="U18" s="785" t="s">
        <v>687</v>
      </c>
      <c r="V18" s="795"/>
      <c r="W18" s="785" t="s">
        <v>1124</v>
      </c>
      <c r="X18" s="786"/>
      <c r="Y18" s="199"/>
      <c r="Z18" s="198"/>
      <c r="AA18" s="198"/>
      <c r="AB18" s="198"/>
      <c r="AC18" s="227"/>
      <c r="AD18" s="227"/>
      <c r="AE18" s="227"/>
      <c r="AF18" s="227"/>
      <c r="AG18" s="227"/>
      <c r="AH18" s="227"/>
      <c r="AI18" s="227"/>
      <c r="AJ18" s="227"/>
      <c r="AK18" s="796" t="s">
        <v>690</v>
      </c>
      <c r="AL18" s="797"/>
      <c r="AM18" s="797"/>
      <c r="AN18" s="798"/>
      <c r="AO18" s="799"/>
      <c r="AP18" s="3"/>
      <c r="AQ18" s="226">
        <f t="shared" si="5"/>
        <v>2</v>
      </c>
    </row>
    <row r="19" spans="2:43" ht="12" customHeight="1" x14ac:dyDescent="0.2">
      <c r="B19" s="486"/>
      <c r="C19" s="757"/>
      <c r="D19" s="755"/>
      <c r="E19" s="755"/>
      <c r="F19" s="755"/>
      <c r="G19" s="755"/>
      <c r="H19" s="755"/>
      <c r="I19" s="755"/>
      <c r="J19" s="756"/>
      <c r="K19" s="197">
        <v>9</v>
      </c>
      <c r="L19" s="793" t="s">
        <v>350</v>
      </c>
      <c r="M19" s="794"/>
      <c r="N19" s="793" t="s">
        <v>375</v>
      </c>
      <c r="O19" s="794"/>
      <c r="P19" s="793" t="s">
        <v>361</v>
      </c>
      <c r="Q19" s="794"/>
      <c r="R19" s="270" t="s">
        <v>572</v>
      </c>
      <c r="S19" s="270"/>
      <c r="T19" s="270"/>
      <c r="U19" s="785" t="s">
        <v>687</v>
      </c>
      <c r="V19" s="795"/>
      <c r="W19" s="785" t="s">
        <v>686</v>
      </c>
      <c r="X19" s="786"/>
      <c r="Y19" s="199"/>
      <c r="Z19" s="198"/>
      <c r="AA19" s="198"/>
      <c r="AB19" s="198" t="s">
        <v>1099</v>
      </c>
      <c r="AC19" s="227"/>
      <c r="AD19" s="227"/>
      <c r="AE19" s="227"/>
      <c r="AF19" s="227"/>
      <c r="AG19" s="227"/>
      <c r="AH19" s="227"/>
      <c r="AI19" s="227"/>
      <c r="AJ19" s="227"/>
      <c r="AK19" s="837" t="s">
        <v>886</v>
      </c>
      <c r="AL19" s="838"/>
      <c r="AM19" s="838"/>
      <c r="AN19" s="798"/>
      <c r="AO19" s="799"/>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0.64</v>
      </c>
      <c r="AF31" s="228">
        <f t="shared" si="6"/>
        <v>0.02</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1</v>
      </c>
      <c r="AC32" s="199">
        <f t="shared" ref="AC32:AJ32" si="7">COUNT(AC11:AC30)</f>
        <v>0</v>
      </c>
      <c r="AD32" s="199">
        <f t="shared" si="7"/>
        <v>0</v>
      </c>
      <c r="AE32" s="199">
        <f t="shared" si="7"/>
        <v>2</v>
      </c>
      <c r="AF32" s="199">
        <f t="shared" si="7"/>
        <v>1</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Ⅱb</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1</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f>IF(AQ34=1,"",IF(AS34&gt;0,1,""))</f>
        <v>1</v>
      </c>
      <c r="AB35" s="808"/>
      <c r="AC35" s="199">
        <f>+AC32</f>
        <v>0</v>
      </c>
      <c r="AD35" s="199">
        <f>AD32</f>
        <v>0</v>
      </c>
      <c r="AE35" s="807">
        <f>AE32+AF32</f>
        <v>3</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4</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367</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dataValidations count="1">
    <dataValidation type="list" allowBlank="1" showInputMessage="1" showErrorMessage="1" sqref="N11:O30 R11:T30" xr:uid="{999FADE9-C55A-4262-A0BB-A6CB6D8CBC2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AE8FEA4-2253-4AF2-AA12-6ED78C29B047}">
          <x14:formula1>
            <xm:f>'(参考)リスト'!$D$16:$D$18</xm:f>
          </x14:formula1>
          <xm:sqref>P11:Q30</xm:sqref>
        </x14:dataValidation>
        <x14:dataValidation type="list" allowBlank="1" showInputMessage="1" showErrorMessage="1" xr:uid="{75A4872C-34F8-483B-88F3-96B214BD7996}">
          <x14:formula1>
            <xm:f>'(参考)リスト'!$G$16:$G$20</xm:f>
          </x14:formula1>
          <xm:sqref>U11:V30</xm:sqref>
        </x14:dataValidation>
        <x14:dataValidation type="list" allowBlank="1" showInputMessage="1" showErrorMessage="1" xr:uid="{F95BC836-B9E6-415D-AD70-4B5DF713826E}">
          <x14:formula1>
            <xm:f>'(参考)リスト'!$B$16:$B$20</xm:f>
          </x14:formula1>
          <xm:sqref>L11:M30</xm:sqref>
        </x14:dataValidation>
        <x14:dataValidation type="list" allowBlank="1" showInputMessage="1" showErrorMessage="1" xr:uid="{15233CF7-9DE1-453E-A1E9-D266D0A93549}">
          <x14:formula1>
            <xm:f>'(参考)リスト'!$F$16:$F$21</xm:f>
          </x14:formula1>
          <xm:sqref>W11:X30</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B7545-99B0-42AC-8608-84B757DA1696}">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S021</v>
      </c>
      <c r="AW5" s="166">
        <f>R7</f>
        <v>8.93</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656</v>
      </c>
      <c r="O7" s="786"/>
      <c r="P7" s="782" t="s">
        <v>475</v>
      </c>
      <c r="Q7" s="784"/>
      <c r="R7" s="787">
        <v>8.93</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681</v>
      </c>
      <c r="V11" s="795"/>
      <c r="W11" s="785" t="s">
        <v>681</v>
      </c>
      <c r="X11" s="786"/>
      <c r="Y11" s="199"/>
      <c r="Z11" s="198"/>
      <c r="AA11" s="198"/>
      <c r="AB11" s="198"/>
      <c r="AC11" s="227"/>
      <c r="AD11" s="227"/>
      <c r="AE11" s="227"/>
      <c r="AF11" s="227"/>
      <c r="AG11" s="227"/>
      <c r="AH11" s="227"/>
      <c r="AI11" s="227"/>
      <c r="AJ11" s="227"/>
      <c r="AK11" s="780" t="s">
        <v>728</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1311</v>
      </c>
      <c r="M12" s="794"/>
      <c r="N12" s="793" t="s">
        <v>1322</v>
      </c>
      <c r="O12" s="794"/>
      <c r="P12" s="793" t="s">
        <v>1309</v>
      </c>
      <c r="Q12" s="794"/>
      <c r="R12" s="270" t="s">
        <v>1308</v>
      </c>
      <c r="S12" s="270"/>
      <c r="T12" s="270"/>
      <c r="U12" s="785" t="s">
        <v>687</v>
      </c>
      <c r="V12" s="795"/>
      <c r="W12" s="785" t="s">
        <v>1124</v>
      </c>
      <c r="X12" s="786"/>
      <c r="Y12" s="199"/>
      <c r="Z12" s="198"/>
      <c r="AA12" s="198"/>
      <c r="AB12" s="198"/>
      <c r="AC12" s="227"/>
      <c r="AD12" s="227"/>
      <c r="AE12" s="227"/>
      <c r="AF12" s="227"/>
      <c r="AG12" s="227"/>
      <c r="AH12" s="227"/>
      <c r="AI12" s="227"/>
      <c r="AJ12" s="227"/>
      <c r="AK12" s="796" t="s">
        <v>1307</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1311</v>
      </c>
      <c r="M13" s="794"/>
      <c r="N13" s="793" t="s">
        <v>1322</v>
      </c>
      <c r="O13" s="794"/>
      <c r="P13" s="793" t="s">
        <v>1309</v>
      </c>
      <c r="Q13" s="794"/>
      <c r="R13" s="270" t="s">
        <v>1308</v>
      </c>
      <c r="S13" s="270"/>
      <c r="T13" s="270"/>
      <c r="U13" s="785" t="s">
        <v>687</v>
      </c>
      <c r="V13" s="795"/>
      <c r="W13" s="785" t="s">
        <v>1124</v>
      </c>
      <c r="X13" s="786"/>
      <c r="Y13" s="199"/>
      <c r="Z13" s="198"/>
      <c r="AA13" s="198"/>
      <c r="AB13" s="198"/>
      <c r="AC13" s="227"/>
      <c r="AD13" s="227"/>
      <c r="AE13" s="227"/>
      <c r="AF13" s="227"/>
      <c r="AG13" s="227"/>
      <c r="AH13" s="227"/>
      <c r="AI13" s="227"/>
      <c r="AJ13" s="227"/>
      <c r="AK13" s="796" t="s">
        <v>1307</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1311</v>
      </c>
      <c r="M14" s="794"/>
      <c r="N14" s="793" t="s">
        <v>1322</v>
      </c>
      <c r="O14" s="794"/>
      <c r="P14" s="793" t="s">
        <v>1309</v>
      </c>
      <c r="Q14" s="794"/>
      <c r="R14" s="270" t="s">
        <v>1308</v>
      </c>
      <c r="S14" s="270"/>
      <c r="T14" s="270"/>
      <c r="U14" s="785" t="s">
        <v>687</v>
      </c>
      <c r="V14" s="795"/>
      <c r="W14" s="785" t="s">
        <v>1124</v>
      </c>
      <c r="X14" s="786"/>
      <c r="Y14" s="199"/>
      <c r="Z14" s="198"/>
      <c r="AA14" s="198"/>
      <c r="AB14" s="198"/>
      <c r="AC14" s="227"/>
      <c r="AD14" s="227"/>
      <c r="AE14" s="227"/>
      <c r="AF14" s="227"/>
      <c r="AG14" s="227"/>
      <c r="AH14" s="227"/>
      <c r="AI14" s="227"/>
      <c r="AJ14" s="227"/>
      <c r="AK14" s="796" t="s">
        <v>1307</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1311</v>
      </c>
      <c r="M15" s="794"/>
      <c r="N15" s="793" t="s">
        <v>1322</v>
      </c>
      <c r="O15" s="794"/>
      <c r="P15" s="793" t="s">
        <v>1309</v>
      </c>
      <c r="Q15" s="794"/>
      <c r="R15" s="270" t="s">
        <v>1308</v>
      </c>
      <c r="S15" s="270"/>
      <c r="T15" s="270"/>
      <c r="U15" s="785" t="s">
        <v>687</v>
      </c>
      <c r="V15" s="795"/>
      <c r="W15" s="785" t="s">
        <v>1124</v>
      </c>
      <c r="X15" s="786"/>
      <c r="Y15" s="199"/>
      <c r="Z15" s="198"/>
      <c r="AA15" s="198"/>
      <c r="AB15" s="198"/>
      <c r="AC15" s="227"/>
      <c r="AD15" s="227"/>
      <c r="AE15" s="227"/>
      <c r="AF15" s="227"/>
      <c r="AG15" s="227"/>
      <c r="AH15" s="227"/>
      <c r="AI15" s="227"/>
      <c r="AJ15" s="227"/>
      <c r="AK15" s="796" t="s">
        <v>1312</v>
      </c>
      <c r="AL15" s="797"/>
      <c r="AM15" s="797"/>
      <c r="AN15" s="798"/>
      <c r="AO15" s="799"/>
      <c r="AP15" s="3"/>
      <c r="AQ15" s="226">
        <f t="shared" si="5"/>
        <v>2</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362</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dataValidations count="1">
    <dataValidation type="list" allowBlank="1" showInputMessage="1" showErrorMessage="1" sqref="R11:T30 N11:O30" xr:uid="{A33D96D9-98C0-4D57-A27C-A450BA26626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3DC6005-B7DF-4645-A0E6-4347DEE52C47}">
          <x14:formula1>
            <xm:f>'(参考)リスト'!$F$16:$F$21</xm:f>
          </x14:formula1>
          <xm:sqref>W11:X30</xm:sqref>
        </x14:dataValidation>
        <x14:dataValidation type="list" allowBlank="1" showInputMessage="1" showErrorMessage="1" xr:uid="{FBDA7B01-DBE8-4B47-84B7-6EE45DB8C713}">
          <x14:formula1>
            <xm:f>'(参考)リスト'!$B$16:$B$20</xm:f>
          </x14:formula1>
          <xm:sqref>L11:M30</xm:sqref>
        </x14:dataValidation>
        <x14:dataValidation type="list" allowBlank="1" showInputMessage="1" showErrorMessage="1" xr:uid="{89389E4C-9E42-43FC-B60D-1FDB40D07653}">
          <x14:formula1>
            <xm:f>'(参考)リスト'!$G$16:$G$20</xm:f>
          </x14:formula1>
          <xm:sqref>U11:V30</xm:sqref>
        </x14:dataValidation>
        <x14:dataValidation type="list" allowBlank="1" showInputMessage="1" showErrorMessage="1" xr:uid="{1A94C5F3-6905-49E1-8EE3-672DE36C3146}">
          <x14:formula1>
            <xm:f>'(参考)リスト'!$D$16:$D$18</xm:f>
          </x14:formula1>
          <xm:sqref>P11:Q30</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A298F-F37F-4516-988F-8909FB20039B}">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S022</v>
      </c>
      <c r="AW5" s="166">
        <f>R7</f>
        <v>8.83</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1</v>
      </c>
      <c r="BJ5" s="167" t="str">
        <f>+Y35</f>
        <v/>
      </c>
      <c r="BK5" s="167" t="str">
        <f t="shared" ref="BK5" si="2">+Z35</f>
        <v/>
      </c>
      <c r="BL5" s="167" t="str">
        <f>+AA35</f>
        <v/>
      </c>
      <c r="BM5" s="167">
        <f>+AC35</f>
        <v>0</v>
      </c>
      <c r="BN5" s="167">
        <f t="shared" ref="BN5:BO5" si="3">+AD35</f>
        <v>0</v>
      </c>
      <c r="BO5" s="167">
        <f t="shared" si="3"/>
        <v>0</v>
      </c>
      <c r="BP5" s="167">
        <f>+AG35</f>
        <v>0</v>
      </c>
      <c r="BQ5" s="167">
        <f>+AH35</f>
        <v>0</v>
      </c>
      <c r="BR5" s="167">
        <f>+AI35</f>
        <v>1</v>
      </c>
      <c r="BS5" s="192" t="str">
        <f>+Y36</f>
        <v>Ⅰ</v>
      </c>
      <c r="BT5" s="192" t="str">
        <f>+AC36</f>
        <v>Ⅰ</v>
      </c>
      <c r="BU5" s="192" t="str">
        <f>+AG36</f>
        <v>Ⅱ</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3.3</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657</v>
      </c>
      <c r="O7" s="786"/>
      <c r="P7" s="782" t="s">
        <v>475</v>
      </c>
      <c r="Q7" s="784"/>
      <c r="R7" s="787">
        <v>8.83</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512</v>
      </c>
      <c r="O11" s="794"/>
      <c r="P11" s="793" t="s">
        <v>352</v>
      </c>
      <c r="Q11" s="794"/>
      <c r="R11" s="270" t="s">
        <v>352</v>
      </c>
      <c r="S11" s="270"/>
      <c r="T11" s="270"/>
      <c r="U11" s="785" t="s">
        <v>687</v>
      </c>
      <c r="V11" s="795"/>
      <c r="W11" s="785" t="s">
        <v>686</v>
      </c>
      <c r="X11" s="786"/>
      <c r="Y11" s="199"/>
      <c r="Z11" s="198"/>
      <c r="AA11" s="198"/>
      <c r="AB11" s="198"/>
      <c r="AC11" s="227"/>
      <c r="AD11" s="227"/>
      <c r="AE11" s="227"/>
      <c r="AF11" s="227"/>
      <c r="AG11" s="227"/>
      <c r="AH11" s="227"/>
      <c r="AI11" s="227"/>
      <c r="AJ11" s="227">
        <v>3.3</v>
      </c>
      <c r="AK11" s="780" t="s">
        <v>1077</v>
      </c>
      <c r="AL11" s="781"/>
      <c r="AM11" s="781"/>
      <c r="AN11" s="598"/>
      <c r="AO11" s="599"/>
      <c r="AP11" s="3"/>
      <c r="AQ11" s="226">
        <f>IF(P11="材質劣化",2,IF(P11="漏水",3,1))</f>
        <v>3</v>
      </c>
    </row>
    <row r="12" spans="2:86" ht="12" customHeight="1" x14ac:dyDescent="0.2">
      <c r="B12" s="486"/>
      <c r="C12" s="757"/>
      <c r="D12" s="755"/>
      <c r="E12" s="755"/>
      <c r="F12" s="755"/>
      <c r="G12" s="755"/>
      <c r="H12" s="755"/>
      <c r="I12" s="755"/>
      <c r="J12" s="756"/>
      <c r="K12" s="197">
        <v>2</v>
      </c>
      <c r="L12" s="793" t="s">
        <v>350</v>
      </c>
      <c r="M12" s="794"/>
      <c r="N12" s="793" t="s">
        <v>376</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96" t="s">
        <v>1073</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c r="L13" s="793"/>
      <c r="M13" s="794"/>
      <c r="N13" s="793"/>
      <c r="O13" s="794"/>
      <c r="P13" s="793"/>
      <c r="Q13" s="794"/>
      <c r="R13" s="270"/>
      <c r="S13" s="270"/>
      <c r="T13" s="270"/>
      <c r="U13" s="785"/>
      <c r="V13" s="795"/>
      <c r="W13" s="785"/>
      <c r="X13" s="786"/>
      <c r="Y13" s="199"/>
      <c r="Z13" s="198"/>
      <c r="AA13" s="198"/>
      <c r="AB13" s="198"/>
      <c r="AC13" s="227"/>
      <c r="AD13" s="227"/>
      <c r="AE13" s="227"/>
      <c r="AF13" s="227"/>
      <c r="AG13" s="227"/>
      <c r="AH13" s="227"/>
      <c r="AI13" s="227"/>
      <c r="AJ13" s="227"/>
      <c r="AK13" s="796"/>
      <c r="AL13" s="797"/>
      <c r="AM13" s="797"/>
      <c r="AN13" s="798"/>
      <c r="AO13" s="799"/>
      <c r="AP13" s="3"/>
      <c r="AQ13" s="226">
        <f t="shared" si="5"/>
        <v>1</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3.3</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1</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Ⅱb</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1</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367</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dataValidations count="1">
    <dataValidation type="list" allowBlank="1" showInputMessage="1" showErrorMessage="1" sqref="N11:O30 R11:T30" xr:uid="{ABFD9A3E-060F-4128-B07C-68B082C5B35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B9B30EE-1591-4326-86F7-35B7ABDC68B4}">
          <x14:formula1>
            <xm:f>'(参考)リスト'!$D$16:$D$18</xm:f>
          </x14:formula1>
          <xm:sqref>P11:Q30</xm:sqref>
        </x14:dataValidation>
        <x14:dataValidation type="list" allowBlank="1" showInputMessage="1" showErrorMessage="1" xr:uid="{91D682B4-4648-4264-A872-B5082CB790FE}">
          <x14:formula1>
            <xm:f>'(参考)リスト'!$G$16:$G$20</xm:f>
          </x14:formula1>
          <xm:sqref>U11:V30</xm:sqref>
        </x14:dataValidation>
        <x14:dataValidation type="list" allowBlank="1" showInputMessage="1" showErrorMessage="1" xr:uid="{590C7F8D-5BB7-45C9-AB2A-8538AEC17DFC}">
          <x14:formula1>
            <xm:f>'(参考)リスト'!$B$16:$B$20</xm:f>
          </x14:formula1>
          <xm:sqref>L11:M30</xm:sqref>
        </x14:dataValidation>
        <x14:dataValidation type="list" allowBlank="1" showInputMessage="1" showErrorMessage="1" xr:uid="{6EC4A007-4120-451E-B02B-E44E90B7C7A3}">
          <x14:formula1>
            <xm:f>'(参考)リスト'!$F$16:$F$21</xm:f>
          </x14:formula1>
          <xm:sqref>W11:X30</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1D4BA-ECCE-4840-8AE3-86145CDE9CAF}">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S023</v>
      </c>
      <c r="AW5" s="166">
        <f>R7</f>
        <v>9.02</v>
      </c>
      <c r="AX5" s="167">
        <f>+Y32</f>
        <v>0</v>
      </c>
      <c r="AY5" s="167">
        <f>+Z32</f>
        <v>0</v>
      </c>
      <c r="AZ5" s="167">
        <f>+AA32</f>
        <v>0</v>
      </c>
      <c r="BA5" s="167">
        <f t="shared" ref="BA5" si="0">+AB32</f>
        <v>0</v>
      </c>
      <c r="BB5" s="167">
        <f>+AC32</f>
        <v>0</v>
      </c>
      <c r="BC5" s="167">
        <f t="shared" ref="BC5:BI5" si="1">+AD32</f>
        <v>1</v>
      </c>
      <c r="BD5" s="167">
        <f t="shared" si="1"/>
        <v>2</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1</v>
      </c>
      <c r="BO5" s="167">
        <f t="shared" si="3"/>
        <v>2</v>
      </c>
      <c r="BP5" s="167">
        <f>+AG35</f>
        <v>0</v>
      </c>
      <c r="BQ5" s="167">
        <f>+AH35</f>
        <v>0</v>
      </c>
      <c r="BR5" s="167">
        <f>+AI35</f>
        <v>0</v>
      </c>
      <c r="BS5" s="192" t="str">
        <f>+Y36</f>
        <v>Ⅰ</v>
      </c>
      <c r="BT5" s="192" t="str">
        <f>+AC36</f>
        <v>Ⅲ</v>
      </c>
      <c r="BU5" s="192" t="str">
        <f>+AG36</f>
        <v>Ⅰ</v>
      </c>
      <c r="BV5" s="192" t="str">
        <f>+Y37</f>
        <v>Ⅲ</v>
      </c>
      <c r="BW5" s="168" t="str">
        <f>IF(Y32&gt;0,$R$7,"")</f>
        <v/>
      </c>
      <c r="BX5" s="169" t="str">
        <f>IF(Z32&gt;0,"",IF(AA32&gt;0,$R$7,""))</f>
        <v/>
      </c>
      <c r="BY5" s="169" t="str">
        <f>IF(Y32+Z32&gt;0,"",IF(AA32&gt;0,$R$7,""))</f>
        <v/>
      </c>
      <c r="BZ5" s="169" t="str">
        <f>IF(Y32+Z32+AA32&gt;0,"",IF(AB32&gt;0,$R$7,""))</f>
        <v/>
      </c>
      <c r="CA5" s="170">
        <f t="shared" ref="CA5:CH5" si="4">+AC31</f>
        <v>0</v>
      </c>
      <c r="CB5" s="170">
        <f t="shared" si="4"/>
        <v>0.03</v>
      </c>
      <c r="CC5" s="170">
        <f t="shared" si="4"/>
        <v>0.18</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658</v>
      </c>
      <c r="O7" s="786"/>
      <c r="P7" s="782" t="s">
        <v>475</v>
      </c>
      <c r="Q7" s="784"/>
      <c r="R7" s="787">
        <v>9.02</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62</v>
      </c>
      <c r="V11" s="795"/>
      <c r="W11" s="785" t="s">
        <v>62</v>
      </c>
      <c r="X11" s="786"/>
      <c r="Y11" s="199"/>
      <c r="Z11" s="198"/>
      <c r="AA11" s="198"/>
      <c r="AB11" s="198"/>
      <c r="AC11" s="227"/>
      <c r="AD11" s="227">
        <v>0.03</v>
      </c>
      <c r="AE11" s="227"/>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512</v>
      </c>
      <c r="O12" s="794"/>
      <c r="P12" s="793" t="s">
        <v>351</v>
      </c>
      <c r="Q12" s="794"/>
      <c r="R12" s="270" t="s">
        <v>559</v>
      </c>
      <c r="S12" s="270"/>
      <c r="T12" s="270"/>
      <c r="U12" s="785" t="s">
        <v>681</v>
      </c>
      <c r="V12" s="795"/>
      <c r="W12" s="785" t="s">
        <v>681</v>
      </c>
      <c r="X12" s="786"/>
      <c r="Y12" s="199"/>
      <c r="Z12" s="198"/>
      <c r="AA12" s="198"/>
      <c r="AB12" s="198"/>
      <c r="AC12" s="227"/>
      <c r="AD12" s="227"/>
      <c r="AE12" s="227"/>
      <c r="AF12" s="227"/>
      <c r="AG12" s="227"/>
      <c r="AH12" s="227"/>
      <c r="AI12" s="227"/>
      <c r="AJ12" s="227"/>
      <c r="AK12" s="796" t="s">
        <v>728</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1317</v>
      </c>
      <c r="M13" s="794"/>
      <c r="N13" s="793" t="s">
        <v>1316</v>
      </c>
      <c r="O13" s="794"/>
      <c r="P13" s="793" t="s">
        <v>1309</v>
      </c>
      <c r="Q13" s="794"/>
      <c r="R13" s="270" t="s">
        <v>1308</v>
      </c>
      <c r="S13" s="270"/>
      <c r="T13" s="270"/>
      <c r="U13" s="785" t="s">
        <v>687</v>
      </c>
      <c r="V13" s="795"/>
      <c r="W13" s="785" t="s">
        <v>692</v>
      </c>
      <c r="X13" s="786"/>
      <c r="Y13" s="199"/>
      <c r="Z13" s="198"/>
      <c r="AA13" s="198"/>
      <c r="AB13" s="198"/>
      <c r="AC13" s="227"/>
      <c r="AD13" s="227"/>
      <c r="AE13" s="227">
        <v>0.11</v>
      </c>
      <c r="AF13" s="227"/>
      <c r="AG13" s="227"/>
      <c r="AH13" s="227"/>
      <c r="AI13" s="227"/>
      <c r="AJ13" s="227"/>
      <c r="AK13" s="796" t="s">
        <v>1312</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1317</v>
      </c>
      <c r="M14" s="794"/>
      <c r="N14" s="793" t="s">
        <v>1316</v>
      </c>
      <c r="O14" s="794"/>
      <c r="P14" s="793" t="s">
        <v>1309</v>
      </c>
      <c r="Q14" s="794"/>
      <c r="R14" s="270" t="s">
        <v>1308</v>
      </c>
      <c r="S14" s="270"/>
      <c r="T14" s="270"/>
      <c r="U14" s="785" t="s">
        <v>687</v>
      </c>
      <c r="V14" s="795"/>
      <c r="W14" s="785" t="s">
        <v>692</v>
      </c>
      <c r="X14" s="786"/>
      <c r="Y14" s="199"/>
      <c r="Z14" s="198"/>
      <c r="AA14" s="198"/>
      <c r="AB14" s="198"/>
      <c r="AC14" s="227"/>
      <c r="AD14" s="227"/>
      <c r="AE14" s="227">
        <v>7.0000000000000007E-2</v>
      </c>
      <c r="AF14" s="227"/>
      <c r="AG14" s="227"/>
      <c r="AH14" s="227"/>
      <c r="AI14" s="227"/>
      <c r="AJ14" s="227"/>
      <c r="AK14" s="796" t="s">
        <v>1312</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561</v>
      </c>
      <c r="M15" s="794"/>
      <c r="N15" s="793" t="s">
        <v>515</v>
      </c>
      <c r="O15" s="794"/>
      <c r="P15" s="793" t="s">
        <v>351</v>
      </c>
      <c r="Q15" s="794"/>
      <c r="R15" s="270" t="s">
        <v>559</v>
      </c>
      <c r="S15" s="270"/>
      <c r="T15" s="270"/>
      <c r="U15" s="785" t="s">
        <v>681</v>
      </c>
      <c r="V15" s="795"/>
      <c r="W15" s="785" t="s">
        <v>681</v>
      </c>
      <c r="X15" s="786"/>
      <c r="Y15" s="199"/>
      <c r="Z15" s="198"/>
      <c r="AA15" s="198"/>
      <c r="AB15" s="198"/>
      <c r="AC15" s="227"/>
      <c r="AD15" s="227"/>
      <c r="AE15" s="227"/>
      <c r="AF15" s="227"/>
      <c r="AG15" s="227"/>
      <c r="AH15" s="227"/>
      <c r="AI15" s="227"/>
      <c r="AJ15" s="227"/>
      <c r="AK15" s="796" t="s">
        <v>728</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1311</v>
      </c>
      <c r="M16" s="794"/>
      <c r="N16" s="793" t="s">
        <v>1310</v>
      </c>
      <c r="O16" s="794"/>
      <c r="P16" s="793" t="s">
        <v>1309</v>
      </c>
      <c r="Q16" s="794"/>
      <c r="R16" s="270" t="s">
        <v>1308</v>
      </c>
      <c r="S16" s="270"/>
      <c r="T16" s="270"/>
      <c r="U16" s="785" t="s">
        <v>687</v>
      </c>
      <c r="V16" s="795"/>
      <c r="W16" s="785" t="s">
        <v>1124</v>
      </c>
      <c r="X16" s="786"/>
      <c r="Y16" s="199"/>
      <c r="Z16" s="198"/>
      <c r="AA16" s="198"/>
      <c r="AB16" s="198"/>
      <c r="AC16" s="227"/>
      <c r="AD16" s="227"/>
      <c r="AE16" s="227"/>
      <c r="AF16" s="227"/>
      <c r="AG16" s="227"/>
      <c r="AH16" s="227"/>
      <c r="AI16" s="227"/>
      <c r="AJ16" s="227"/>
      <c r="AK16" s="796" t="s">
        <v>1307</v>
      </c>
      <c r="AL16" s="797"/>
      <c r="AM16" s="797"/>
      <c r="AN16" s="798"/>
      <c r="AO16" s="799"/>
      <c r="AP16" s="3"/>
      <c r="AQ16" s="226">
        <f t="shared" si="5"/>
        <v>2</v>
      </c>
    </row>
    <row r="17" spans="2:43" ht="12" customHeight="1" x14ac:dyDescent="0.2">
      <c r="B17" s="486"/>
      <c r="C17" s="757"/>
      <c r="D17" s="755"/>
      <c r="E17" s="755"/>
      <c r="F17" s="755"/>
      <c r="G17" s="755"/>
      <c r="H17" s="755"/>
      <c r="I17" s="755"/>
      <c r="J17" s="756"/>
      <c r="K17" s="197">
        <v>7</v>
      </c>
      <c r="L17" s="793" t="s">
        <v>1311</v>
      </c>
      <c r="M17" s="794"/>
      <c r="N17" s="793" t="s">
        <v>1322</v>
      </c>
      <c r="O17" s="794"/>
      <c r="P17" s="793" t="s">
        <v>1309</v>
      </c>
      <c r="Q17" s="794"/>
      <c r="R17" s="270" t="s">
        <v>1308</v>
      </c>
      <c r="S17" s="270"/>
      <c r="T17" s="270"/>
      <c r="U17" s="785" t="s">
        <v>687</v>
      </c>
      <c r="V17" s="795"/>
      <c r="W17" s="785" t="s">
        <v>1124</v>
      </c>
      <c r="X17" s="786"/>
      <c r="Y17" s="199"/>
      <c r="Z17" s="198"/>
      <c r="AA17" s="198"/>
      <c r="AB17" s="198"/>
      <c r="AC17" s="227"/>
      <c r="AD17" s="227"/>
      <c r="AE17" s="227"/>
      <c r="AF17" s="227"/>
      <c r="AG17" s="227"/>
      <c r="AH17" s="227"/>
      <c r="AI17" s="227"/>
      <c r="AJ17" s="227"/>
      <c r="AK17" s="837" t="s">
        <v>1307</v>
      </c>
      <c r="AL17" s="838"/>
      <c r="AM17" s="838"/>
      <c r="AN17" s="798"/>
      <c r="AO17" s="799"/>
      <c r="AP17" s="3"/>
      <c r="AQ17" s="226">
        <f t="shared" si="5"/>
        <v>2</v>
      </c>
    </row>
    <row r="18" spans="2:43" ht="12" customHeight="1" x14ac:dyDescent="0.2">
      <c r="B18" s="486"/>
      <c r="C18" s="757"/>
      <c r="D18" s="755"/>
      <c r="E18" s="755"/>
      <c r="F18" s="755"/>
      <c r="G18" s="755"/>
      <c r="H18" s="755"/>
      <c r="I18" s="755"/>
      <c r="J18" s="756"/>
      <c r="K18" s="197">
        <v>8</v>
      </c>
      <c r="L18" s="793" t="s">
        <v>1311</v>
      </c>
      <c r="M18" s="794"/>
      <c r="N18" s="793" t="s">
        <v>1322</v>
      </c>
      <c r="O18" s="794"/>
      <c r="P18" s="793" t="s">
        <v>1309</v>
      </c>
      <c r="Q18" s="794"/>
      <c r="R18" s="270" t="s">
        <v>1308</v>
      </c>
      <c r="S18" s="270"/>
      <c r="T18" s="270"/>
      <c r="U18" s="785" t="s">
        <v>687</v>
      </c>
      <c r="V18" s="795"/>
      <c r="W18" s="785" t="s">
        <v>1124</v>
      </c>
      <c r="X18" s="786"/>
      <c r="Y18" s="199"/>
      <c r="Z18" s="198"/>
      <c r="AA18" s="198"/>
      <c r="AB18" s="198"/>
      <c r="AC18" s="227"/>
      <c r="AD18" s="227"/>
      <c r="AE18" s="227"/>
      <c r="AF18" s="227"/>
      <c r="AG18" s="227"/>
      <c r="AH18" s="227"/>
      <c r="AI18" s="227"/>
      <c r="AJ18" s="227"/>
      <c r="AK18" s="837" t="s">
        <v>1312</v>
      </c>
      <c r="AL18" s="838"/>
      <c r="AM18" s="838"/>
      <c r="AN18" s="798"/>
      <c r="AO18" s="799"/>
      <c r="AP18" s="3"/>
      <c r="AQ18" s="226">
        <f t="shared" si="5"/>
        <v>2</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0.03</v>
      </c>
      <c r="AE31" s="228">
        <f t="shared" si="6"/>
        <v>0.18</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1</v>
      </c>
      <c r="AE32" s="199">
        <f t="shared" si="7"/>
        <v>2</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Ⅲ</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1</v>
      </c>
      <c r="AE35" s="807">
        <f>AE32+AF32</f>
        <v>2</v>
      </c>
      <c r="AF35" s="808"/>
      <c r="AG35" s="199">
        <f>AG32</f>
        <v>0</v>
      </c>
      <c r="AH35" s="199">
        <f>AH32</f>
        <v>0</v>
      </c>
      <c r="AI35" s="807">
        <f>AI32+AJ32</f>
        <v>0</v>
      </c>
      <c r="AJ35" s="808"/>
      <c r="AK35" s="817"/>
      <c r="AL35" s="818"/>
      <c r="AM35" s="818"/>
      <c r="AN35" s="818"/>
      <c r="AO35" s="819"/>
      <c r="AP35" s="3"/>
      <c r="AQ35" s="167">
        <f>+Y32+AC35+AG35</f>
        <v>0</v>
      </c>
      <c r="AR35" s="167">
        <f>+Z32+AD35+AH35</f>
        <v>1</v>
      </c>
      <c r="AS35" s="736">
        <f>+AS34+AE35+AI35</f>
        <v>2</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365</v>
      </c>
      <c r="AD36" s="786"/>
      <c r="AE36" s="786"/>
      <c r="AF36" s="795"/>
      <c r="AG36" s="785" t="s">
        <v>362</v>
      </c>
      <c r="AH36" s="786"/>
      <c r="AI36" s="786"/>
      <c r="AJ36" s="795"/>
      <c r="AK36" s="817"/>
      <c r="AL36" s="818"/>
      <c r="AM36" s="818"/>
      <c r="AN36" s="818"/>
      <c r="AO36" s="819"/>
      <c r="AP36" s="3"/>
      <c r="AQ36" s="371" t="str">
        <f>IF(AQ35&gt;0,"Ⅳ",IF(AR35&gt;0,"Ⅲ",IF(AS35&gt;0,"Ⅱ","Ⅰ")))</f>
        <v>Ⅲ</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365</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dataValidations count="1">
    <dataValidation type="list" allowBlank="1" showInputMessage="1" showErrorMessage="1" sqref="N11:O30 R11:T30" xr:uid="{F1261852-144A-4508-8878-350CFF71D20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A03FC40-DC85-48AF-9EF2-22B070C8E3DB}">
          <x14:formula1>
            <xm:f>'(参考)リスト'!$F$16:$F$21</xm:f>
          </x14:formula1>
          <xm:sqref>W11:X30</xm:sqref>
        </x14:dataValidation>
        <x14:dataValidation type="list" allowBlank="1" showInputMessage="1" showErrorMessage="1" xr:uid="{DC90AA81-645E-4D2E-A9B8-C644FC838E8F}">
          <x14:formula1>
            <xm:f>'(参考)リスト'!$B$16:$B$20</xm:f>
          </x14:formula1>
          <xm:sqref>L11:M30</xm:sqref>
        </x14:dataValidation>
        <x14:dataValidation type="list" allowBlank="1" showInputMessage="1" showErrorMessage="1" xr:uid="{96DD2682-4FAC-419A-BDFF-5C2A23EBFB6C}">
          <x14:formula1>
            <xm:f>'(参考)リスト'!$G$16:$G$20</xm:f>
          </x14:formula1>
          <xm:sqref>U11:V30</xm:sqref>
        </x14:dataValidation>
        <x14:dataValidation type="list" allowBlank="1" showInputMessage="1" showErrorMessage="1" xr:uid="{23E61206-986F-43DD-A9DF-2D3ED4ED9C1E}">
          <x14:formula1>
            <xm:f>'(参考)リスト'!$D$16:$D$18</xm:f>
          </x14:formula1>
          <xm:sqref>P11:Q30</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93BA-2DAE-444E-BF3F-DDFB1E7262FD}">
  <dimension ref="B1:CH52"/>
  <sheetViews>
    <sheetView showGridLines="0" showZeros="0" tabSelected="1"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S024</v>
      </c>
      <c r="AW5" s="166">
        <f>R7</f>
        <v>8.91</v>
      </c>
      <c r="AX5" s="167">
        <f>+Y32</f>
        <v>0</v>
      </c>
      <c r="AY5" s="167">
        <f>+Z32</f>
        <v>0</v>
      </c>
      <c r="AZ5" s="167">
        <f>+AA32</f>
        <v>0</v>
      </c>
      <c r="BA5" s="167">
        <f t="shared" ref="BA5" si="0">+AB32</f>
        <v>0</v>
      </c>
      <c r="BB5" s="167">
        <f>+AC32</f>
        <v>0</v>
      </c>
      <c r="BC5" s="167">
        <f t="shared" ref="BC5:BI5" si="1">+AD32</f>
        <v>0</v>
      </c>
      <c r="BD5" s="167">
        <f t="shared" si="1"/>
        <v>1</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3.5000000000000003E-2</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659</v>
      </c>
      <c r="O7" s="786"/>
      <c r="P7" s="782" t="s">
        <v>475</v>
      </c>
      <c r="Q7" s="784"/>
      <c r="R7" s="787">
        <v>8.91</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687</v>
      </c>
      <c r="V11" s="795"/>
      <c r="W11" s="785" t="s">
        <v>692</v>
      </c>
      <c r="X11" s="786"/>
      <c r="Y11" s="199"/>
      <c r="Z11" s="198"/>
      <c r="AA11" s="198"/>
      <c r="AB11" s="198"/>
      <c r="AC11" s="227"/>
      <c r="AD11" s="227"/>
      <c r="AE11" s="227">
        <v>3.5000000000000003E-2</v>
      </c>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516</v>
      </c>
      <c r="O12" s="794"/>
      <c r="P12" s="793" t="s">
        <v>351</v>
      </c>
      <c r="Q12" s="794"/>
      <c r="R12" s="270" t="s">
        <v>559</v>
      </c>
      <c r="S12" s="270"/>
      <c r="T12" s="270"/>
      <c r="U12" s="785" t="s">
        <v>681</v>
      </c>
      <c r="V12" s="795"/>
      <c r="W12" s="785" t="s">
        <v>681</v>
      </c>
      <c r="X12" s="786"/>
      <c r="Y12" s="199"/>
      <c r="Z12" s="198"/>
      <c r="AA12" s="198"/>
      <c r="AB12" s="198"/>
      <c r="AC12" s="227"/>
      <c r="AD12" s="227"/>
      <c r="AE12" s="227"/>
      <c r="AF12" s="227"/>
      <c r="AG12" s="227"/>
      <c r="AH12" s="227"/>
      <c r="AI12" s="227"/>
      <c r="AJ12" s="227"/>
      <c r="AK12" s="796" t="s">
        <v>728</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561</v>
      </c>
      <c r="M13" s="794"/>
      <c r="N13" s="793" t="s">
        <v>515</v>
      </c>
      <c r="O13" s="794"/>
      <c r="P13" s="793" t="s">
        <v>351</v>
      </c>
      <c r="Q13" s="794"/>
      <c r="R13" s="270" t="s">
        <v>559</v>
      </c>
      <c r="S13" s="270"/>
      <c r="T13" s="270"/>
      <c r="U13" s="785" t="s">
        <v>681</v>
      </c>
      <c r="V13" s="795"/>
      <c r="W13" s="785" t="s">
        <v>681</v>
      </c>
      <c r="X13" s="786"/>
      <c r="Y13" s="199"/>
      <c r="Z13" s="198"/>
      <c r="AA13" s="198"/>
      <c r="AB13" s="198"/>
      <c r="AC13" s="227"/>
      <c r="AD13" s="227"/>
      <c r="AE13" s="227"/>
      <c r="AF13" s="227"/>
      <c r="AG13" s="227"/>
      <c r="AH13" s="227"/>
      <c r="AI13" s="227"/>
      <c r="AJ13" s="227"/>
      <c r="AK13" s="796" t="s">
        <v>728</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1311</v>
      </c>
      <c r="M14" s="794"/>
      <c r="N14" s="793" t="s">
        <v>1310</v>
      </c>
      <c r="O14" s="794"/>
      <c r="P14" s="793" t="s">
        <v>1309</v>
      </c>
      <c r="Q14" s="794"/>
      <c r="R14" s="270" t="s">
        <v>1308</v>
      </c>
      <c r="S14" s="270"/>
      <c r="T14" s="270"/>
      <c r="U14" s="785" t="s">
        <v>687</v>
      </c>
      <c r="V14" s="795"/>
      <c r="W14" s="785" t="s">
        <v>1124</v>
      </c>
      <c r="X14" s="786"/>
      <c r="Y14" s="199"/>
      <c r="Z14" s="198"/>
      <c r="AA14" s="198"/>
      <c r="AB14" s="198"/>
      <c r="AC14" s="227"/>
      <c r="AD14" s="227"/>
      <c r="AE14" s="227"/>
      <c r="AF14" s="227"/>
      <c r="AG14" s="227"/>
      <c r="AH14" s="227"/>
      <c r="AI14" s="227"/>
      <c r="AJ14" s="227"/>
      <c r="AK14" s="796" t="s">
        <v>1307</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1311</v>
      </c>
      <c r="M15" s="794"/>
      <c r="N15" s="793" t="s">
        <v>1310</v>
      </c>
      <c r="O15" s="794"/>
      <c r="P15" s="793" t="s">
        <v>1309</v>
      </c>
      <c r="Q15" s="794"/>
      <c r="R15" s="270" t="s">
        <v>1308</v>
      </c>
      <c r="S15" s="270"/>
      <c r="T15" s="270"/>
      <c r="U15" s="785" t="s">
        <v>687</v>
      </c>
      <c r="V15" s="795"/>
      <c r="W15" s="785" t="s">
        <v>1124</v>
      </c>
      <c r="X15" s="786"/>
      <c r="Y15" s="199"/>
      <c r="Z15" s="198"/>
      <c r="AA15" s="198"/>
      <c r="AB15" s="198"/>
      <c r="AC15" s="227"/>
      <c r="AD15" s="227"/>
      <c r="AE15" s="227"/>
      <c r="AF15" s="227"/>
      <c r="AG15" s="227"/>
      <c r="AH15" s="227"/>
      <c r="AI15" s="227"/>
      <c r="AJ15" s="227"/>
      <c r="AK15" s="796" t="s">
        <v>1307</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1311</v>
      </c>
      <c r="M16" s="794"/>
      <c r="N16" s="793" t="s">
        <v>1313</v>
      </c>
      <c r="O16" s="794"/>
      <c r="P16" s="793" t="s">
        <v>1309</v>
      </c>
      <c r="Q16" s="794"/>
      <c r="R16" s="270" t="s">
        <v>1308</v>
      </c>
      <c r="S16" s="270"/>
      <c r="T16" s="270"/>
      <c r="U16" s="785" t="s">
        <v>687</v>
      </c>
      <c r="V16" s="795"/>
      <c r="W16" s="785" t="s">
        <v>1124</v>
      </c>
      <c r="X16" s="786"/>
      <c r="Y16" s="199"/>
      <c r="Z16" s="198"/>
      <c r="AA16" s="198"/>
      <c r="AB16" s="198"/>
      <c r="AC16" s="227"/>
      <c r="AD16" s="227"/>
      <c r="AE16" s="227"/>
      <c r="AF16" s="227"/>
      <c r="AG16" s="227"/>
      <c r="AH16" s="227"/>
      <c r="AI16" s="227"/>
      <c r="AJ16" s="227"/>
      <c r="AK16" s="796" t="s">
        <v>1321</v>
      </c>
      <c r="AL16" s="797"/>
      <c r="AM16" s="797"/>
      <c r="AN16" s="798"/>
      <c r="AO16" s="799"/>
      <c r="AP16" s="3"/>
      <c r="AQ16" s="226">
        <f t="shared" si="5"/>
        <v>2</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3.5000000000000003E-2</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1</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1">
    <dataValidation type="list" allowBlank="1" showInputMessage="1" showErrorMessage="1" sqref="N11:O30 R11:T30" xr:uid="{CF249A17-0757-4C01-94F4-1BBD0D93601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703AA0-EA23-4C03-AA51-86AC008057BC}">
          <x14:formula1>
            <xm:f>'(参考)リスト'!$D$16:$D$18</xm:f>
          </x14:formula1>
          <xm:sqref>P11:Q30</xm:sqref>
        </x14:dataValidation>
        <x14:dataValidation type="list" allowBlank="1" showInputMessage="1" showErrorMessage="1" xr:uid="{8AAD6045-6161-4AC2-8D08-D9C3E56D2C80}">
          <x14:formula1>
            <xm:f>'(参考)リスト'!$G$16:$G$20</xm:f>
          </x14:formula1>
          <xm:sqref>U11:V30</xm:sqref>
        </x14:dataValidation>
        <x14:dataValidation type="list" allowBlank="1" showInputMessage="1" showErrorMessage="1" xr:uid="{978622A4-AA41-4FF9-813F-84478895A5A9}">
          <x14:formula1>
            <xm:f>'(参考)リスト'!$B$16:$B$20</xm:f>
          </x14:formula1>
          <xm:sqref>L11:M30</xm:sqref>
        </x14:dataValidation>
        <x14:dataValidation type="list" allowBlank="1" showInputMessage="1" showErrorMessage="1" xr:uid="{82B15526-7022-4E18-9F8D-67A3E61F9FBC}">
          <x14:formula1>
            <xm:f>'(参考)リスト'!$F$16:$F$21</xm:f>
          </x14:formula1>
          <xm:sqref>W11:X30</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EA0A3-71B1-4E8C-9DD4-0AF5F4BF5B99}">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S025</v>
      </c>
      <c r="AW5" s="166">
        <f>R7</f>
        <v>9.02</v>
      </c>
      <c r="AX5" s="167">
        <f>+Y32</f>
        <v>0</v>
      </c>
      <c r="AY5" s="167">
        <f>+Z32</f>
        <v>0</v>
      </c>
      <c r="AZ5" s="167">
        <f>+AA32</f>
        <v>0</v>
      </c>
      <c r="BA5" s="167">
        <f t="shared" ref="BA5" si="0">+AB32</f>
        <v>0</v>
      </c>
      <c r="BB5" s="167">
        <f>+AC32</f>
        <v>0</v>
      </c>
      <c r="BC5" s="167">
        <f t="shared" ref="BC5:BI5" si="1">+AD32</f>
        <v>0</v>
      </c>
      <c r="BD5" s="167">
        <f t="shared" si="1"/>
        <v>0</v>
      </c>
      <c r="BE5" s="167">
        <f t="shared" si="1"/>
        <v>1</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2.2499999999999999E-2</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660</v>
      </c>
      <c r="O7" s="786"/>
      <c r="P7" s="782" t="s">
        <v>475</v>
      </c>
      <c r="Q7" s="784"/>
      <c r="R7" s="787">
        <v>9.02</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681</v>
      </c>
      <c r="V11" s="795"/>
      <c r="W11" s="785" t="s">
        <v>681</v>
      </c>
      <c r="X11" s="786"/>
      <c r="Y11" s="199"/>
      <c r="Z11" s="198"/>
      <c r="AA11" s="198"/>
      <c r="AB11" s="198"/>
      <c r="AC11" s="227"/>
      <c r="AD11" s="227"/>
      <c r="AE11" s="227"/>
      <c r="AF11" s="227"/>
      <c r="AG11" s="227"/>
      <c r="AH11" s="227"/>
      <c r="AI11" s="227"/>
      <c r="AJ11" s="227"/>
      <c r="AK11" s="780" t="s">
        <v>728</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513</v>
      </c>
      <c r="O12" s="794"/>
      <c r="P12" s="793" t="s">
        <v>351</v>
      </c>
      <c r="Q12" s="794"/>
      <c r="R12" s="270" t="s">
        <v>357</v>
      </c>
      <c r="S12" s="270"/>
      <c r="T12" s="270"/>
      <c r="U12" s="785" t="s">
        <v>687</v>
      </c>
      <c r="V12" s="795"/>
      <c r="W12" s="785" t="s">
        <v>686</v>
      </c>
      <c r="X12" s="786"/>
      <c r="Y12" s="199"/>
      <c r="Z12" s="198"/>
      <c r="AA12" s="198"/>
      <c r="AB12" s="198"/>
      <c r="AC12" s="227"/>
      <c r="AD12" s="227"/>
      <c r="AE12" s="227"/>
      <c r="AF12" s="227">
        <v>2.2499999999999999E-2</v>
      </c>
      <c r="AG12" s="227"/>
      <c r="AH12" s="227"/>
      <c r="AI12" s="227"/>
      <c r="AJ12" s="227"/>
      <c r="AK12" s="780" t="s">
        <v>1091</v>
      </c>
      <c r="AL12" s="781"/>
      <c r="AM12" s="781"/>
      <c r="AN12" s="598"/>
      <c r="AO12" s="5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561</v>
      </c>
      <c r="M13" s="794"/>
      <c r="N13" s="793" t="s">
        <v>513</v>
      </c>
      <c r="O13" s="794"/>
      <c r="P13" s="793" t="s">
        <v>351</v>
      </c>
      <c r="Q13" s="794"/>
      <c r="R13" s="270" t="s">
        <v>559</v>
      </c>
      <c r="S13" s="270"/>
      <c r="T13" s="270"/>
      <c r="U13" s="785" t="s">
        <v>681</v>
      </c>
      <c r="V13" s="795"/>
      <c r="W13" s="785" t="s">
        <v>681</v>
      </c>
      <c r="X13" s="786"/>
      <c r="Y13" s="199"/>
      <c r="Z13" s="198"/>
      <c r="AA13" s="198"/>
      <c r="AB13" s="198"/>
      <c r="AC13" s="227"/>
      <c r="AD13" s="227"/>
      <c r="AE13" s="227"/>
      <c r="AF13" s="227"/>
      <c r="AG13" s="227"/>
      <c r="AH13" s="227"/>
      <c r="AI13" s="227"/>
      <c r="AJ13" s="227"/>
      <c r="AK13" s="780" t="s">
        <v>728</v>
      </c>
      <c r="AL13" s="781"/>
      <c r="AM13" s="781"/>
      <c r="AN13" s="598"/>
      <c r="AO13" s="599"/>
      <c r="AP13" s="3"/>
      <c r="AQ13" s="226">
        <f t="shared" si="5"/>
        <v>2</v>
      </c>
    </row>
    <row r="14" spans="2:86" ht="12" customHeight="1" x14ac:dyDescent="0.2">
      <c r="B14" s="486"/>
      <c r="C14" s="757"/>
      <c r="D14" s="755"/>
      <c r="E14" s="755"/>
      <c r="F14" s="755"/>
      <c r="G14" s="755"/>
      <c r="H14" s="755"/>
      <c r="I14" s="755"/>
      <c r="J14" s="756"/>
      <c r="K14" s="197">
        <v>4</v>
      </c>
      <c r="L14" s="793" t="s">
        <v>561</v>
      </c>
      <c r="M14" s="794"/>
      <c r="N14" s="793" t="s">
        <v>513</v>
      </c>
      <c r="O14" s="794"/>
      <c r="P14" s="793" t="s">
        <v>351</v>
      </c>
      <c r="Q14" s="794"/>
      <c r="R14" s="270" t="s">
        <v>559</v>
      </c>
      <c r="S14" s="270"/>
      <c r="T14" s="270"/>
      <c r="U14" s="785" t="s">
        <v>681</v>
      </c>
      <c r="V14" s="795"/>
      <c r="W14" s="785" t="s">
        <v>681</v>
      </c>
      <c r="X14" s="786"/>
      <c r="Y14" s="199"/>
      <c r="Z14" s="198"/>
      <c r="AA14" s="198"/>
      <c r="AB14" s="198"/>
      <c r="AC14" s="227"/>
      <c r="AD14" s="227"/>
      <c r="AE14" s="227"/>
      <c r="AF14" s="227"/>
      <c r="AG14" s="227"/>
      <c r="AH14" s="227"/>
      <c r="AI14" s="227"/>
      <c r="AJ14" s="227"/>
      <c r="AK14" s="780" t="s">
        <v>728</v>
      </c>
      <c r="AL14" s="781"/>
      <c r="AM14" s="781"/>
      <c r="AN14" s="598"/>
      <c r="AO14" s="599"/>
      <c r="AP14" s="3"/>
      <c r="AQ14" s="226">
        <f t="shared" si="5"/>
        <v>2</v>
      </c>
    </row>
    <row r="15" spans="2:86" ht="12" customHeight="1" x14ac:dyDescent="0.2">
      <c r="B15" s="486"/>
      <c r="C15" s="757"/>
      <c r="D15" s="755"/>
      <c r="E15" s="755"/>
      <c r="F15" s="755"/>
      <c r="G15" s="755"/>
      <c r="H15" s="755"/>
      <c r="I15" s="755"/>
      <c r="J15" s="756"/>
      <c r="K15" s="197">
        <v>5</v>
      </c>
      <c r="L15" s="793" t="s">
        <v>561</v>
      </c>
      <c r="M15" s="794"/>
      <c r="N15" s="793" t="s">
        <v>515</v>
      </c>
      <c r="O15" s="794"/>
      <c r="P15" s="793" t="s">
        <v>351</v>
      </c>
      <c r="Q15" s="794"/>
      <c r="R15" s="270" t="s">
        <v>559</v>
      </c>
      <c r="S15" s="270"/>
      <c r="T15" s="270"/>
      <c r="U15" s="785" t="s">
        <v>681</v>
      </c>
      <c r="V15" s="795"/>
      <c r="W15" s="785" t="s">
        <v>681</v>
      </c>
      <c r="X15" s="786"/>
      <c r="Y15" s="199"/>
      <c r="Z15" s="198"/>
      <c r="AA15" s="198"/>
      <c r="AB15" s="198"/>
      <c r="AC15" s="227"/>
      <c r="AD15" s="227"/>
      <c r="AE15" s="227"/>
      <c r="AF15" s="227"/>
      <c r="AG15" s="227"/>
      <c r="AH15" s="227"/>
      <c r="AI15" s="227"/>
      <c r="AJ15" s="227"/>
      <c r="AK15" s="780" t="s">
        <v>728</v>
      </c>
      <c r="AL15" s="781"/>
      <c r="AM15" s="781"/>
      <c r="AN15" s="598"/>
      <c r="AO15" s="599"/>
      <c r="AP15" s="3"/>
      <c r="AQ15" s="226">
        <f t="shared" si="5"/>
        <v>2</v>
      </c>
    </row>
    <row r="16" spans="2:86" ht="12" customHeight="1" x14ac:dyDescent="0.2">
      <c r="B16" s="486"/>
      <c r="C16" s="757"/>
      <c r="D16" s="755"/>
      <c r="E16" s="755"/>
      <c r="F16" s="755"/>
      <c r="G16" s="755"/>
      <c r="H16" s="755"/>
      <c r="I16" s="755"/>
      <c r="J16" s="756"/>
      <c r="K16" s="197">
        <v>6</v>
      </c>
      <c r="L16" s="793" t="s">
        <v>350</v>
      </c>
      <c r="M16" s="794"/>
      <c r="N16" s="793" t="s">
        <v>376</v>
      </c>
      <c r="O16" s="794"/>
      <c r="P16" s="793" t="s">
        <v>351</v>
      </c>
      <c r="Q16" s="794"/>
      <c r="R16" s="270" t="s">
        <v>559</v>
      </c>
      <c r="S16" s="270"/>
      <c r="T16" s="270"/>
      <c r="U16" s="785" t="s">
        <v>687</v>
      </c>
      <c r="V16" s="795"/>
      <c r="W16" s="785" t="s">
        <v>1124</v>
      </c>
      <c r="X16" s="786"/>
      <c r="Y16" s="199"/>
      <c r="Z16" s="198"/>
      <c r="AA16" s="198"/>
      <c r="AB16" s="198"/>
      <c r="AC16" s="227"/>
      <c r="AD16" s="227"/>
      <c r="AE16" s="227"/>
      <c r="AF16" s="227"/>
      <c r="AG16" s="227"/>
      <c r="AH16" s="227"/>
      <c r="AI16" s="227"/>
      <c r="AJ16" s="227"/>
      <c r="AK16" s="796" t="s">
        <v>1073</v>
      </c>
      <c r="AL16" s="797"/>
      <c r="AM16" s="797"/>
      <c r="AN16" s="798"/>
      <c r="AO16" s="799"/>
      <c r="AP16" s="3"/>
      <c r="AQ16" s="226">
        <f t="shared" si="5"/>
        <v>2</v>
      </c>
    </row>
    <row r="17" spans="2:43" ht="12" customHeight="1" x14ac:dyDescent="0.2">
      <c r="B17" s="486"/>
      <c r="C17" s="757"/>
      <c r="D17" s="755"/>
      <c r="E17" s="755"/>
      <c r="F17" s="755"/>
      <c r="G17" s="755"/>
      <c r="H17" s="755"/>
      <c r="I17" s="755"/>
      <c r="J17" s="756"/>
      <c r="K17" s="197">
        <v>7</v>
      </c>
      <c r="L17" s="793" t="s">
        <v>350</v>
      </c>
      <c r="M17" s="794"/>
      <c r="N17" s="793" t="s">
        <v>376</v>
      </c>
      <c r="O17" s="794"/>
      <c r="P17" s="793" t="s">
        <v>351</v>
      </c>
      <c r="Q17" s="794"/>
      <c r="R17" s="270" t="s">
        <v>559</v>
      </c>
      <c r="S17" s="270"/>
      <c r="T17" s="270"/>
      <c r="U17" s="785" t="s">
        <v>687</v>
      </c>
      <c r="V17" s="795"/>
      <c r="W17" s="785" t="s">
        <v>1124</v>
      </c>
      <c r="X17" s="786"/>
      <c r="Y17" s="199"/>
      <c r="Z17" s="198"/>
      <c r="AA17" s="198"/>
      <c r="AB17" s="198"/>
      <c r="AC17" s="227"/>
      <c r="AD17" s="227"/>
      <c r="AE17" s="227"/>
      <c r="AF17" s="227"/>
      <c r="AG17" s="227"/>
      <c r="AH17" s="227"/>
      <c r="AI17" s="227"/>
      <c r="AJ17" s="227"/>
      <c r="AK17" s="796" t="s">
        <v>1073</v>
      </c>
      <c r="AL17" s="797"/>
      <c r="AM17" s="797"/>
      <c r="AN17" s="798"/>
      <c r="AO17" s="799"/>
      <c r="AP17" s="3"/>
      <c r="AQ17" s="226">
        <f t="shared" si="5"/>
        <v>2</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2.2499999999999999E-2</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1</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Ⅱb</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1">
    <dataValidation type="list" allowBlank="1" showInputMessage="1" showErrorMessage="1" sqref="N11:O30 R11:T30" xr:uid="{D57DB354-F936-4972-BCD6-CD72E14F90C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97C9132-1702-413C-AF98-B8B40B3F9CC5}">
          <x14:formula1>
            <xm:f>'(参考)リスト'!$F$16:$F$21</xm:f>
          </x14:formula1>
          <xm:sqref>W11:X30</xm:sqref>
        </x14:dataValidation>
        <x14:dataValidation type="list" allowBlank="1" showInputMessage="1" showErrorMessage="1" xr:uid="{27ED055B-48F8-4FFE-9C67-903FDCA4A7C4}">
          <x14:formula1>
            <xm:f>'(参考)リスト'!$B$16:$B$20</xm:f>
          </x14:formula1>
          <xm:sqref>L11:M30</xm:sqref>
        </x14:dataValidation>
        <x14:dataValidation type="list" allowBlank="1" showInputMessage="1" showErrorMessage="1" xr:uid="{DD52C641-8AB3-42CB-9FFF-3EA87A0C600D}">
          <x14:formula1>
            <xm:f>'(参考)リスト'!$G$16:$G$20</xm:f>
          </x14:formula1>
          <xm:sqref>U11:V30</xm:sqref>
        </x14:dataValidation>
        <x14:dataValidation type="list" allowBlank="1" showInputMessage="1" showErrorMessage="1" xr:uid="{E6CA958A-0E3F-4F75-88C5-A484A2D2B1D3}">
          <x14:formula1>
            <xm:f>'(参考)リスト'!$D$16:$D$18</xm:f>
          </x14:formula1>
          <xm:sqref>P11:Q30</xm:sqref>
        </x14:dataValidation>
      </x14:dataValidations>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243C5-E699-4B70-89DC-582EBF61401B}">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S026</v>
      </c>
      <c r="AW5" s="166">
        <f>R7</f>
        <v>8.86</v>
      </c>
      <c r="AX5" s="167">
        <f>+Y32</f>
        <v>0</v>
      </c>
      <c r="AY5" s="167">
        <f>+Z32</f>
        <v>0</v>
      </c>
      <c r="AZ5" s="167">
        <f>+AA32</f>
        <v>0</v>
      </c>
      <c r="BA5" s="167">
        <f t="shared" ref="BA5" si="0">+AB32</f>
        <v>0</v>
      </c>
      <c r="BB5" s="167">
        <f>+AC32</f>
        <v>0</v>
      </c>
      <c r="BC5" s="167">
        <f t="shared" ref="BC5:BI5" si="1">+AD32</f>
        <v>0</v>
      </c>
      <c r="BD5" s="167">
        <f t="shared" si="1"/>
        <v>3</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3</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9.2499999999999999E-2</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661</v>
      </c>
      <c r="O7" s="786"/>
      <c r="P7" s="782" t="s">
        <v>475</v>
      </c>
      <c r="Q7" s="784"/>
      <c r="R7" s="787">
        <v>8.86</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687</v>
      </c>
      <c r="V11" s="795"/>
      <c r="W11" s="785" t="s">
        <v>692</v>
      </c>
      <c r="X11" s="786"/>
      <c r="Y11" s="199"/>
      <c r="Z11" s="198"/>
      <c r="AA11" s="198"/>
      <c r="AB11" s="198"/>
      <c r="AC11" s="227"/>
      <c r="AD11" s="227"/>
      <c r="AE11" s="227">
        <v>2.2499999999999999E-2</v>
      </c>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515</v>
      </c>
      <c r="O12" s="794"/>
      <c r="P12" s="793" t="s">
        <v>351</v>
      </c>
      <c r="Q12" s="794"/>
      <c r="R12" s="270" t="s">
        <v>559</v>
      </c>
      <c r="S12" s="270"/>
      <c r="T12" s="270"/>
      <c r="U12" s="785" t="s">
        <v>687</v>
      </c>
      <c r="V12" s="795"/>
      <c r="W12" s="785" t="s">
        <v>692</v>
      </c>
      <c r="X12" s="786"/>
      <c r="Y12" s="199"/>
      <c r="Z12" s="198"/>
      <c r="AA12" s="198"/>
      <c r="AB12" s="198"/>
      <c r="AC12" s="227"/>
      <c r="AD12" s="227"/>
      <c r="AE12" s="227">
        <v>0.03</v>
      </c>
      <c r="AF12" s="227"/>
      <c r="AG12" s="227"/>
      <c r="AH12" s="227"/>
      <c r="AI12" s="227"/>
      <c r="AJ12" s="227"/>
      <c r="AK12" s="796" t="s">
        <v>690</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561</v>
      </c>
      <c r="M13" s="794"/>
      <c r="N13" s="793" t="s">
        <v>515</v>
      </c>
      <c r="O13" s="794"/>
      <c r="P13" s="793" t="s">
        <v>351</v>
      </c>
      <c r="Q13" s="794"/>
      <c r="R13" s="270" t="s">
        <v>559</v>
      </c>
      <c r="S13" s="270"/>
      <c r="T13" s="270"/>
      <c r="U13" s="785" t="s">
        <v>687</v>
      </c>
      <c r="V13" s="795"/>
      <c r="W13" s="785" t="s">
        <v>692</v>
      </c>
      <c r="X13" s="786"/>
      <c r="Y13" s="199"/>
      <c r="Z13" s="198"/>
      <c r="AA13" s="198"/>
      <c r="AB13" s="198"/>
      <c r="AC13" s="227"/>
      <c r="AD13" s="227"/>
      <c r="AE13" s="227">
        <v>0.04</v>
      </c>
      <c r="AF13" s="227"/>
      <c r="AG13" s="227"/>
      <c r="AH13" s="227"/>
      <c r="AI13" s="227"/>
      <c r="AJ13" s="227"/>
      <c r="AK13" s="796" t="s">
        <v>690</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350</v>
      </c>
      <c r="M14" s="794"/>
      <c r="N14" s="793" t="s">
        <v>376</v>
      </c>
      <c r="O14" s="794"/>
      <c r="P14" s="793" t="s">
        <v>351</v>
      </c>
      <c r="Q14" s="794"/>
      <c r="R14" s="270" t="s">
        <v>559</v>
      </c>
      <c r="S14" s="270"/>
      <c r="T14" s="270"/>
      <c r="U14" s="785" t="s">
        <v>687</v>
      </c>
      <c r="V14" s="795"/>
      <c r="W14" s="785" t="s">
        <v>1124</v>
      </c>
      <c r="X14" s="786"/>
      <c r="Y14" s="199"/>
      <c r="Z14" s="198"/>
      <c r="AA14" s="198"/>
      <c r="AB14" s="198"/>
      <c r="AC14" s="227"/>
      <c r="AD14" s="227"/>
      <c r="AE14" s="227"/>
      <c r="AF14" s="227"/>
      <c r="AG14" s="227"/>
      <c r="AH14" s="227"/>
      <c r="AI14" s="227"/>
      <c r="AJ14" s="227"/>
      <c r="AK14" s="796" t="s">
        <v>1073</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350</v>
      </c>
      <c r="M15" s="794"/>
      <c r="N15" s="793" t="s">
        <v>373</v>
      </c>
      <c r="O15" s="794"/>
      <c r="P15" s="793" t="s">
        <v>351</v>
      </c>
      <c r="Q15" s="794"/>
      <c r="R15" s="270" t="s">
        <v>559</v>
      </c>
      <c r="S15" s="270"/>
      <c r="T15" s="270"/>
      <c r="U15" s="785" t="s">
        <v>687</v>
      </c>
      <c r="V15" s="795"/>
      <c r="W15" s="785" t="s">
        <v>1124</v>
      </c>
      <c r="X15" s="786"/>
      <c r="Y15" s="199"/>
      <c r="Z15" s="198"/>
      <c r="AA15" s="198"/>
      <c r="AB15" s="198"/>
      <c r="AC15" s="227"/>
      <c r="AD15" s="227"/>
      <c r="AE15" s="227"/>
      <c r="AF15" s="227"/>
      <c r="AG15" s="227"/>
      <c r="AH15" s="227"/>
      <c r="AI15" s="227"/>
      <c r="AJ15" s="227"/>
      <c r="AK15" s="796" t="s">
        <v>1073</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350</v>
      </c>
      <c r="M16" s="794"/>
      <c r="N16" s="793" t="s">
        <v>376</v>
      </c>
      <c r="O16" s="794"/>
      <c r="P16" s="793" t="s">
        <v>351</v>
      </c>
      <c r="Q16" s="794"/>
      <c r="R16" s="270" t="s">
        <v>559</v>
      </c>
      <c r="S16" s="270"/>
      <c r="T16" s="270"/>
      <c r="U16" s="785" t="s">
        <v>687</v>
      </c>
      <c r="V16" s="795"/>
      <c r="W16" s="785" t="s">
        <v>1124</v>
      </c>
      <c r="X16" s="786"/>
      <c r="Y16" s="199"/>
      <c r="Z16" s="198"/>
      <c r="AA16" s="198"/>
      <c r="AB16" s="198"/>
      <c r="AC16" s="227"/>
      <c r="AD16" s="227"/>
      <c r="AE16" s="227"/>
      <c r="AF16" s="227"/>
      <c r="AG16" s="227"/>
      <c r="AH16" s="227"/>
      <c r="AI16" s="227"/>
      <c r="AJ16" s="227"/>
      <c r="AK16" s="796" t="s">
        <v>1073</v>
      </c>
      <c r="AL16" s="797"/>
      <c r="AM16" s="797"/>
      <c r="AN16" s="798"/>
      <c r="AO16" s="799"/>
      <c r="AP16" s="3"/>
      <c r="AQ16" s="226">
        <f t="shared" si="5"/>
        <v>2</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9.2499999999999999E-2</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3</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3</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3</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1">
    <dataValidation type="list" allowBlank="1" showInputMessage="1" showErrorMessage="1" sqref="R11:T30 N11:O30" xr:uid="{DA9E133A-FE2C-42EC-8D18-415012F48ED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A749994-C984-4BCA-A598-1D578823067D}">
          <x14:formula1>
            <xm:f>'(参考)リスト'!$D$16:$D$18</xm:f>
          </x14:formula1>
          <xm:sqref>P11:Q30</xm:sqref>
        </x14:dataValidation>
        <x14:dataValidation type="list" allowBlank="1" showInputMessage="1" showErrorMessage="1" xr:uid="{7901DDEA-DAC8-467D-A07D-EFB54AA19DC1}">
          <x14:formula1>
            <xm:f>'(参考)リスト'!$G$16:$G$20</xm:f>
          </x14:formula1>
          <xm:sqref>U11:V30</xm:sqref>
        </x14:dataValidation>
        <x14:dataValidation type="list" allowBlank="1" showInputMessage="1" showErrorMessage="1" xr:uid="{8A5B630C-A47C-4F32-A3FD-A3F10E2E5B4F}">
          <x14:formula1>
            <xm:f>'(参考)リスト'!$B$16:$B$20</xm:f>
          </x14:formula1>
          <xm:sqref>L11:M30</xm:sqref>
        </x14:dataValidation>
        <x14:dataValidation type="list" allowBlank="1" showInputMessage="1" showErrorMessage="1" xr:uid="{70FC9498-68DD-4004-A33F-336B78D4F3BC}">
          <x14:formula1>
            <xm:f>'(参考)リスト'!$F$16:$F$21</xm:f>
          </x14:formula1>
          <xm:sqref>W11:X30</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5122B-A2B7-499C-B794-8B5C126F8243}">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S027</v>
      </c>
      <c r="AW5" s="166">
        <f>R7</f>
        <v>8.81</v>
      </c>
      <c r="AX5" s="167">
        <f>+Y32</f>
        <v>0</v>
      </c>
      <c r="AY5" s="167">
        <f>+Z32</f>
        <v>0</v>
      </c>
      <c r="AZ5" s="167">
        <f>+AA32</f>
        <v>0</v>
      </c>
      <c r="BA5" s="167">
        <f t="shared" ref="BA5" si="0">+AB32</f>
        <v>0</v>
      </c>
      <c r="BB5" s="167">
        <f>+AC32</f>
        <v>0</v>
      </c>
      <c r="BC5" s="167">
        <f t="shared" ref="BC5:BI5" si="1">+AD32</f>
        <v>0</v>
      </c>
      <c r="BD5" s="167">
        <f t="shared" si="1"/>
        <v>1</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0.44</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662</v>
      </c>
      <c r="O7" s="786"/>
      <c r="P7" s="782" t="s">
        <v>475</v>
      </c>
      <c r="Q7" s="784"/>
      <c r="R7" s="787">
        <v>8.81</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517</v>
      </c>
      <c r="O11" s="794"/>
      <c r="P11" s="793" t="s">
        <v>351</v>
      </c>
      <c r="Q11" s="794"/>
      <c r="R11" s="270" t="s">
        <v>559</v>
      </c>
      <c r="S11" s="270"/>
      <c r="T11" s="270"/>
      <c r="U11" s="785" t="s">
        <v>687</v>
      </c>
      <c r="V11" s="795"/>
      <c r="W11" s="785" t="s">
        <v>692</v>
      </c>
      <c r="X11" s="786"/>
      <c r="Y11" s="199"/>
      <c r="Z11" s="198"/>
      <c r="AA11" s="198"/>
      <c r="AB11" s="198"/>
      <c r="AC11" s="227"/>
      <c r="AD11" s="227"/>
      <c r="AE11" s="227">
        <v>0.44</v>
      </c>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350</v>
      </c>
      <c r="M12" s="794"/>
      <c r="N12" s="793" t="s">
        <v>373</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96" t="s">
        <v>1073</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c r="L13" s="793"/>
      <c r="M13" s="794"/>
      <c r="N13" s="793"/>
      <c r="O13" s="794"/>
      <c r="P13" s="793"/>
      <c r="Q13" s="794"/>
      <c r="R13" s="270"/>
      <c r="S13" s="270"/>
      <c r="T13" s="270"/>
      <c r="U13" s="785"/>
      <c r="V13" s="795"/>
      <c r="W13" s="785"/>
      <c r="X13" s="786"/>
      <c r="Y13" s="199"/>
      <c r="Z13" s="198"/>
      <c r="AA13" s="198"/>
      <c r="AB13" s="198"/>
      <c r="AC13" s="227"/>
      <c r="AD13" s="227"/>
      <c r="AE13" s="227"/>
      <c r="AF13" s="227"/>
      <c r="AG13" s="227"/>
      <c r="AH13" s="227"/>
      <c r="AI13" s="227"/>
      <c r="AJ13" s="227"/>
      <c r="AK13" s="796"/>
      <c r="AL13" s="797"/>
      <c r="AM13" s="797"/>
      <c r="AN13" s="798"/>
      <c r="AO13" s="799"/>
      <c r="AP13" s="3"/>
      <c r="AQ13" s="226">
        <f t="shared" si="5"/>
        <v>1</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0.44</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1</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1">
    <dataValidation type="list" allowBlank="1" showInputMessage="1" showErrorMessage="1" sqref="R11:T30 N11:O30" xr:uid="{B586DD3E-F1E2-4402-BA69-567C5FE6443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FE1E9C-E3BC-4A9D-B408-6243C91883B9}">
          <x14:formula1>
            <xm:f>'(参考)リスト'!$F$16:$F$21</xm:f>
          </x14:formula1>
          <xm:sqref>W11:X30</xm:sqref>
        </x14:dataValidation>
        <x14:dataValidation type="list" allowBlank="1" showInputMessage="1" showErrorMessage="1" xr:uid="{FE82E2A3-6C08-4453-83F2-A9F0465A8F1C}">
          <x14:formula1>
            <xm:f>'(参考)リスト'!$B$16:$B$20</xm:f>
          </x14:formula1>
          <xm:sqref>L11:M30</xm:sqref>
        </x14:dataValidation>
        <x14:dataValidation type="list" allowBlank="1" showInputMessage="1" showErrorMessage="1" xr:uid="{CBCD0E2D-9778-474E-A56A-79591FFEBEFA}">
          <x14:formula1>
            <xm:f>'(参考)リスト'!$G$16:$G$20</xm:f>
          </x14:formula1>
          <xm:sqref>U11:V30</xm:sqref>
        </x14:dataValidation>
        <x14:dataValidation type="list" allowBlank="1" showInputMessage="1" showErrorMessage="1" xr:uid="{B8A0765B-A6C0-4EB3-B83C-893D2333935A}">
          <x14:formula1>
            <xm:f>'(参考)リスト'!$D$16:$D$18</xm:f>
          </x14:formula1>
          <xm:sqref>P11:Q30</xm:sqref>
        </x14:dataValidation>
      </x14:dataValidations>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F1358-D186-4894-A9C9-019F32C828FA}">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S028</v>
      </c>
      <c r="AW5" s="166">
        <f>R7</f>
        <v>9.08</v>
      </c>
      <c r="AX5" s="167">
        <f>+Y32</f>
        <v>0</v>
      </c>
      <c r="AY5" s="167">
        <f>+Z32</f>
        <v>0</v>
      </c>
      <c r="AZ5" s="167">
        <f>+AA32</f>
        <v>0</v>
      </c>
      <c r="BA5" s="167">
        <f t="shared" ref="BA5" si="0">+AB32</f>
        <v>0</v>
      </c>
      <c r="BB5" s="167">
        <f>+AC32</f>
        <v>0</v>
      </c>
      <c r="BC5" s="167">
        <f t="shared" ref="BC5:BI5" si="1">+AD32</f>
        <v>0</v>
      </c>
      <c r="BD5" s="167">
        <f t="shared" si="1"/>
        <v>0</v>
      </c>
      <c r="BE5" s="167">
        <f t="shared" si="1"/>
        <v>1</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2.2499999999999999E-2</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663</v>
      </c>
      <c r="O7" s="786"/>
      <c r="P7" s="782" t="s">
        <v>475</v>
      </c>
      <c r="Q7" s="784"/>
      <c r="R7" s="787">
        <v>9.08</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511</v>
      </c>
      <c r="O11" s="794"/>
      <c r="P11" s="793" t="s">
        <v>351</v>
      </c>
      <c r="Q11" s="794"/>
      <c r="R11" s="270" t="s">
        <v>368</v>
      </c>
      <c r="S11" s="270"/>
      <c r="T11" s="270"/>
      <c r="U11" s="785" t="s">
        <v>687</v>
      </c>
      <c r="V11" s="795"/>
      <c r="W11" s="785" t="s">
        <v>686</v>
      </c>
      <c r="X11" s="786"/>
      <c r="Y11" s="199"/>
      <c r="Z11" s="198"/>
      <c r="AA11" s="198"/>
      <c r="AB11" s="198"/>
      <c r="AC11" s="227"/>
      <c r="AD11" s="227"/>
      <c r="AE11" s="227"/>
      <c r="AF11" s="227">
        <v>2.2499999999999999E-2</v>
      </c>
      <c r="AG11" s="227"/>
      <c r="AH11" s="227"/>
      <c r="AI11" s="227"/>
      <c r="AJ11" s="227"/>
      <c r="AK11" s="780" t="s">
        <v>935</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350</v>
      </c>
      <c r="M12" s="794"/>
      <c r="N12" s="793" t="s">
        <v>376</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96" t="s">
        <v>1073</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350</v>
      </c>
      <c r="M13" s="794"/>
      <c r="N13" s="793" t="s">
        <v>373</v>
      </c>
      <c r="O13" s="794"/>
      <c r="P13" s="793" t="s">
        <v>351</v>
      </c>
      <c r="Q13" s="794"/>
      <c r="R13" s="270" t="s">
        <v>559</v>
      </c>
      <c r="S13" s="270"/>
      <c r="T13" s="270"/>
      <c r="U13" s="785" t="s">
        <v>687</v>
      </c>
      <c r="V13" s="795"/>
      <c r="W13" s="785" t="s">
        <v>1124</v>
      </c>
      <c r="X13" s="786"/>
      <c r="Y13" s="199"/>
      <c r="Z13" s="198"/>
      <c r="AA13" s="198"/>
      <c r="AB13" s="198"/>
      <c r="AC13" s="227"/>
      <c r="AD13" s="227"/>
      <c r="AE13" s="227"/>
      <c r="AF13" s="227"/>
      <c r="AG13" s="227"/>
      <c r="AH13" s="227"/>
      <c r="AI13" s="227"/>
      <c r="AJ13" s="227"/>
      <c r="AK13" s="796" t="s">
        <v>690</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350</v>
      </c>
      <c r="M14" s="794"/>
      <c r="N14" s="793" t="s">
        <v>376</v>
      </c>
      <c r="O14" s="794"/>
      <c r="P14" s="793" t="s">
        <v>351</v>
      </c>
      <c r="Q14" s="794"/>
      <c r="R14" s="270" t="s">
        <v>559</v>
      </c>
      <c r="S14" s="270"/>
      <c r="T14" s="270"/>
      <c r="U14" s="785" t="s">
        <v>687</v>
      </c>
      <c r="V14" s="795"/>
      <c r="W14" s="785" t="s">
        <v>1124</v>
      </c>
      <c r="X14" s="786"/>
      <c r="Y14" s="199"/>
      <c r="Z14" s="198"/>
      <c r="AA14" s="198"/>
      <c r="AB14" s="198"/>
      <c r="AC14" s="227"/>
      <c r="AD14" s="227"/>
      <c r="AE14" s="227"/>
      <c r="AF14" s="227"/>
      <c r="AG14" s="227"/>
      <c r="AH14" s="227"/>
      <c r="AI14" s="227"/>
      <c r="AJ14" s="227"/>
      <c r="AK14" s="796" t="s">
        <v>1073</v>
      </c>
      <c r="AL14" s="797"/>
      <c r="AM14" s="797"/>
      <c r="AN14" s="798"/>
      <c r="AO14" s="799"/>
      <c r="AP14" s="3"/>
      <c r="AQ14" s="226">
        <f t="shared" si="5"/>
        <v>2</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2.2499999999999999E-2</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1</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Ⅱb</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1">
    <dataValidation type="list" allowBlank="1" showInputMessage="1" showErrorMessage="1" sqref="R11:T30 N11:O30" xr:uid="{BFEE9FFC-3E1F-4A12-B9DB-1F4388444FA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209607C-E60C-494B-897E-9A4A2F741B1C}">
          <x14:formula1>
            <xm:f>'(参考)リスト'!$D$16:$D$18</xm:f>
          </x14:formula1>
          <xm:sqref>P11:Q30</xm:sqref>
        </x14:dataValidation>
        <x14:dataValidation type="list" allowBlank="1" showInputMessage="1" showErrorMessage="1" xr:uid="{920C5C90-4F42-434E-9E2D-E28430527C16}">
          <x14:formula1>
            <xm:f>'(参考)リスト'!$G$16:$G$20</xm:f>
          </x14:formula1>
          <xm:sqref>U11:V30</xm:sqref>
        </x14:dataValidation>
        <x14:dataValidation type="list" allowBlank="1" showInputMessage="1" showErrorMessage="1" xr:uid="{1FC49B6B-23A7-43B8-8FAF-90210B47F704}">
          <x14:formula1>
            <xm:f>'(参考)リスト'!$B$16:$B$20</xm:f>
          </x14:formula1>
          <xm:sqref>L11:M30</xm:sqref>
        </x14:dataValidation>
        <x14:dataValidation type="list" allowBlank="1" showInputMessage="1" showErrorMessage="1" xr:uid="{D1298B97-2606-43E5-93DB-57685411F1F7}">
          <x14:formula1>
            <xm:f>'(参考)リスト'!$F$16:$F$21</xm:f>
          </x14:formula1>
          <xm:sqref>W11:X30</xm:sqref>
        </x14:dataValidation>
      </x14:dataValidations>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D1CC2-943F-4BF3-8051-F5176C13EADC}">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S029</v>
      </c>
      <c r="AW5" s="166">
        <f>R7</f>
        <v>9.25</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664</v>
      </c>
      <c r="O7" s="786"/>
      <c r="P7" s="782" t="s">
        <v>475</v>
      </c>
      <c r="Q7" s="784"/>
      <c r="R7" s="787">
        <v>9.25</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513</v>
      </c>
      <c r="O11" s="794"/>
      <c r="P11" s="793" t="s">
        <v>351</v>
      </c>
      <c r="Q11" s="794"/>
      <c r="R11" s="270" t="s">
        <v>559</v>
      </c>
      <c r="S11" s="270"/>
      <c r="T11" s="270"/>
      <c r="U11" s="785" t="s">
        <v>681</v>
      </c>
      <c r="V11" s="795"/>
      <c r="W11" s="785" t="s">
        <v>681</v>
      </c>
      <c r="X11" s="786"/>
      <c r="Y11" s="199"/>
      <c r="Z11" s="198"/>
      <c r="AA11" s="198"/>
      <c r="AB11" s="198"/>
      <c r="AC11" s="227"/>
      <c r="AD11" s="227"/>
      <c r="AE11" s="227"/>
      <c r="AF11" s="227"/>
      <c r="AG11" s="227"/>
      <c r="AH11" s="227"/>
      <c r="AI11" s="227"/>
      <c r="AJ11" s="227"/>
      <c r="AK11" s="780" t="s">
        <v>728</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350</v>
      </c>
      <c r="M12" s="794"/>
      <c r="N12" s="793" t="s">
        <v>373</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80" t="s">
        <v>1073</v>
      </c>
      <c r="AL12" s="781"/>
      <c r="AM12" s="781"/>
      <c r="AN12" s="598"/>
      <c r="AO12" s="599"/>
      <c r="AP12" s="3"/>
      <c r="AQ12" s="226">
        <f t="shared" ref="AQ12:AQ30" si="5">IF(P12="材質劣化",2,IF(P12="漏水",3,1))</f>
        <v>2</v>
      </c>
    </row>
    <row r="13" spans="2:86" ht="12" customHeight="1" x14ac:dyDescent="0.2">
      <c r="B13" s="486"/>
      <c r="C13" s="757"/>
      <c r="D13" s="755"/>
      <c r="E13" s="755"/>
      <c r="F13" s="755"/>
      <c r="G13" s="755"/>
      <c r="H13" s="755"/>
      <c r="I13" s="755"/>
      <c r="J13" s="756"/>
      <c r="K13" s="197"/>
      <c r="L13" s="793"/>
      <c r="M13" s="794"/>
      <c r="N13" s="793"/>
      <c r="O13" s="794"/>
      <c r="P13" s="793"/>
      <c r="Q13" s="794"/>
      <c r="R13" s="270"/>
      <c r="S13" s="270"/>
      <c r="T13" s="270"/>
      <c r="U13" s="785"/>
      <c r="V13" s="795"/>
      <c r="W13" s="785"/>
      <c r="X13" s="786"/>
      <c r="Y13" s="199"/>
      <c r="Z13" s="198"/>
      <c r="AA13" s="198"/>
      <c r="AB13" s="198"/>
      <c r="AC13" s="227"/>
      <c r="AD13" s="227"/>
      <c r="AE13" s="227"/>
      <c r="AF13" s="227"/>
      <c r="AG13" s="227"/>
      <c r="AH13" s="227"/>
      <c r="AI13" s="227"/>
      <c r="AJ13" s="227"/>
      <c r="AK13" s="796"/>
      <c r="AL13" s="797"/>
      <c r="AM13" s="797"/>
      <c r="AN13" s="798"/>
      <c r="AO13" s="799"/>
      <c r="AP13" s="3"/>
      <c r="AQ13" s="226">
        <f t="shared" si="5"/>
        <v>1</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362</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1">
    <dataValidation type="list" allowBlank="1" showInputMessage="1" showErrorMessage="1" sqref="R11:T30 N11:O30" xr:uid="{6BFAE8ED-837B-454B-93CA-A8968182AEA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D95EBE6-FA54-4538-B4FA-9AF4F75728A6}">
          <x14:formula1>
            <xm:f>'(参考)リスト'!$F$16:$F$21</xm:f>
          </x14:formula1>
          <xm:sqref>W11:X30</xm:sqref>
        </x14:dataValidation>
        <x14:dataValidation type="list" allowBlank="1" showInputMessage="1" showErrorMessage="1" xr:uid="{B0A03C52-E0C4-4267-AD0E-3003AFF1DFA9}">
          <x14:formula1>
            <xm:f>'(参考)リスト'!$B$16:$B$20</xm:f>
          </x14:formula1>
          <xm:sqref>L11:M30</xm:sqref>
        </x14:dataValidation>
        <x14:dataValidation type="list" allowBlank="1" showInputMessage="1" showErrorMessage="1" xr:uid="{04AA0903-DC89-400C-9A41-432EEFBCE9BC}">
          <x14:formula1>
            <xm:f>'(参考)リスト'!$G$16:$G$20</xm:f>
          </x14:formula1>
          <xm:sqref>U11:V30</xm:sqref>
        </x14:dataValidation>
        <x14:dataValidation type="list" allowBlank="1" showInputMessage="1" showErrorMessage="1" xr:uid="{B71D1ABF-D430-46A1-A5E5-E34E33D429D9}">
          <x14:formula1>
            <xm:f>'(参考)リスト'!$D$16:$D$18</xm:f>
          </x14:formula1>
          <xm:sqref>P11:Q30</xm:sqref>
        </x14:dataValidation>
      </x14:dataValidations>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E36E5-BA17-4710-873C-CC1C6535925F}">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S030</v>
      </c>
      <c r="AW5" s="166">
        <f>R7</f>
        <v>8.81</v>
      </c>
      <c r="AX5" s="167">
        <f>+Y32</f>
        <v>0</v>
      </c>
      <c r="AY5" s="167">
        <f>+Z32</f>
        <v>0</v>
      </c>
      <c r="AZ5" s="167">
        <f>+AA32</f>
        <v>0</v>
      </c>
      <c r="BA5" s="167">
        <f t="shared" ref="BA5" si="0">+AB32</f>
        <v>0</v>
      </c>
      <c r="BB5" s="167">
        <f>+AC32</f>
        <v>0</v>
      </c>
      <c r="BC5" s="167">
        <f t="shared" ref="BC5:BI5" si="1">+AD32</f>
        <v>0</v>
      </c>
      <c r="BD5" s="167">
        <f t="shared" si="1"/>
        <v>1</v>
      </c>
      <c r="BE5" s="167">
        <f t="shared" si="1"/>
        <v>1</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2</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5.5E-2</v>
      </c>
      <c r="CD5" s="170">
        <f t="shared" si="4"/>
        <v>0.21</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665</v>
      </c>
      <c r="O7" s="786"/>
      <c r="P7" s="782" t="s">
        <v>475</v>
      </c>
      <c r="Q7" s="784"/>
      <c r="R7" s="787">
        <v>8.81</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687</v>
      </c>
      <c r="V11" s="795"/>
      <c r="W11" s="785" t="s">
        <v>692</v>
      </c>
      <c r="X11" s="786"/>
      <c r="Y11" s="199"/>
      <c r="Z11" s="198"/>
      <c r="AA11" s="198"/>
      <c r="AB11" s="198"/>
      <c r="AC11" s="227"/>
      <c r="AD11" s="227"/>
      <c r="AE11" s="227">
        <v>5.5E-2</v>
      </c>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512</v>
      </c>
      <c r="O12" s="794"/>
      <c r="P12" s="793" t="s">
        <v>351</v>
      </c>
      <c r="Q12" s="794"/>
      <c r="R12" s="270" t="s">
        <v>559</v>
      </c>
      <c r="S12" s="270"/>
      <c r="T12" s="270"/>
      <c r="U12" s="785" t="s">
        <v>687</v>
      </c>
      <c r="V12" s="795"/>
      <c r="W12" s="785" t="s">
        <v>686</v>
      </c>
      <c r="X12" s="786"/>
      <c r="Y12" s="199"/>
      <c r="Z12" s="198"/>
      <c r="AA12" s="198"/>
      <c r="AB12" s="198"/>
      <c r="AC12" s="227"/>
      <c r="AD12" s="227"/>
      <c r="AE12" s="227"/>
      <c r="AF12" s="227">
        <v>0.21</v>
      </c>
      <c r="AG12" s="227"/>
      <c r="AH12" s="227"/>
      <c r="AI12" s="227"/>
      <c r="AJ12" s="227"/>
      <c r="AK12" s="842" t="s">
        <v>1110</v>
      </c>
      <c r="AL12" s="843"/>
      <c r="AM12" s="843"/>
      <c r="AN12" s="844"/>
      <c r="AO12" s="845"/>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350</v>
      </c>
      <c r="M13" s="794"/>
      <c r="N13" s="793" t="s">
        <v>376</v>
      </c>
      <c r="O13" s="794"/>
      <c r="P13" s="793" t="s">
        <v>351</v>
      </c>
      <c r="Q13" s="794"/>
      <c r="R13" s="270" t="s">
        <v>559</v>
      </c>
      <c r="S13" s="270"/>
      <c r="T13" s="270"/>
      <c r="U13" s="785" t="s">
        <v>687</v>
      </c>
      <c r="V13" s="795"/>
      <c r="W13" s="785" t="s">
        <v>1124</v>
      </c>
      <c r="X13" s="786"/>
      <c r="Y13" s="199"/>
      <c r="Z13" s="198"/>
      <c r="AA13" s="198"/>
      <c r="AB13" s="198"/>
      <c r="AC13" s="227"/>
      <c r="AD13" s="227"/>
      <c r="AE13" s="227"/>
      <c r="AF13" s="227"/>
      <c r="AG13" s="227"/>
      <c r="AH13" s="227"/>
      <c r="AI13" s="227"/>
      <c r="AJ13" s="227"/>
      <c r="AK13" s="796" t="s">
        <v>1073</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350</v>
      </c>
      <c r="M14" s="794"/>
      <c r="N14" s="793" t="s">
        <v>375</v>
      </c>
      <c r="O14" s="794"/>
      <c r="P14" s="793" t="s">
        <v>351</v>
      </c>
      <c r="Q14" s="794"/>
      <c r="R14" s="270" t="s">
        <v>559</v>
      </c>
      <c r="S14" s="270"/>
      <c r="T14" s="270"/>
      <c r="U14" s="785" t="s">
        <v>687</v>
      </c>
      <c r="V14" s="795"/>
      <c r="W14" s="785" t="s">
        <v>1124</v>
      </c>
      <c r="X14" s="786"/>
      <c r="Y14" s="199"/>
      <c r="Z14" s="198"/>
      <c r="AA14" s="198"/>
      <c r="AB14" s="198"/>
      <c r="AC14" s="227"/>
      <c r="AD14" s="227"/>
      <c r="AE14" s="227"/>
      <c r="AF14" s="227"/>
      <c r="AG14" s="227"/>
      <c r="AH14" s="227"/>
      <c r="AI14" s="227"/>
      <c r="AJ14" s="227"/>
      <c r="AK14" s="796" t="s">
        <v>716</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350</v>
      </c>
      <c r="M15" s="794"/>
      <c r="N15" s="793" t="s">
        <v>376</v>
      </c>
      <c r="O15" s="794"/>
      <c r="P15" s="793" t="s">
        <v>351</v>
      </c>
      <c r="Q15" s="794"/>
      <c r="R15" s="270" t="s">
        <v>559</v>
      </c>
      <c r="S15" s="270"/>
      <c r="T15" s="270"/>
      <c r="U15" s="785" t="s">
        <v>687</v>
      </c>
      <c r="V15" s="795"/>
      <c r="W15" s="785" t="s">
        <v>1124</v>
      </c>
      <c r="X15" s="786"/>
      <c r="Y15" s="199"/>
      <c r="Z15" s="198"/>
      <c r="AA15" s="198"/>
      <c r="AB15" s="198"/>
      <c r="AC15" s="227"/>
      <c r="AD15" s="227"/>
      <c r="AE15" s="227"/>
      <c r="AF15" s="227"/>
      <c r="AG15" s="227"/>
      <c r="AH15" s="227"/>
      <c r="AI15" s="227"/>
      <c r="AJ15" s="227"/>
      <c r="AK15" s="796" t="s">
        <v>1073</v>
      </c>
      <c r="AL15" s="797"/>
      <c r="AM15" s="797"/>
      <c r="AN15" s="798"/>
      <c r="AO15" s="799"/>
      <c r="AP15" s="3"/>
      <c r="AQ15" s="226">
        <f t="shared" si="5"/>
        <v>2</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5.5E-2</v>
      </c>
      <c r="AF31" s="228">
        <f t="shared" si="6"/>
        <v>0.21</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1</v>
      </c>
      <c r="AF32" s="199">
        <f t="shared" si="7"/>
        <v>1</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2</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2</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1">
    <dataValidation type="list" allowBlank="1" showInputMessage="1" showErrorMessage="1" sqref="N11:O30 R11:T30" xr:uid="{59FCF030-715F-4CB0-B9B5-6774A092D57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76DBEDC-74E8-401C-8795-041C4015EE56}">
          <x14:formula1>
            <xm:f>'(参考)リスト'!$D$16:$D$18</xm:f>
          </x14:formula1>
          <xm:sqref>P11:Q30</xm:sqref>
        </x14:dataValidation>
        <x14:dataValidation type="list" allowBlank="1" showInputMessage="1" showErrorMessage="1" xr:uid="{281C68C0-828A-498A-B3D8-879D263F56FF}">
          <x14:formula1>
            <xm:f>'(参考)リスト'!$G$16:$G$20</xm:f>
          </x14:formula1>
          <xm:sqref>U11:V30</xm:sqref>
        </x14:dataValidation>
        <x14:dataValidation type="list" allowBlank="1" showInputMessage="1" showErrorMessage="1" xr:uid="{24EFFF93-704B-4E3A-B4F9-A19F8E8FE1BE}">
          <x14:formula1>
            <xm:f>'(参考)リスト'!$B$16:$B$20</xm:f>
          </x14:formula1>
          <xm:sqref>L11:M30</xm:sqref>
        </x14:dataValidation>
        <x14:dataValidation type="list" allowBlank="1" showInputMessage="1" showErrorMessage="1" xr:uid="{485384EF-C84A-45F2-BCFC-1A7341FD221C}">
          <x14:formula1>
            <xm:f>'(参考)リスト'!$F$16:$F$21</xm:f>
          </x14:formula1>
          <xm:sqref>W11:X30</xm:sqref>
        </x14:dataValidation>
      </x14:dataValidations>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A2EDA-129B-49E1-87D8-36BE0AE34886}">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S031</v>
      </c>
      <c r="AW5" s="166">
        <f>R7</f>
        <v>8.93</v>
      </c>
      <c r="AX5" s="167">
        <f>+Y32</f>
        <v>0</v>
      </c>
      <c r="AY5" s="167">
        <f>+Z32</f>
        <v>0</v>
      </c>
      <c r="AZ5" s="167">
        <f>+AA32</f>
        <v>0</v>
      </c>
      <c r="BA5" s="167">
        <f t="shared" ref="BA5" si="0">+AB32</f>
        <v>0</v>
      </c>
      <c r="BB5" s="167">
        <f>+AC32</f>
        <v>0</v>
      </c>
      <c r="BC5" s="167">
        <f t="shared" ref="BC5:BI5" si="1">+AD32</f>
        <v>0</v>
      </c>
      <c r="BD5" s="167">
        <f t="shared" si="1"/>
        <v>0</v>
      </c>
      <c r="BE5" s="167">
        <f t="shared" si="1"/>
        <v>2</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2</v>
      </c>
      <c r="BP5" s="167">
        <f>+AG35</f>
        <v>0</v>
      </c>
      <c r="BQ5" s="167">
        <f>+AH35</f>
        <v>0</v>
      </c>
      <c r="BR5" s="167">
        <f>+AI35</f>
        <v>0</v>
      </c>
      <c r="BS5" s="192" t="str">
        <f>+Y36</f>
        <v>Ⅱ</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0.22</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666</v>
      </c>
      <c r="O7" s="786"/>
      <c r="P7" s="782" t="s">
        <v>475</v>
      </c>
      <c r="Q7" s="784"/>
      <c r="R7" s="787">
        <v>8.93</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512</v>
      </c>
      <c r="O11" s="794"/>
      <c r="P11" s="793" t="s">
        <v>351</v>
      </c>
      <c r="Q11" s="794"/>
      <c r="R11" s="270" t="s">
        <v>355</v>
      </c>
      <c r="S11" s="270"/>
      <c r="T11" s="270"/>
      <c r="U11" s="785" t="s">
        <v>687</v>
      </c>
      <c r="V11" s="795"/>
      <c r="W11" s="785" t="s">
        <v>686</v>
      </c>
      <c r="X11" s="786"/>
      <c r="Y11" s="199"/>
      <c r="Z11" s="198"/>
      <c r="AA11" s="198"/>
      <c r="AB11" s="198"/>
      <c r="AC11" s="227"/>
      <c r="AD11" s="227"/>
      <c r="AE11" s="227"/>
      <c r="AF11" s="227">
        <v>0.2</v>
      </c>
      <c r="AG11" s="227"/>
      <c r="AH11" s="227"/>
      <c r="AI11" s="227"/>
      <c r="AJ11" s="227"/>
      <c r="AK11" s="793" t="s">
        <v>1112</v>
      </c>
      <c r="AL11" s="846"/>
      <c r="AM11" s="846"/>
      <c r="AN11" s="613"/>
      <c r="AO11" s="614"/>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512</v>
      </c>
      <c r="O12" s="794"/>
      <c r="P12" s="793" t="s">
        <v>351</v>
      </c>
      <c r="Q12" s="794"/>
      <c r="R12" s="270" t="s">
        <v>357</v>
      </c>
      <c r="S12" s="270"/>
      <c r="T12" s="270"/>
      <c r="U12" s="785" t="s">
        <v>687</v>
      </c>
      <c r="V12" s="795"/>
      <c r="W12" s="785" t="s">
        <v>686</v>
      </c>
      <c r="X12" s="786"/>
      <c r="Y12" s="199"/>
      <c r="Z12" s="198"/>
      <c r="AA12" s="198"/>
      <c r="AB12" s="198"/>
      <c r="AC12" s="227"/>
      <c r="AD12" s="227"/>
      <c r="AE12" s="227"/>
      <c r="AF12" s="227">
        <v>0.02</v>
      </c>
      <c r="AG12" s="227"/>
      <c r="AH12" s="227"/>
      <c r="AI12" s="227"/>
      <c r="AJ12" s="227"/>
      <c r="AK12" s="780" t="s">
        <v>1091</v>
      </c>
      <c r="AL12" s="781"/>
      <c r="AM12" s="781"/>
      <c r="AN12" s="598"/>
      <c r="AO12" s="5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561</v>
      </c>
      <c r="M13" s="794"/>
      <c r="N13" s="793" t="s">
        <v>515</v>
      </c>
      <c r="O13" s="794"/>
      <c r="P13" s="793" t="s">
        <v>351</v>
      </c>
      <c r="Q13" s="794"/>
      <c r="R13" s="270" t="s">
        <v>559</v>
      </c>
      <c r="S13" s="270"/>
      <c r="T13" s="270"/>
      <c r="U13" s="785" t="s">
        <v>681</v>
      </c>
      <c r="V13" s="795"/>
      <c r="W13" s="785" t="s">
        <v>681</v>
      </c>
      <c r="X13" s="786"/>
      <c r="Y13" s="199"/>
      <c r="Z13" s="198"/>
      <c r="AA13" s="198"/>
      <c r="AB13" s="198"/>
      <c r="AC13" s="227"/>
      <c r="AD13" s="227"/>
      <c r="AE13" s="227"/>
      <c r="AF13" s="227"/>
      <c r="AG13" s="227"/>
      <c r="AH13" s="227"/>
      <c r="AI13" s="227"/>
      <c r="AJ13" s="227"/>
      <c r="AK13" s="796" t="s">
        <v>728</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1311</v>
      </c>
      <c r="M14" s="794"/>
      <c r="N14" s="793" t="s">
        <v>1310</v>
      </c>
      <c r="O14" s="794"/>
      <c r="P14" s="793" t="s">
        <v>1309</v>
      </c>
      <c r="Q14" s="794"/>
      <c r="R14" s="270" t="s">
        <v>1308</v>
      </c>
      <c r="S14" s="270"/>
      <c r="T14" s="270"/>
      <c r="U14" s="785" t="s">
        <v>687</v>
      </c>
      <c r="V14" s="795"/>
      <c r="W14" s="785" t="s">
        <v>1124</v>
      </c>
      <c r="X14" s="786"/>
      <c r="Y14" s="199"/>
      <c r="Z14" s="198"/>
      <c r="AA14" s="198"/>
      <c r="AB14" s="198"/>
      <c r="AC14" s="227"/>
      <c r="AD14" s="227"/>
      <c r="AE14" s="227"/>
      <c r="AF14" s="227"/>
      <c r="AG14" s="227"/>
      <c r="AH14" s="227"/>
      <c r="AI14" s="227"/>
      <c r="AJ14" s="227"/>
      <c r="AK14" s="796" t="s">
        <v>1307</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1311</v>
      </c>
      <c r="M15" s="794"/>
      <c r="N15" s="793" t="s">
        <v>1322</v>
      </c>
      <c r="O15" s="794"/>
      <c r="P15" s="793" t="s">
        <v>1309</v>
      </c>
      <c r="Q15" s="794"/>
      <c r="R15" s="270" t="s">
        <v>1308</v>
      </c>
      <c r="S15" s="270"/>
      <c r="T15" s="270"/>
      <c r="U15" s="785" t="s">
        <v>687</v>
      </c>
      <c r="V15" s="795"/>
      <c r="W15" s="785" t="s">
        <v>1124</v>
      </c>
      <c r="X15" s="786"/>
      <c r="Y15" s="199"/>
      <c r="Z15" s="198"/>
      <c r="AA15" s="198"/>
      <c r="AB15" s="198"/>
      <c r="AC15" s="227"/>
      <c r="AD15" s="227"/>
      <c r="AE15" s="227"/>
      <c r="AF15" s="227"/>
      <c r="AG15" s="227"/>
      <c r="AH15" s="227"/>
      <c r="AI15" s="227"/>
      <c r="AJ15" s="227"/>
      <c r="AK15" s="796" t="s">
        <v>1307</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1311</v>
      </c>
      <c r="M16" s="794"/>
      <c r="N16" s="793" t="s">
        <v>1310</v>
      </c>
      <c r="O16" s="794"/>
      <c r="P16" s="793" t="s">
        <v>1309</v>
      </c>
      <c r="Q16" s="794"/>
      <c r="R16" s="270" t="s">
        <v>1308</v>
      </c>
      <c r="S16" s="270"/>
      <c r="T16" s="270"/>
      <c r="U16" s="785" t="s">
        <v>687</v>
      </c>
      <c r="V16" s="795"/>
      <c r="W16" s="785" t="s">
        <v>1124</v>
      </c>
      <c r="X16" s="786"/>
      <c r="Y16" s="199"/>
      <c r="Z16" s="198"/>
      <c r="AA16" s="198"/>
      <c r="AB16" s="198"/>
      <c r="AC16" s="227"/>
      <c r="AD16" s="227"/>
      <c r="AE16" s="227"/>
      <c r="AF16" s="227"/>
      <c r="AG16" s="227"/>
      <c r="AH16" s="227"/>
      <c r="AI16" s="227"/>
      <c r="AJ16" s="227"/>
      <c r="AK16" s="796" t="s">
        <v>1307</v>
      </c>
      <c r="AL16" s="797"/>
      <c r="AM16" s="797"/>
      <c r="AN16" s="798"/>
      <c r="AO16" s="799"/>
      <c r="AP16" s="3"/>
      <c r="AQ16" s="226">
        <f t="shared" si="5"/>
        <v>2</v>
      </c>
    </row>
    <row r="17" spans="2:43" ht="12" customHeight="1" x14ac:dyDescent="0.2">
      <c r="B17" s="486"/>
      <c r="C17" s="757"/>
      <c r="D17" s="755"/>
      <c r="E17" s="755"/>
      <c r="F17" s="755"/>
      <c r="G17" s="755"/>
      <c r="H17" s="755"/>
      <c r="I17" s="755"/>
      <c r="J17" s="756"/>
      <c r="K17" s="197">
        <v>7</v>
      </c>
      <c r="L17" s="793" t="s">
        <v>1311</v>
      </c>
      <c r="M17" s="794"/>
      <c r="N17" s="793" t="s">
        <v>1322</v>
      </c>
      <c r="O17" s="794"/>
      <c r="P17" s="793" t="s">
        <v>1309</v>
      </c>
      <c r="Q17" s="794"/>
      <c r="R17" s="270" t="s">
        <v>1308</v>
      </c>
      <c r="S17" s="270"/>
      <c r="T17" s="270"/>
      <c r="U17" s="785" t="s">
        <v>687</v>
      </c>
      <c r="V17" s="795"/>
      <c r="W17" s="785" t="s">
        <v>1124</v>
      </c>
      <c r="X17" s="786"/>
      <c r="Y17" s="199"/>
      <c r="Z17" s="198"/>
      <c r="AA17" s="198"/>
      <c r="AB17" s="198"/>
      <c r="AC17" s="227"/>
      <c r="AD17" s="227"/>
      <c r="AE17" s="227"/>
      <c r="AF17" s="227"/>
      <c r="AG17" s="227"/>
      <c r="AH17" s="227"/>
      <c r="AI17" s="227"/>
      <c r="AJ17" s="227"/>
      <c r="AK17" s="837" t="s">
        <v>1307</v>
      </c>
      <c r="AL17" s="838"/>
      <c r="AM17" s="838"/>
      <c r="AN17" s="798"/>
      <c r="AO17" s="799"/>
      <c r="AP17" s="3"/>
      <c r="AQ17" s="226">
        <f t="shared" si="5"/>
        <v>2</v>
      </c>
    </row>
    <row r="18" spans="2:43" ht="12" customHeight="1" x14ac:dyDescent="0.2">
      <c r="B18" s="486"/>
      <c r="C18" s="757"/>
      <c r="D18" s="755"/>
      <c r="E18" s="755"/>
      <c r="F18" s="755"/>
      <c r="G18" s="755"/>
      <c r="H18" s="755"/>
      <c r="I18" s="755"/>
      <c r="J18" s="756"/>
      <c r="K18" s="197">
        <v>8</v>
      </c>
      <c r="L18" s="793" t="s">
        <v>1311</v>
      </c>
      <c r="M18" s="794"/>
      <c r="N18" s="793" t="s">
        <v>1310</v>
      </c>
      <c r="O18" s="794"/>
      <c r="P18" s="793" t="s">
        <v>1309</v>
      </c>
      <c r="Q18" s="794"/>
      <c r="R18" s="270" t="s">
        <v>1308</v>
      </c>
      <c r="S18" s="270"/>
      <c r="T18" s="270"/>
      <c r="U18" s="785" t="s">
        <v>687</v>
      </c>
      <c r="V18" s="795"/>
      <c r="W18" s="785" t="s">
        <v>1124</v>
      </c>
      <c r="X18" s="786"/>
      <c r="Y18" s="199"/>
      <c r="Z18" s="198"/>
      <c r="AA18" s="198"/>
      <c r="AB18" s="198"/>
      <c r="AC18" s="227"/>
      <c r="AD18" s="227"/>
      <c r="AE18" s="227"/>
      <c r="AF18" s="227"/>
      <c r="AG18" s="227"/>
      <c r="AH18" s="227"/>
      <c r="AI18" s="227"/>
      <c r="AJ18" s="227"/>
      <c r="AK18" s="785" t="s">
        <v>1307</v>
      </c>
      <c r="AL18" s="786"/>
      <c r="AM18" s="786"/>
      <c r="AN18" s="610"/>
      <c r="AO18" s="611"/>
      <c r="AP18" s="3"/>
      <c r="AQ18" s="226">
        <f t="shared" si="5"/>
        <v>2</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0.22</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2</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Ⅱb</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2</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2</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367</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1">
    <dataValidation type="list" allowBlank="1" showInputMessage="1" showErrorMessage="1" sqref="R11:T30 N11:O30" xr:uid="{14A3E120-6C17-4234-B87B-5ACF83609FA6}">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92FFEFD-D00B-4A22-900C-038DD660BB61}">
          <x14:formula1>
            <xm:f>'(参考)リスト'!$F$16:$F$21</xm:f>
          </x14:formula1>
          <xm:sqref>W11:X30</xm:sqref>
        </x14:dataValidation>
        <x14:dataValidation type="list" allowBlank="1" showInputMessage="1" showErrorMessage="1" xr:uid="{2B4F92F4-63FB-4AD8-BE92-800E71A466CA}">
          <x14:formula1>
            <xm:f>'(参考)リスト'!$B$16:$B$20</xm:f>
          </x14:formula1>
          <xm:sqref>L11:M30</xm:sqref>
        </x14:dataValidation>
        <x14:dataValidation type="list" allowBlank="1" showInputMessage="1" showErrorMessage="1" xr:uid="{38D43AA3-C51C-40C1-B1E8-14F2A1C668CE}">
          <x14:formula1>
            <xm:f>'(参考)リスト'!$G$16:$G$20</xm:f>
          </x14:formula1>
          <xm:sqref>U11:V30</xm:sqref>
        </x14:dataValidation>
        <x14:dataValidation type="list" allowBlank="1" showInputMessage="1" showErrorMessage="1" xr:uid="{70857C52-1BBB-449A-8F17-A8153A5576C9}">
          <x14:formula1>
            <xm:f>'(参考)リスト'!$D$16:$D$18</xm:f>
          </x14:formula1>
          <xm:sqref>P11:Q30</xm:sqref>
        </x14:dataValidation>
      </x14:dataValidations>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CA8DC-67BD-446A-985E-7A09CA5491A5}">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S032</v>
      </c>
      <c r="AW5" s="166">
        <f>R7</f>
        <v>8.82</v>
      </c>
      <c r="AX5" s="167">
        <f>+Y32</f>
        <v>0</v>
      </c>
      <c r="AY5" s="167">
        <f>+Z32</f>
        <v>0</v>
      </c>
      <c r="AZ5" s="167">
        <f>+AA32</f>
        <v>0</v>
      </c>
      <c r="BA5" s="167">
        <f t="shared" ref="BA5" si="0">+AB32</f>
        <v>0</v>
      </c>
      <c r="BB5" s="167">
        <f>+AC32</f>
        <v>0</v>
      </c>
      <c r="BC5" s="167">
        <f t="shared" ref="BC5:BI5" si="1">+AD32</f>
        <v>0</v>
      </c>
      <c r="BD5" s="167">
        <f t="shared" si="1"/>
        <v>1</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0.26</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667</v>
      </c>
      <c r="O7" s="786"/>
      <c r="P7" s="782" t="s">
        <v>475</v>
      </c>
      <c r="Q7" s="784"/>
      <c r="R7" s="787">
        <v>8.82</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511</v>
      </c>
      <c r="O11" s="794"/>
      <c r="P11" s="793" t="s">
        <v>351</v>
      </c>
      <c r="Q11" s="794"/>
      <c r="R11" s="270" t="s">
        <v>357</v>
      </c>
      <c r="S11" s="270"/>
      <c r="T11" s="270"/>
      <c r="U11" s="785" t="s">
        <v>687</v>
      </c>
      <c r="V11" s="795"/>
      <c r="W11" s="785" t="s">
        <v>692</v>
      </c>
      <c r="X11" s="786"/>
      <c r="Y11" s="199"/>
      <c r="Z11" s="198"/>
      <c r="AA11" s="198"/>
      <c r="AB11" s="198"/>
      <c r="AC11" s="227"/>
      <c r="AD11" s="227"/>
      <c r="AE11" s="227">
        <v>0.26</v>
      </c>
      <c r="AF11" s="227"/>
      <c r="AG11" s="227"/>
      <c r="AH11" s="227"/>
      <c r="AI11" s="227"/>
      <c r="AJ11" s="227"/>
      <c r="AK11" s="780" t="s">
        <v>695</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350</v>
      </c>
      <c r="M12" s="794"/>
      <c r="N12" s="793" t="s">
        <v>376</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96" t="s">
        <v>1073</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c r="L13" s="793"/>
      <c r="M13" s="794"/>
      <c r="N13" s="793"/>
      <c r="O13" s="794"/>
      <c r="P13" s="793"/>
      <c r="Q13" s="794"/>
      <c r="R13" s="270"/>
      <c r="S13" s="270"/>
      <c r="T13" s="270"/>
      <c r="U13" s="785"/>
      <c r="V13" s="795"/>
      <c r="W13" s="785"/>
      <c r="X13" s="786"/>
      <c r="Y13" s="199"/>
      <c r="Z13" s="198"/>
      <c r="AA13" s="198"/>
      <c r="AB13" s="198"/>
      <c r="AC13" s="227"/>
      <c r="AD13" s="227"/>
      <c r="AE13" s="227"/>
      <c r="AF13" s="227"/>
      <c r="AG13" s="227"/>
      <c r="AH13" s="227"/>
      <c r="AI13" s="227"/>
      <c r="AJ13" s="227"/>
      <c r="AK13" s="796"/>
      <c r="AL13" s="797"/>
      <c r="AM13" s="797"/>
      <c r="AN13" s="798"/>
      <c r="AO13" s="799"/>
      <c r="AP13" s="3"/>
      <c r="AQ13" s="226">
        <f t="shared" si="5"/>
        <v>1</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0.26</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1</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1">
    <dataValidation type="list" allowBlank="1" showInputMessage="1" showErrorMessage="1" sqref="R11:T30 N11:O30" xr:uid="{8ADB8007-FD7C-4953-A8B6-5BD1607EF11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968CB11-33ED-4A00-9208-7023ADDECE6A}">
          <x14:formula1>
            <xm:f>'(参考)リスト'!$D$16:$D$18</xm:f>
          </x14:formula1>
          <xm:sqref>P11:Q30</xm:sqref>
        </x14:dataValidation>
        <x14:dataValidation type="list" allowBlank="1" showInputMessage="1" showErrorMessage="1" xr:uid="{60A85256-EB56-435B-9165-01C5260810BE}">
          <x14:formula1>
            <xm:f>'(参考)リスト'!$G$16:$G$20</xm:f>
          </x14:formula1>
          <xm:sqref>U11:V30</xm:sqref>
        </x14:dataValidation>
        <x14:dataValidation type="list" allowBlank="1" showInputMessage="1" showErrorMessage="1" xr:uid="{C6A841F6-FF2A-4A1D-B507-A62FA73A37EF}">
          <x14:formula1>
            <xm:f>'(参考)リスト'!$B$16:$B$20</xm:f>
          </x14:formula1>
          <xm:sqref>L11:M30</xm:sqref>
        </x14:dataValidation>
        <x14:dataValidation type="list" allowBlank="1" showInputMessage="1" showErrorMessage="1" xr:uid="{B67D568E-4FE4-4048-88AC-74DFA777293E}">
          <x14:formula1>
            <xm:f>'(参考)リスト'!$F$16:$F$21</xm:f>
          </x14:formula1>
          <xm:sqref>W11:X30</xm:sqref>
        </x14:dataValidation>
      </x14:dataValidations>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1050D-E84D-45E5-B5D2-DDF4E014AD1E}">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S033</v>
      </c>
      <c r="AW5" s="166">
        <f>R7</f>
        <v>8.8000000000000007</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668</v>
      </c>
      <c r="O7" s="786"/>
      <c r="P7" s="782" t="s">
        <v>475</v>
      </c>
      <c r="Q7" s="784"/>
      <c r="R7" s="839">
        <v>8.8000000000000007</v>
      </c>
      <c r="S7" s="840"/>
      <c r="T7" s="841"/>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350</v>
      </c>
      <c r="M11" s="794"/>
      <c r="N11" s="793" t="s">
        <v>375</v>
      </c>
      <c r="O11" s="794"/>
      <c r="P11" s="793" t="s">
        <v>351</v>
      </c>
      <c r="Q11" s="794"/>
      <c r="R11" s="270" t="s">
        <v>559</v>
      </c>
      <c r="S11" s="270"/>
      <c r="T11" s="270"/>
      <c r="U11" s="785" t="s">
        <v>687</v>
      </c>
      <c r="V11" s="795"/>
      <c r="W11" s="785" t="s">
        <v>1124</v>
      </c>
      <c r="X11" s="786"/>
      <c r="Y11" s="199"/>
      <c r="Z11" s="198"/>
      <c r="AA11" s="198"/>
      <c r="AB11" s="198"/>
      <c r="AC11" s="227"/>
      <c r="AD11" s="227"/>
      <c r="AE11" s="227"/>
      <c r="AF11" s="227"/>
      <c r="AG11" s="227"/>
      <c r="AH11" s="227"/>
      <c r="AI11" s="227"/>
      <c r="AJ11" s="227"/>
      <c r="AK11" s="780" t="s">
        <v>716</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c r="L12" s="793"/>
      <c r="M12" s="794"/>
      <c r="N12" s="793"/>
      <c r="O12" s="794"/>
      <c r="P12" s="793"/>
      <c r="Q12" s="794"/>
      <c r="R12" s="270"/>
      <c r="S12" s="270"/>
      <c r="T12" s="270"/>
      <c r="U12" s="785"/>
      <c r="V12" s="795"/>
      <c r="W12" s="785"/>
      <c r="X12" s="786"/>
      <c r="Y12" s="199"/>
      <c r="Z12" s="198"/>
      <c r="AA12" s="198"/>
      <c r="AB12" s="198"/>
      <c r="AC12" s="227"/>
      <c r="AD12" s="227"/>
      <c r="AE12" s="227"/>
      <c r="AF12" s="227"/>
      <c r="AG12" s="227"/>
      <c r="AH12" s="227"/>
      <c r="AI12" s="227"/>
      <c r="AJ12" s="227"/>
      <c r="AK12" s="796"/>
      <c r="AL12" s="797"/>
      <c r="AM12" s="797"/>
      <c r="AN12" s="798"/>
      <c r="AO12" s="799"/>
      <c r="AP12" s="3"/>
      <c r="AQ12" s="226">
        <f t="shared" ref="AQ12:AQ30" si="5">IF(P12="材質劣化",2,IF(P12="漏水",3,1))</f>
        <v>1</v>
      </c>
    </row>
    <row r="13" spans="2:86" ht="12" customHeight="1" x14ac:dyDescent="0.2">
      <c r="B13" s="486"/>
      <c r="C13" s="757"/>
      <c r="D13" s="755"/>
      <c r="E13" s="755"/>
      <c r="F13" s="755"/>
      <c r="G13" s="755"/>
      <c r="H13" s="755"/>
      <c r="I13" s="755"/>
      <c r="J13" s="756"/>
      <c r="K13" s="197"/>
      <c r="L13" s="793"/>
      <c r="M13" s="794"/>
      <c r="N13" s="793"/>
      <c r="O13" s="794"/>
      <c r="P13" s="793"/>
      <c r="Q13" s="794"/>
      <c r="R13" s="270"/>
      <c r="S13" s="270"/>
      <c r="T13" s="270"/>
      <c r="U13" s="785"/>
      <c r="V13" s="795"/>
      <c r="W13" s="785"/>
      <c r="X13" s="786"/>
      <c r="Y13" s="199"/>
      <c r="Z13" s="198"/>
      <c r="AA13" s="198"/>
      <c r="AB13" s="198"/>
      <c r="AC13" s="227"/>
      <c r="AD13" s="227"/>
      <c r="AE13" s="227"/>
      <c r="AF13" s="227"/>
      <c r="AG13" s="227"/>
      <c r="AH13" s="227"/>
      <c r="AI13" s="227"/>
      <c r="AJ13" s="227"/>
      <c r="AK13" s="796"/>
      <c r="AL13" s="797"/>
      <c r="AM13" s="797"/>
      <c r="AN13" s="798"/>
      <c r="AO13" s="799"/>
      <c r="AP13" s="3"/>
      <c r="AQ13" s="226">
        <f t="shared" si="5"/>
        <v>1</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362</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1">
    <dataValidation type="list" allowBlank="1" showInputMessage="1" showErrorMessage="1" sqref="N11:O30 R11:T30" xr:uid="{D910551E-A93A-4024-B7DC-DDFAC24E2DEB}">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9B525DF-6DAB-45B7-801E-E383E0AE0DD3}">
          <x14:formula1>
            <xm:f>'(参考)リスト'!$F$16:$F$21</xm:f>
          </x14:formula1>
          <xm:sqref>W11:X30</xm:sqref>
        </x14:dataValidation>
        <x14:dataValidation type="list" allowBlank="1" showInputMessage="1" showErrorMessage="1" xr:uid="{660BD8FF-BF52-4402-92B7-D7C434CD9ACD}">
          <x14:formula1>
            <xm:f>'(参考)リスト'!$B$16:$B$20</xm:f>
          </x14:formula1>
          <xm:sqref>L11:M30</xm:sqref>
        </x14:dataValidation>
        <x14:dataValidation type="list" allowBlank="1" showInputMessage="1" showErrorMessage="1" xr:uid="{86C69175-166B-4428-8992-17DA4BA6D4DB}">
          <x14:formula1>
            <xm:f>'(参考)リスト'!$G$16:$G$20</xm:f>
          </x14:formula1>
          <xm:sqref>U11:V30</xm:sqref>
        </x14:dataValidation>
        <x14:dataValidation type="list" allowBlank="1" showInputMessage="1" showErrorMessage="1" xr:uid="{717B3899-623E-4FAE-B633-28EA79F20DDE}">
          <x14:formula1>
            <xm:f>'(参考)リスト'!$D$16:$D$18</xm:f>
          </x14:formula1>
          <xm:sqref>P11:Q30</xm:sqref>
        </x14:dataValidation>
      </x14:dataValidations>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4595F-F26B-4F24-8FF0-ADEC6EE18ABA}">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S034</v>
      </c>
      <c r="AW5" s="166">
        <f>R7</f>
        <v>9.1</v>
      </c>
      <c r="AX5" s="167">
        <f>+Y32</f>
        <v>0</v>
      </c>
      <c r="AY5" s="167">
        <f>+Z32</f>
        <v>0</v>
      </c>
      <c r="AZ5" s="167">
        <f>+AA32</f>
        <v>0</v>
      </c>
      <c r="BA5" s="167">
        <f t="shared" ref="BA5" si="0">+AB32</f>
        <v>0</v>
      </c>
      <c r="BB5" s="167">
        <f>+AC32</f>
        <v>0</v>
      </c>
      <c r="BC5" s="167">
        <f t="shared" ref="BC5:BI5" si="1">+AD32</f>
        <v>0</v>
      </c>
      <c r="BD5" s="167">
        <f t="shared" si="1"/>
        <v>1</v>
      </c>
      <c r="BE5" s="167">
        <f t="shared" si="1"/>
        <v>1</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2</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0.09</v>
      </c>
      <c r="CD5" s="170">
        <f t="shared" si="4"/>
        <v>0.02</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669</v>
      </c>
      <c r="O7" s="786"/>
      <c r="P7" s="782" t="s">
        <v>475</v>
      </c>
      <c r="Q7" s="784"/>
      <c r="R7" s="839">
        <v>9.1</v>
      </c>
      <c r="S7" s="840"/>
      <c r="T7" s="841"/>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681</v>
      </c>
      <c r="V11" s="795"/>
      <c r="W11" s="785" t="s">
        <v>681</v>
      </c>
      <c r="X11" s="786"/>
      <c r="Y11" s="199"/>
      <c r="Z11" s="198"/>
      <c r="AA11" s="198"/>
      <c r="AB11" s="198"/>
      <c r="AC11" s="227"/>
      <c r="AD11" s="227"/>
      <c r="AE11" s="227"/>
      <c r="AF11" s="227"/>
      <c r="AG11" s="227"/>
      <c r="AH11" s="227"/>
      <c r="AI11" s="227"/>
      <c r="AJ11" s="227"/>
      <c r="AK11" s="780" t="s">
        <v>728</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1317</v>
      </c>
      <c r="M12" s="794"/>
      <c r="N12" s="793" t="s">
        <v>1328</v>
      </c>
      <c r="O12" s="794"/>
      <c r="P12" s="793" t="s">
        <v>1309</v>
      </c>
      <c r="Q12" s="794"/>
      <c r="R12" s="270" t="s">
        <v>1308</v>
      </c>
      <c r="S12" s="270"/>
      <c r="T12" s="270"/>
      <c r="U12" s="785" t="s">
        <v>687</v>
      </c>
      <c r="V12" s="795"/>
      <c r="W12" s="785" t="s">
        <v>692</v>
      </c>
      <c r="X12" s="786"/>
      <c r="Y12" s="199"/>
      <c r="Z12" s="198"/>
      <c r="AA12" s="198"/>
      <c r="AB12" s="198"/>
      <c r="AC12" s="227"/>
      <c r="AD12" s="227"/>
      <c r="AE12" s="227">
        <v>0.09</v>
      </c>
      <c r="AF12" s="227"/>
      <c r="AG12" s="227"/>
      <c r="AH12" s="227"/>
      <c r="AI12" s="227"/>
      <c r="AJ12" s="227"/>
      <c r="AK12" s="780" t="s">
        <v>1312</v>
      </c>
      <c r="AL12" s="781"/>
      <c r="AM12" s="781"/>
      <c r="AN12" s="598"/>
      <c r="AO12" s="5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1317</v>
      </c>
      <c r="M13" s="794"/>
      <c r="N13" s="793" t="s">
        <v>1320</v>
      </c>
      <c r="O13" s="794"/>
      <c r="P13" s="793" t="s">
        <v>1309</v>
      </c>
      <c r="Q13" s="794"/>
      <c r="R13" s="270" t="s">
        <v>1324</v>
      </c>
      <c r="S13" s="270"/>
      <c r="T13" s="270"/>
      <c r="U13" s="785" t="s">
        <v>687</v>
      </c>
      <c r="V13" s="795"/>
      <c r="W13" s="785" t="s">
        <v>686</v>
      </c>
      <c r="X13" s="786"/>
      <c r="Y13" s="199"/>
      <c r="Z13" s="198"/>
      <c r="AA13" s="198"/>
      <c r="AB13" s="198"/>
      <c r="AC13" s="227"/>
      <c r="AD13" s="227"/>
      <c r="AE13" s="227"/>
      <c r="AF13" s="227">
        <v>0.02</v>
      </c>
      <c r="AG13" s="227"/>
      <c r="AH13" s="227"/>
      <c r="AI13" s="227"/>
      <c r="AJ13" s="227"/>
      <c r="AK13" s="796" t="s">
        <v>1323</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1311</v>
      </c>
      <c r="M14" s="794"/>
      <c r="N14" s="793" t="s">
        <v>1310</v>
      </c>
      <c r="O14" s="794"/>
      <c r="P14" s="793" t="s">
        <v>1309</v>
      </c>
      <c r="Q14" s="794"/>
      <c r="R14" s="270" t="s">
        <v>1308</v>
      </c>
      <c r="S14" s="270"/>
      <c r="T14" s="270"/>
      <c r="U14" s="785" t="s">
        <v>687</v>
      </c>
      <c r="V14" s="795"/>
      <c r="W14" s="785" t="s">
        <v>1124</v>
      </c>
      <c r="X14" s="786"/>
      <c r="Y14" s="199"/>
      <c r="Z14" s="198"/>
      <c r="AA14" s="198"/>
      <c r="AB14" s="198"/>
      <c r="AC14" s="227"/>
      <c r="AD14" s="227"/>
      <c r="AE14" s="227"/>
      <c r="AF14" s="227"/>
      <c r="AG14" s="227"/>
      <c r="AH14" s="227"/>
      <c r="AI14" s="227"/>
      <c r="AJ14" s="227"/>
      <c r="AK14" s="796" t="s">
        <v>1307</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1311</v>
      </c>
      <c r="M15" s="794"/>
      <c r="N15" s="793" t="s">
        <v>1310</v>
      </c>
      <c r="O15" s="794"/>
      <c r="P15" s="793" t="s">
        <v>1309</v>
      </c>
      <c r="Q15" s="794"/>
      <c r="R15" s="270" t="s">
        <v>1308</v>
      </c>
      <c r="S15" s="270"/>
      <c r="T15" s="270"/>
      <c r="U15" s="785" t="s">
        <v>687</v>
      </c>
      <c r="V15" s="795"/>
      <c r="W15" s="785" t="s">
        <v>1124</v>
      </c>
      <c r="X15" s="786"/>
      <c r="Y15" s="199"/>
      <c r="Z15" s="198"/>
      <c r="AA15" s="198"/>
      <c r="AB15" s="198"/>
      <c r="AC15" s="227"/>
      <c r="AD15" s="227"/>
      <c r="AE15" s="227"/>
      <c r="AF15" s="227"/>
      <c r="AG15" s="227"/>
      <c r="AH15" s="227"/>
      <c r="AI15" s="227"/>
      <c r="AJ15" s="227"/>
      <c r="AK15" s="796" t="s">
        <v>1307</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1311</v>
      </c>
      <c r="M16" s="794"/>
      <c r="N16" s="793" t="s">
        <v>1310</v>
      </c>
      <c r="O16" s="794"/>
      <c r="P16" s="793" t="s">
        <v>1309</v>
      </c>
      <c r="Q16" s="794"/>
      <c r="R16" s="270" t="s">
        <v>1308</v>
      </c>
      <c r="S16" s="270"/>
      <c r="T16" s="270"/>
      <c r="U16" s="785" t="s">
        <v>687</v>
      </c>
      <c r="V16" s="795"/>
      <c r="W16" s="785" t="s">
        <v>1124</v>
      </c>
      <c r="X16" s="786"/>
      <c r="Y16" s="199"/>
      <c r="Z16" s="198"/>
      <c r="AA16" s="198"/>
      <c r="AB16" s="198"/>
      <c r="AC16" s="227"/>
      <c r="AD16" s="227"/>
      <c r="AE16" s="227"/>
      <c r="AF16" s="227"/>
      <c r="AG16" s="227"/>
      <c r="AH16" s="227"/>
      <c r="AI16" s="227"/>
      <c r="AJ16" s="227"/>
      <c r="AK16" s="796" t="s">
        <v>1307</v>
      </c>
      <c r="AL16" s="797"/>
      <c r="AM16" s="797"/>
      <c r="AN16" s="798"/>
      <c r="AO16" s="799"/>
      <c r="AP16" s="3"/>
      <c r="AQ16" s="226">
        <f t="shared" si="5"/>
        <v>2</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0.09</v>
      </c>
      <c r="AF31" s="228">
        <f t="shared" si="6"/>
        <v>0.02</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1</v>
      </c>
      <c r="AF32" s="199">
        <f t="shared" si="7"/>
        <v>1</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2</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2</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1">
    <dataValidation type="list" allowBlank="1" showInputMessage="1" showErrorMessage="1" sqref="R11:T30 N11:O30" xr:uid="{D43AAF24-2DAD-483A-804F-91D3CC61154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9555182-9EFF-4F6E-9A41-AF74B73F7EEE}">
          <x14:formula1>
            <xm:f>'(参考)リスト'!$D$16:$D$18</xm:f>
          </x14:formula1>
          <xm:sqref>P11:Q30</xm:sqref>
        </x14:dataValidation>
        <x14:dataValidation type="list" allowBlank="1" showInputMessage="1" showErrorMessage="1" xr:uid="{7242665E-D33E-486B-954C-6E1E85412949}">
          <x14:formula1>
            <xm:f>'(参考)リスト'!$G$16:$G$20</xm:f>
          </x14:formula1>
          <xm:sqref>U11:V30</xm:sqref>
        </x14:dataValidation>
        <x14:dataValidation type="list" allowBlank="1" showInputMessage="1" showErrorMessage="1" xr:uid="{E1A8E0B5-759D-43CD-876E-079C1022AB2B}">
          <x14:formula1>
            <xm:f>'(参考)リスト'!$B$16:$B$20</xm:f>
          </x14:formula1>
          <xm:sqref>L11:M30</xm:sqref>
        </x14:dataValidation>
        <x14:dataValidation type="list" allowBlank="1" showInputMessage="1" showErrorMessage="1" xr:uid="{58CB3EE4-86B5-4E5E-B48A-8D94FB35D77B}">
          <x14:formula1>
            <xm:f>'(参考)リスト'!$F$16:$F$21</xm:f>
          </x14:formula1>
          <xm:sqref>W11:X30</xm:sqref>
        </x14:dataValidation>
      </x14:dataValidations>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39E37-1517-4FCA-B06A-88BC25ABEE2A}">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S035</v>
      </c>
      <c r="AW5" s="166">
        <f>R7</f>
        <v>8.98</v>
      </c>
      <c r="AX5" s="167">
        <f>+Y32</f>
        <v>0</v>
      </c>
      <c r="AY5" s="167">
        <f>+Z32</f>
        <v>0</v>
      </c>
      <c r="AZ5" s="167">
        <f>+AA32</f>
        <v>0</v>
      </c>
      <c r="BA5" s="167">
        <f t="shared" ref="BA5" si="0">+AB32</f>
        <v>0</v>
      </c>
      <c r="BB5" s="167">
        <f>+AC32</f>
        <v>0</v>
      </c>
      <c r="BC5" s="167">
        <f t="shared" ref="BC5:BI5" si="1">+AD32</f>
        <v>2</v>
      </c>
      <c r="BD5" s="167">
        <f t="shared" si="1"/>
        <v>0</v>
      </c>
      <c r="BE5" s="167">
        <f t="shared" si="1"/>
        <v>1</v>
      </c>
      <c r="BF5" s="167">
        <f t="shared" si="1"/>
        <v>0</v>
      </c>
      <c r="BG5" s="167">
        <f t="shared" si="1"/>
        <v>0</v>
      </c>
      <c r="BH5" s="167">
        <f t="shared" si="1"/>
        <v>0</v>
      </c>
      <c r="BI5" s="167">
        <f t="shared" si="1"/>
        <v>1</v>
      </c>
      <c r="BJ5" s="167" t="str">
        <f>+Y35</f>
        <v/>
      </c>
      <c r="BK5" s="167" t="str">
        <f t="shared" ref="BK5" si="2">+Z35</f>
        <v/>
      </c>
      <c r="BL5" s="167" t="str">
        <f>+AA35</f>
        <v/>
      </c>
      <c r="BM5" s="167">
        <f>+AC35</f>
        <v>0</v>
      </c>
      <c r="BN5" s="167">
        <f t="shared" ref="BN5:BO5" si="3">+AD35</f>
        <v>2</v>
      </c>
      <c r="BO5" s="167">
        <f t="shared" si="3"/>
        <v>1</v>
      </c>
      <c r="BP5" s="167">
        <f>+AG35</f>
        <v>0</v>
      </c>
      <c r="BQ5" s="167">
        <f>+AH35</f>
        <v>0</v>
      </c>
      <c r="BR5" s="167">
        <f>+AI35</f>
        <v>1</v>
      </c>
      <c r="BS5" s="192" t="str">
        <f>+Y36</f>
        <v>Ⅰ</v>
      </c>
      <c r="BT5" s="192" t="str">
        <f>+AC36</f>
        <v>Ⅲ</v>
      </c>
      <c r="BU5" s="192" t="str">
        <f>+AG36</f>
        <v>Ⅱ</v>
      </c>
      <c r="BV5" s="192" t="str">
        <f>+Y37</f>
        <v>Ⅲ</v>
      </c>
      <c r="BW5" s="168" t="str">
        <f>IF(Y32&gt;0,$R$7,"")</f>
        <v/>
      </c>
      <c r="BX5" s="169" t="str">
        <f>IF(Z32&gt;0,"",IF(AA32&gt;0,$R$7,""))</f>
        <v/>
      </c>
      <c r="BY5" s="169" t="str">
        <f>IF(Y32+Z32&gt;0,"",IF(AA32&gt;0,$R$7,""))</f>
        <v/>
      </c>
      <c r="BZ5" s="169" t="str">
        <f>IF(Y32+Z32+AA32&gt;0,"",IF(AB32&gt;0,$R$7,""))</f>
        <v/>
      </c>
      <c r="CA5" s="170">
        <f t="shared" ref="CA5:CH5" si="4">+AC31</f>
        <v>0</v>
      </c>
      <c r="CB5" s="170">
        <f t="shared" si="4"/>
        <v>0.21</v>
      </c>
      <c r="CC5" s="170">
        <f t="shared" si="4"/>
        <v>0</v>
      </c>
      <c r="CD5" s="170">
        <f t="shared" si="4"/>
        <v>0.01</v>
      </c>
      <c r="CE5" s="170">
        <f t="shared" si="4"/>
        <v>0</v>
      </c>
      <c r="CF5" s="170">
        <f t="shared" si="4"/>
        <v>0</v>
      </c>
      <c r="CG5" s="170">
        <f t="shared" si="4"/>
        <v>0</v>
      </c>
      <c r="CH5" s="170">
        <f t="shared" si="4"/>
        <v>2.75</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670</v>
      </c>
      <c r="O7" s="786"/>
      <c r="P7" s="782" t="s">
        <v>475</v>
      </c>
      <c r="Q7" s="784"/>
      <c r="R7" s="787">
        <v>8.98</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512</v>
      </c>
      <c r="O11" s="794"/>
      <c r="P11" s="793" t="s">
        <v>351</v>
      </c>
      <c r="Q11" s="794"/>
      <c r="R11" s="270" t="s">
        <v>357</v>
      </c>
      <c r="S11" s="270"/>
      <c r="T11" s="270"/>
      <c r="U11" s="785" t="s">
        <v>687</v>
      </c>
      <c r="V11" s="795"/>
      <c r="W11" s="785" t="s">
        <v>686</v>
      </c>
      <c r="X11" s="786"/>
      <c r="Y11" s="199"/>
      <c r="Z11" s="198"/>
      <c r="AA11" s="198"/>
      <c r="AB11" s="198"/>
      <c r="AC11" s="227"/>
      <c r="AD11" s="227"/>
      <c r="AE11" s="227"/>
      <c r="AF11" s="227">
        <v>0.01</v>
      </c>
      <c r="AG11" s="227"/>
      <c r="AH11" s="227"/>
      <c r="AI11" s="227"/>
      <c r="AJ11" s="227"/>
      <c r="AK11" s="780" t="s">
        <v>1091</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516</v>
      </c>
      <c r="O12" s="794"/>
      <c r="P12" s="793" t="s">
        <v>351</v>
      </c>
      <c r="Q12" s="794"/>
      <c r="R12" s="270" t="s">
        <v>559</v>
      </c>
      <c r="S12" s="270"/>
      <c r="T12" s="270"/>
      <c r="U12" s="785" t="s">
        <v>681</v>
      </c>
      <c r="V12" s="795"/>
      <c r="W12" s="785" t="s">
        <v>681</v>
      </c>
      <c r="X12" s="786"/>
      <c r="Y12" s="199"/>
      <c r="Z12" s="198"/>
      <c r="AA12" s="198"/>
      <c r="AB12" s="198"/>
      <c r="AC12" s="227"/>
      <c r="AD12" s="227"/>
      <c r="AE12" s="227"/>
      <c r="AF12" s="227"/>
      <c r="AG12" s="227"/>
      <c r="AH12" s="227"/>
      <c r="AI12" s="227"/>
      <c r="AJ12" s="227"/>
      <c r="AK12" s="796" t="s">
        <v>728</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1317</v>
      </c>
      <c r="M13" s="794"/>
      <c r="N13" s="793" t="s">
        <v>1328</v>
      </c>
      <c r="O13" s="794"/>
      <c r="P13" s="793" t="s">
        <v>1309</v>
      </c>
      <c r="Q13" s="794"/>
      <c r="R13" s="270" t="s">
        <v>1308</v>
      </c>
      <c r="S13" s="270"/>
      <c r="T13" s="270"/>
      <c r="U13" s="785" t="s">
        <v>62</v>
      </c>
      <c r="V13" s="795"/>
      <c r="W13" s="785" t="s">
        <v>62</v>
      </c>
      <c r="X13" s="786"/>
      <c r="Y13" s="199"/>
      <c r="Z13" s="198"/>
      <c r="AA13" s="198"/>
      <c r="AB13" s="198"/>
      <c r="AC13" s="227"/>
      <c r="AD13" s="227">
        <v>0.02</v>
      </c>
      <c r="AE13" s="227"/>
      <c r="AF13" s="227"/>
      <c r="AG13" s="227"/>
      <c r="AH13" s="227"/>
      <c r="AI13" s="227"/>
      <c r="AJ13" s="227"/>
      <c r="AK13" s="796" t="s">
        <v>1312</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1317</v>
      </c>
      <c r="M14" s="794"/>
      <c r="N14" s="793" t="s">
        <v>1328</v>
      </c>
      <c r="O14" s="794"/>
      <c r="P14" s="793" t="s">
        <v>1315</v>
      </c>
      <c r="Q14" s="794"/>
      <c r="R14" s="270" t="s">
        <v>1315</v>
      </c>
      <c r="S14" s="270"/>
      <c r="T14" s="270"/>
      <c r="U14" s="785" t="s">
        <v>687</v>
      </c>
      <c r="V14" s="795"/>
      <c r="W14" s="785" t="s">
        <v>686</v>
      </c>
      <c r="X14" s="786"/>
      <c r="Y14" s="199"/>
      <c r="Z14" s="198"/>
      <c r="AA14" s="198"/>
      <c r="AB14" s="198"/>
      <c r="AC14" s="227"/>
      <c r="AD14" s="227"/>
      <c r="AE14" s="227"/>
      <c r="AF14" s="227"/>
      <c r="AG14" s="227"/>
      <c r="AH14" s="227"/>
      <c r="AI14" s="227"/>
      <c r="AJ14" s="227">
        <v>2.75</v>
      </c>
      <c r="AK14" s="796" t="s">
        <v>1314</v>
      </c>
      <c r="AL14" s="797"/>
      <c r="AM14" s="797"/>
      <c r="AN14" s="798"/>
      <c r="AO14" s="799"/>
      <c r="AP14" s="3"/>
      <c r="AQ14" s="226">
        <f t="shared" si="5"/>
        <v>3</v>
      </c>
    </row>
    <row r="15" spans="2:86" ht="12" customHeight="1" x14ac:dyDescent="0.2">
      <c r="B15" s="486"/>
      <c r="C15" s="757"/>
      <c r="D15" s="755"/>
      <c r="E15" s="755"/>
      <c r="F15" s="755"/>
      <c r="G15" s="755"/>
      <c r="H15" s="755"/>
      <c r="I15" s="755"/>
      <c r="J15" s="756"/>
      <c r="K15" s="197">
        <v>5</v>
      </c>
      <c r="L15" s="793" t="s">
        <v>561</v>
      </c>
      <c r="M15" s="794"/>
      <c r="N15" s="793" t="s">
        <v>511</v>
      </c>
      <c r="O15" s="794"/>
      <c r="P15" s="793" t="s">
        <v>351</v>
      </c>
      <c r="Q15" s="794"/>
      <c r="R15" s="270" t="s">
        <v>559</v>
      </c>
      <c r="S15" s="270"/>
      <c r="T15" s="270"/>
      <c r="U15" s="785" t="s">
        <v>681</v>
      </c>
      <c r="V15" s="795"/>
      <c r="W15" s="785" t="s">
        <v>681</v>
      </c>
      <c r="X15" s="786"/>
      <c r="Y15" s="199"/>
      <c r="Z15" s="198"/>
      <c r="AA15" s="198"/>
      <c r="AB15" s="198"/>
      <c r="AC15" s="227"/>
      <c r="AD15" s="227"/>
      <c r="AE15" s="227"/>
      <c r="AF15" s="227"/>
      <c r="AG15" s="227"/>
      <c r="AH15" s="227"/>
      <c r="AI15" s="227"/>
      <c r="AJ15" s="227"/>
      <c r="AK15" s="796" t="s">
        <v>728</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561</v>
      </c>
      <c r="M16" s="794"/>
      <c r="N16" s="793" t="s">
        <v>511</v>
      </c>
      <c r="O16" s="794"/>
      <c r="P16" s="793" t="s">
        <v>351</v>
      </c>
      <c r="Q16" s="794"/>
      <c r="R16" s="270" t="s">
        <v>559</v>
      </c>
      <c r="S16" s="270"/>
      <c r="T16" s="270"/>
      <c r="U16" s="785" t="s">
        <v>62</v>
      </c>
      <c r="V16" s="795"/>
      <c r="W16" s="785" t="s">
        <v>62</v>
      </c>
      <c r="X16" s="786"/>
      <c r="Y16" s="199"/>
      <c r="Z16" s="198"/>
      <c r="AA16" s="198"/>
      <c r="AB16" s="198"/>
      <c r="AC16" s="227"/>
      <c r="AD16" s="227">
        <v>0.19</v>
      </c>
      <c r="AE16" s="227"/>
      <c r="AF16" s="227"/>
      <c r="AG16" s="227"/>
      <c r="AH16" s="227"/>
      <c r="AI16" s="227"/>
      <c r="AJ16" s="227"/>
      <c r="AK16" s="796" t="s">
        <v>690</v>
      </c>
      <c r="AL16" s="797"/>
      <c r="AM16" s="797"/>
      <c r="AN16" s="798"/>
      <c r="AO16" s="799"/>
      <c r="AP16" s="3"/>
      <c r="AQ16" s="226">
        <f t="shared" si="5"/>
        <v>2</v>
      </c>
    </row>
    <row r="17" spans="2:43" ht="12" customHeight="1" x14ac:dyDescent="0.2">
      <c r="B17" s="486"/>
      <c r="C17" s="757"/>
      <c r="D17" s="755"/>
      <c r="E17" s="755"/>
      <c r="F17" s="755"/>
      <c r="G17" s="755"/>
      <c r="H17" s="755"/>
      <c r="I17" s="755"/>
      <c r="J17" s="756"/>
      <c r="K17" s="197">
        <v>7</v>
      </c>
      <c r="L17" s="793" t="s">
        <v>561</v>
      </c>
      <c r="M17" s="794"/>
      <c r="N17" s="793" t="s">
        <v>511</v>
      </c>
      <c r="O17" s="794"/>
      <c r="P17" s="793" t="s">
        <v>352</v>
      </c>
      <c r="Q17" s="794"/>
      <c r="R17" s="270" t="s">
        <v>352</v>
      </c>
      <c r="S17" s="270"/>
      <c r="T17" s="270"/>
      <c r="U17" s="785" t="s">
        <v>687</v>
      </c>
      <c r="V17" s="795"/>
      <c r="W17" s="785" t="s">
        <v>681</v>
      </c>
      <c r="X17" s="786"/>
      <c r="Y17" s="199"/>
      <c r="Z17" s="198"/>
      <c r="AA17" s="198"/>
      <c r="AB17" s="198"/>
      <c r="AC17" s="227"/>
      <c r="AD17" s="227"/>
      <c r="AE17" s="227"/>
      <c r="AF17" s="227"/>
      <c r="AG17" s="227"/>
      <c r="AH17" s="227"/>
      <c r="AI17" s="227"/>
      <c r="AJ17" s="227"/>
      <c r="AK17" s="837" t="s">
        <v>685</v>
      </c>
      <c r="AL17" s="838"/>
      <c r="AM17" s="838"/>
      <c r="AN17" s="798"/>
      <c r="AO17" s="799"/>
      <c r="AP17" s="3"/>
      <c r="AQ17" s="226">
        <f t="shared" si="5"/>
        <v>3</v>
      </c>
    </row>
    <row r="18" spans="2:43" ht="12" customHeight="1" x14ac:dyDescent="0.2">
      <c r="B18" s="486"/>
      <c r="C18" s="757"/>
      <c r="D18" s="755"/>
      <c r="E18" s="755"/>
      <c r="F18" s="755"/>
      <c r="G18" s="755"/>
      <c r="H18" s="755"/>
      <c r="I18" s="755"/>
      <c r="J18" s="756"/>
      <c r="K18" s="197">
        <v>8</v>
      </c>
      <c r="L18" s="793" t="s">
        <v>350</v>
      </c>
      <c r="M18" s="794"/>
      <c r="N18" s="793" t="s">
        <v>376</v>
      </c>
      <c r="O18" s="794"/>
      <c r="P18" s="793" t="s">
        <v>351</v>
      </c>
      <c r="Q18" s="794"/>
      <c r="R18" s="270" t="s">
        <v>559</v>
      </c>
      <c r="S18" s="270"/>
      <c r="T18" s="270"/>
      <c r="U18" s="785" t="s">
        <v>687</v>
      </c>
      <c r="V18" s="795"/>
      <c r="W18" s="785" t="s">
        <v>1124</v>
      </c>
      <c r="X18" s="786"/>
      <c r="Y18" s="199"/>
      <c r="Z18" s="198"/>
      <c r="AA18" s="198"/>
      <c r="AB18" s="198"/>
      <c r="AC18" s="227"/>
      <c r="AD18" s="227"/>
      <c r="AE18" s="227"/>
      <c r="AF18" s="227"/>
      <c r="AG18" s="227"/>
      <c r="AH18" s="227"/>
      <c r="AI18" s="227"/>
      <c r="AJ18" s="227"/>
      <c r="AK18" s="796" t="s">
        <v>1073</v>
      </c>
      <c r="AL18" s="797"/>
      <c r="AM18" s="797"/>
      <c r="AN18" s="798"/>
      <c r="AO18" s="799"/>
      <c r="AP18" s="3"/>
      <c r="AQ18" s="226">
        <f t="shared" si="5"/>
        <v>2</v>
      </c>
    </row>
    <row r="19" spans="2:43" ht="12" customHeight="1" x14ac:dyDescent="0.2">
      <c r="B19" s="486"/>
      <c r="C19" s="757"/>
      <c r="D19" s="755"/>
      <c r="E19" s="755"/>
      <c r="F19" s="755"/>
      <c r="G19" s="755"/>
      <c r="H19" s="755"/>
      <c r="I19" s="755"/>
      <c r="J19" s="756"/>
      <c r="K19" s="197">
        <v>9</v>
      </c>
      <c r="L19" s="793" t="s">
        <v>350</v>
      </c>
      <c r="M19" s="794"/>
      <c r="N19" s="793" t="s">
        <v>373</v>
      </c>
      <c r="O19" s="794"/>
      <c r="P19" s="793" t="s">
        <v>351</v>
      </c>
      <c r="Q19" s="794"/>
      <c r="R19" s="270" t="s">
        <v>559</v>
      </c>
      <c r="S19" s="270"/>
      <c r="T19" s="270"/>
      <c r="U19" s="785" t="s">
        <v>687</v>
      </c>
      <c r="V19" s="795"/>
      <c r="W19" s="785" t="s">
        <v>1124</v>
      </c>
      <c r="X19" s="786"/>
      <c r="Y19" s="199"/>
      <c r="Z19" s="198"/>
      <c r="AA19" s="198"/>
      <c r="AB19" s="198"/>
      <c r="AC19" s="227"/>
      <c r="AD19" s="227"/>
      <c r="AE19" s="227"/>
      <c r="AF19" s="227"/>
      <c r="AG19" s="227"/>
      <c r="AH19" s="227"/>
      <c r="AI19" s="227"/>
      <c r="AJ19" s="227"/>
      <c r="AK19" s="796" t="s">
        <v>690</v>
      </c>
      <c r="AL19" s="797"/>
      <c r="AM19" s="797"/>
      <c r="AN19" s="798"/>
      <c r="AO19" s="799"/>
      <c r="AP19" s="3"/>
      <c r="AQ19" s="226">
        <f t="shared" si="5"/>
        <v>2</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0.21</v>
      </c>
      <c r="AE31" s="228">
        <f t="shared" si="6"/>
        <v>0</v>
      </c>
      <c r="AF31" s="228">
        <f t="shared" si="6"/>
        <v>0.01</v>
      </c>
      <c r="AG31" s="228">
        <f t="shared" si="6"/>
        <v>0</v>
      </c>
      <c r="AH31" s="228">
        <f t="shared" si="6"/>
        <v>0</v>
      </c>
      <c r="AI31" s="228">
        <f t="shared" si="6"/>
        <v>0</v>
      </c>
      <c r="AJ31" s="228">
        <f t="shared" si="6"/>
        <v>2.75</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2</v>
      </c>
      <c r="AE32" s="199">
        <f t="shared" si="7"/>
        <v>0</v>
      </c>
      <c r="AF32" s="199">
        <f t="shared" si="7"/>
        <v>1</v>
      </c>
      <c r="AG32" s="199">
        <f t="shared" si="7"/>
        <v>0</v>
      </c>
      <c r="AH32" s="199">
        <f t="shared" si="7"/>
        <v>0</v>
      </c>
      <c r="AI32" s="199">
        <f t="shared" si="7"/>
        <v>0</v>
      </c>
      <c r="AJ32" s="199">
        <f t="shared" si="7"/>
        <v>1</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Ⅲ</v>
      </c>
      <c r="AD33" s="786"/>
      <c r="AE33" s="786"/>
      <c r="AF33" s="795"/>
      <c r="AG33" s="785" t="str">
        <f>IF(AG32&gt;0,"Ⅳ",IF(AH32&gt;0,"Ⅲ",IF(AI32&gt;0,"Ⅱa",IF(AJ32&gt;0,"Ⅱb","Ⅰ"))))</f>
        <v>Ⅱb</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2</v>
      </c>
      <c r="AE35" s="807">
        <f>AE32+AF32</f>
        <v>1</v>
      </c>
      <c r="AF35" s="808"/>
      <c r="AG35" s="199">
        <f>AG32</f>
        <v>0</v>
      </c>
      <c r="AH35" s="199">
        <f>AH32</f>
        <v>0</v>
      </c>
      <c r="AI35" s="807">
        <f>AI32+AJ32</f>
        <v>1</v>
      </c>
      <c r="AJ35" s="808"/>
      <c r="AK35" s="817"/>
      <c r="AL35" s="818"/>
      <c r="AM35" s="818"/>
      <c r="AN35" s="818"/>
      <c r="AO35" s="819"/>
      <c r="AP35" s="3"/>
      <c r="AQ35" s="167">
        <f>+Y32+AC35+AG35</f>
        <v>0</v>
      </c>
      <c r="AR35" s="167">
        <f>+Z32+AD35+AH35</f>
        <v>2</v>
      </c>
      <c r="AS35" s="736">
        <f>+AS34+AE35+AI35</f>
        <v>2</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365</v>
      </c>
      <c r="AD36" s="786"/>
      <c r="AE36" s="786"/>
      <c r="AF36" s="795"/>
      <c r="AG36" s="785" t="s">
        <v>367</v>
      </c>
      <c r="AH36" s="786"/>
      <c r="AI36" s="786"/>
      <c r="AJ36" s="795"/>
      <c r="AK36" s="817"/>
      <c r="AL36" s="818"/>
      <c r="AM36" s="818"/>
      <c r="AN36" s="818"/>
      <c r="AO36" s="819"/>
      <c r="AP36" s="3"/>
      <c r="AQ36" s="371" t="str">
        <f>IF(AQ35&gt;0,"Ⅳ",IF(AR35&gt;0,"Ⅲ",IF(AS35&gt;0,"Ⅱ","Ⅰ")))</f>
        <v>Ⅲ</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365</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1">
    <dataValidation type="list" allowBlank="1" showInputMessage="1" showErrorMessage="1" sqref="N11:O30 R11:T30" xr:uid="{BFACF6BC-DF58-4169-8966-1D2FEC6534D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1226A34-B5DF-48AA-BB19-33303F35255A}">
          <x14:formula1>
            <xm:f>'(参考)リスト'!$F$16:$F$21</xm:f>
          </x14:formula1>
          <xm:sqref>W11:X30</xm:sqref>
        </x14:dataValidation>
        <x14:dataValidation type="list" allowBlank="1" showInputMessage="1" showErrorMessage="1" xr:uid="{50C46657-2BE4-4B8A-BD1A-E69575E7927E}">
          <x14:formula1>
            <xm:f>'(参考)リスト'!$B$16:$B$20</xm:f>
          </x14:formula1>
          <xm:sqref>L11:M30</xm:sqref>
        </x14:dataValidation>
        <x14:dataValidation type="list" allowBlank="1" showInputMessage="1" showErrorMessage="1" xr:uid="{2E2BC0E0-E78B-4E73-BA28-359FDC739791}">
          <x14:formula1>
            <xm:f>'(参考)リスト'!$G$16:$G$20</xm:f>
          </x14:formula1>
          <xm:sqref>U11:V30</xm:sqref>
        </x14:dataValidation>
        <x14:dataValidation type="list" allowBlank="1" showInputMessage="1" showErrorMessage="1" xr:uid="{A361B599-07EE-4209-9BCC-CDB46CF5C31C}">
          <x14:formula1>
            <xm:f>'(参考)リスト'!$D$16:$D$18</xm:f>
          </x14:formula1>
          <xm:sqref>P11:Q30</xm:sqref>
        </x14:dataValidation>
      </x14:dataValidations>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EDD8C-CCFB-4C00-9ABF-69A6219ABC76}">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S036</v>
      </c>
      <c r="AW5" s="166">
        <f>R7</f>
        <v>8.81</v>
      </c>
      <c r="AX5" s="167">
        <f>+Y32</f>
        <v>0</v>
      </c>
      <c r="AY5" s="167">
        <f>+Z32</f>
        <v>0</v>
      </c>
      <c r="AZ5" s="167">
        <f>+AA32</f>
        <v>0</v>
      </c>
      <c r="BA5" s="167">
        <f t="shared" ref="BA5" si="0">+AB32</f>
        <v>0</v>
      </c>
      <c r="BB5" s="167">
        <f>+AC32</f>
        <v>0</v>
      </c>
      <c r="BC5" s="167">
        <f t="shared" ref="BC5:BI5" si="1">+AD32</f>
        <v>1</v>
      </c>
      <c r="BD5" s="167">
        <f t="shared" si="1"/>
        <v>3</v>
      </c>
      <c r="BE5" s="167">
        <f t="shared" si="1"/>
        <v>1</v>
      </c>
      <c r="BF5" s="167">
        <f t="shared" si="1"/>
        <v>0</v>
      </c>
      <c r="BG5" s="167">
        <f t="shared" si="1"/>
        <v>0</v>
      </c>
      <c r="BH5" s="167">
        <f t="shared" si="1"/>
        <v>0</v>
      </c>
      <c r="BI5" s="167">
        <f t="shared" si="1"/>
        <v>1</v>
      </c>
      <c r="BJ5" s="167" t="str">
        <f>+Y35</f>
        <v/>
      </c>
      <c r="BK5" s="167" t="str">
        <f t="shared" ref="BK5" si="2">+Z35</f>
        <v/>
      </c>
      <c r="BL5" s="167" t="str">
        <f>+AA35</f>
        <v/>
      </c>
      <c r="BM5" s="167">
        <f>+AC35</f>
        <v>0</v>
      </c>
      <c r="BN5" s="167">
        <f t="shared" ref="BN5:BO5" si="3">+AD35</f>
        <v>1</v>
      </c>
      <c r="BO5" s="167">
        <f t="shared" si="3"/>
        <v>4</v>
      </c>
      <c r="BP5" s="167">
        <f>+AG35</f>
        <v>0</v>
      </c>
      <c r="BQ5" s="167">
        <f>+AH35</f>
        <v>0</v>
      </c>
      <c r="BR5" s="167">
        <f>+AI35</f>
        <v>1</v>
      </c>
      <c r="BS5" s="192" t="str">
        <f>+Y36</f>
        <v>Ⅰ</v>
      </c>
      <c r="BT5" s="192" t="str">
        <f>+AC36</f>
        <v>Ⅲ</v>
      </c>
      <c r="BU5" s="192" t="str">
        <f>+AG36</f>
        <v>Ⅱ</v>
      </c>
      <c r="BV5" s="192" t="str">
        <f>+Y37</f>
        <v>Ⅲ</v>
      </c>
      <c r="BW5" s="168" t="str">
        <f>IF(Y32&gt;0,$R$7,"")</f>
        <v/>
      </c>
      <c r="BX5" s="169" t="str">
        <f>IF(Z32&gt;0,"",IF(AA32&gt;0,$R$7,""))</f>
        <v/>
      </c>
      <c r="BY5" s="169" t="str">
        <f>IF(Y32+Z32&gt;0,"",IF(AA32&gt;0,$R$7,""))</f>
        <v/>
      </c>
      <c r="BZ5" s="169" t="str">
        <f>IF(Y32+Z32+AA32&gt;0,"",IF(AB32&gt;0,$R$7,""))</f>
        <v/>
      </c>
      <c r="CA5" s="170">
        <f t="shared" ref="CA5:CH5" si="4">+AC31</f>
        <v>0</v>
      </c>
      <c r="CB5" s="170">
        <f t="shared" si="4"/>
        <v>0.03</v>
      </c>
      <c r="CC5" s="170">
        <f t="shared" si="4"/>
        <v>2.7775000000000003</v>
      </c>
      <c r="CD5" s="170">
        <f t="shared" si="4"/>
        <v>2.5000000000000001E-2</v>
      </c>
      <c r="CE5" s="170">
        <f t="shared" si="4"/>
        <v>0</v>
      </c>
      <c r="CF5" s="170">
        <f t="shared" si="4"/>
        <v>0</v>
      </c>
      <c r="CG5" s="170">
        <f t="shared" si="4"/>
        <v>0</v>
      </c>
      <c r="CH5" s="170">
        <f t="shared" si="4"/>
        <v>3.5</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671</v>
      </c>
      <c r="O7" s="786"/>
      <c r="P7" s="782" t="s">
        <v>475</v>
      </c>
      <c r="Q7" s="784"/>
      <c r="R7" s="787">
        <v>8.81</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62</v>
      </c>
      <c r="V11" s="795"/>
      <c r="W11" s="785" t="s">
        <v>62</v>
      </c>
      <c r="X11" s="786"/>
      <c r="Y11" s="199"/>
      <c r="Z11" s="198"/>
      <c r="AA11" s="198"/>
      <c r="AB11" s="198"/>
      <c r="AC11" s="227"/>
      <c r="AD11" s="227">
        <v>0.03</v>
      </c>
      <c r="AE11" s="227"/>
      <c r="AF11" s="227"/>
      <c r="AG11" s="227"/>
      <c r="AH11" s="227"/>
      <c r="AI11" s="227"/>
      <c r="AJ11" s="227"/>
      <c r="AK11" s="780" t="s">
        <v>690</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512</v>
      </c>
      <c r="O12" s="794"/>
      <c r="P12" s="793" t="s">
        <v>352</v>
      </c>
      <c r="Q12" s="794"/>
      <c r="R12" s="270" t="s">
        <v>352</v>
      </c>
      <c r="S12" s="270"/>
      <c r="T12" s="270"/>
      <c r="U12" s="785" t="s">
        <v>687</v>
      </c>
      <c r="V12" s="795"/>
      <c r="W12" s="785" t="s">
        <v>686</v>
      </c>
      <c r="X12" s="786"/>
      <c r="Y12" s="199"/>
      <c r="Z12" s="198"/>
      <c r="AA12" s="198"/>
      <c r="AB12" s="198"/>
      <c r="AC12" s="227"/>
      <c r="AD12" s="227"/>
      <c r="AE12" s="227"/>
      <c r="AF12" s="227"/>
      <c r="AG12" s="227"/>
      <c r="AH12" s="227"/>
      <c r="AI12" s="227"/>
      <c r="AJ12" s="227">
        <v>3.5</v>
      </c>
      <c r="AK12" s="796" t="s">
        <v>1077</v>
      </c>
      <c r="AL12" s="797"/>
      <c r="AM12" s="797"/>
      <c r="AN12" s="798"/>
      <c r="AO12" s="799"/>
      <c r="AP12" s="3"/>
      <c r="AQ12" s="226">
        <f t="shared" ref="AQ12:AQ30" si="5">IF(P12="材質劣化",2,IF(P12="漏水",3,1))</f>
        <v>3</v>
      </c>
    </row>
    <row r="13" spans="2:86" ht="12" customHeight="1" x14ac:dyDescent="0.2">
      <c r="B13" s="486"/>
      <c r="C13" s="757"/>
      <c r="D13" s="755"/>
      <c r="E13" s="755"/>
      <c r="F13" s="755"/>
      <c r="G13" s="755"/>
      <c r="H13" s="755"/>
      <c r="I13" s="755"/>
      <c r="J13" s="756"/>
      <c r="K13" s="197">
        <v>3</v>
      </c>
      <c r="L13" s="793" t="s">
        <v>561</v>
      </c>
      <c r="M13" s="794"/>
      <c r="N13" s="793" t="s">
        <v>512</v>
      </c>
      <c r="O13" s="794"/>
      <c r="P13" s="793" t="s">
        <v>351</v>
      </c>
      <c r="Q13" s="794"/>
      <c r="R13" s="270" t="s">
        <v>368</v>
      </c>
      <c r="S13" s="270"/>
      <c r="T13" s="270"/>
      <c r="U13" s="785" t="s">
        <v>687</v>
      </c>
      <c r="V13" s="795"/>
      <c r="W13" s="785" t="s">
        <v>686</v>
      </c>
      <c r="X13" s="786"/>
      <c r="Y13" s="199"/>
      <c r="Z13" s="198"/>
      <c r="AA13" s="198"/>
      <c r="AB13" s="198"/>
      <c r="AC13" s="227"/>
      <c r="AD13" s="227"/>
      <c r="AE13" s="227"/>
      <c r="AF13" s="227">
        <v>2.5000000000000001E-2</v>
      </c>
      <c r="AG13" s="227"/>
      <c r="AH13" s="227"/>
      <c r="AI13" s="227"/>
      <c r="AJ13" s="227"/>
      <c r="AK13" s="796" t="s">
        <v>935</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561</v>
      </c>
      <c r="M14" s="794"/>
      <c r="N14" s="793" t="s">
        <v>516</v>
      </c>
      <c r="O14" s="794"/>
      <c r="P14" s="793" t="s">
        <v>351</v>
      </c>
      <c r="Q14" s="794"/>
      <c r="R14" s="270" t="s">
        <v>559</v>
      </c>
      <c r="S14" s="270"/>
      <c r="T14" s="270"/>
      <c r="U14" s="785" t="s">
        <v>687</v>
      </c>
      <c r="V14" s="795"/>
      <c r="W14" s="785" t="s">
        <v>692</v>
      </c>
      <c r="X14" s="786"/>
      <c r="Y14" s="199"/>
      <c r="Z14" s="198"/>
      <c r="AA14" s="198"/>
      <c r="AB14" s="198"/>
      <c r="AC14" s="227"/>
      <c r="AD14" s="227"/>
      <c r="AE14" s="227">
        <v>7.4999999999999997E-3</v>
      </c>
      <c r="AF14" s="227"/>
      <c r="AG14" s="227"/>
      <c r="AH14" s="227"/>
      <c r="AI14" s="227"/>
      <c r="AJ14" s="227"/>
      <c r="AK14" s="796" t="s">
        <v>690</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561</v>
      </c>
      <c r="M15" s="794"/>
      <c r="N15" s="793" t="s">
        <v>515</v>
      </c>
      <c r="O15" s="794"/>
      <c r="P15" s="793" t="s">
        <v>351</v>
      </c>
      <c r="Q15" s="794"/>
      <c r="R15" s="270" t="s">
        <v>559</v>
      </c>
      <c r="S15" s="270"/>
      <c r="T15" s="270"/>
      <c r="U15" s="785" t="s">
        <v>687</v>
      </c>
      <c r="V15" s="795"/>
      <c r="W15" s="785" t="s">
        <v>692</v>
      </c>
      <c r="X15" s="786"/>
      <c r="Y15" s="199"/>
      <c r="Z15" s="198"/>
      <c r="AA15" s="198"/>
      <c r="AB15" s="198"/>
      <c r="AC15" s="227"/>
      <c r="AD15" s="227"/>
      <c r="AE15" s="227">
        <v>7.0000000000000007E-2</v>
      </c>
      <c r="AF15" s="227"/>
      <c r="AG15" s="227"/>
      <c r="AH15" s="227"/>
      <c r="AI15" s="227"/>
      <c r="AJ15" s="227"/>
      <c r="AK15" s="796" t="s">
        <v>690</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561</v>
      </c>
      <c r="M16" s="794"/>
      <c r="N16" s="793" t="s">
        <v>513</v>
      </c>
      <c r="O16" s="794"/>
      <c r="P16" s="793" t="s">
        <v>351</v>
      </c>
      <c r="Q16" s="794"/>
      <c r="R16" s="270" t="s">
        <v>357</v>
      </c>
      <c r="S16" s="270"/>
      <c r="T16" s="270"/>
      <c r="U16" s="785" t="s">
        <v>687</v>
      </c>
      <c r="V16" s="795"/>
      <c r="W16" s="785" t="s">
        <v>692</v>
      </c>
      <c r="X16" s="786"/>
      <c r="Y16" s="199"/>
      <c r="Z16" s="198"/>
      <c r="AA16" s="198"/>
      <c r="AB16" s="198"/>
      <c r="AC16" s="227"/>
      <c r="AD16" s="227"/>
      <c r="AE16" s="227">
        <v>2.7</v>
      </c>
      <c r="AF16" s="227"/>
      <c r="AG16" s="227"/>
      <c r="AH16" s="227"/>
      <c r="AI16" s="227"/>
      <c r="AJ16" s="227"/>
      <c r="AK16" s="796" t="s">
        <v>695</v>
      </c>
      <c r="AL16" s="797"/>
      <c r="AM16" s="797"/>
      <c r="AN16" s="798"/>
      <c r="AO16" s="799"/>
      <c r="AP16" s="3"/>
      <c r="AQ16" s="226">
        <f t="shared" si="5"/>
        <v>2</v>
      </c>
    </row>
    <row r="17" spans="2:43" ht="12" customHeight="1" x14ac:dyDescent="0.2">
      <c r="B17" s="486"/>
      <c r="C17" s="757"/>
      <c r="D17" s="755"/>
      <c r="E17" s="755"/>
      <c r="F17" s="755"/>
      <c r="G17" s="755"/>
      <c r="H17" s="755"/>
      <c r="I17" s="755"/>
      <c r="J17" s="756"/>
      <c r="K17" s="197">
        <v>7</v>
      </c>
      <c r="L17" s="793" t="s">
        <v>350</v>
      </c>
      <c r="M17" s="794"/>
      <c r="N17" s="793" t="s">
        <v>376</v>
      </c>
      <c r="O17" s="794"/>
      <c r="P17" s="793" t="s">
        <v>351</v>
      </c>
      <c r="Q17" s="794"/>
      <c r="R17" s="270" t="s">
        <v>559</v>
      </c>
      <c r="S17" s="270"/>
      <c r="T17" s="270"/>
      <c r="U17" s="785" t="s">
        <v>687</v>
      </c>
      <c r="V17" s="795"/>
      <c r="W17" s="785" t="s">
        <v>1124</v>
      </c>
      <c r="X17" s="786"/>
      <c r="Y17" s="199"/>
      <c r="Z17" s="198"/>
      <c r="AA17" s="198"/>
      <c r="AB17" s="198"/>
      <c r="AC17" s="227"/>
      <c r="AD17" s="227"/>
      <c r="AE17" s="227"/>
      <c r="AF17" s="227"/>
      <c r="AG17" s="227"/>
      <c r="AH17" s="227"/>
      <c r="AI17" s="227"/>
      <c r="AJ17" s="227"/>
      <c r="AK17" s="837" t="s">
        <v>1073</v>
      </c>
      <c r="AL17" s="838"/>
      <c r="AM17" s="838"/>
      <c r="AN17" s="798"/>
      <c r="AO17" s="799"/>
      <c r="AP17" s="3"/>
      <c r="AQ17" s="226">
        <f t="shared" si="5"/>
        <v>2</v>
      </c>
    </row>
    <row r="18" spans="2:43" ht="12" customHeight="1" x14ac:dyDescent="0.2">
      <c r="B18" s="486"/>
      <c r="C18" s="757"/>
      <c r="D18" s="755"/>
      <c r="E18" s="755"/>
      <c r="F18" s="755"/>
      <c r="G18" s="755"/>
      <c r="H18" s="755"/>
      <c r="I18" s="755"/>
      <c r="J18" s="756"/>
      <c r="K18" s="197">
        <v>8</v>
      </c>
      <c r="L18" s="793" t="s">
        <v>350</v>
      </c>
      <c r="M18" s="794"/>
      <c r="N18" s="793" t="s">
        <v>373</v>
      </c>
      <c r="O18" s="794"/>
      <c r="P18" s="793" t="s">
        <v>351</v>
      </c>
      <c r="Q18" s="794"/>
      <c r="R18" s="270" t="s">
        <v>559</v>
      </c>
      <c r="S18" s="270"/>
      <c r="T18" s="270"/>
      <c r="U18" s="785" t="s">
        <v>687</v>
      </c>
      <c r="V18" s="795"/>
      <c r="W18" s="785" t="s">
        <v>1124</v>
      </c>
      <c r="X18" s="786"/>
      <c r="Y18" s="199"/>
      <c r="Z18" s="198"/>
      <c r="AA18" s="198"/>
      <c r="AB18" s="198"/>
      <c r="AC18" s="227"/>
      <c r="AD18" s="227"/>
      <c r="AE18" s="227"/>
      <c r="AF18" s="227"/>
      <c r="AG18" s="227"/>
      <c r="AH18" s="227"/>
      <c r="AI18" s="227"/>
      <c r="AJ18" s="227"/>
      <c r="AK18" s="837" t="s">
        <v>1073</v>
      </c>
      <c r="AL18" s="838"/>
      <c r="AM18" s="838"/>
      <c r="AN18" s="798"/>
      <c r="AO18" s="799"/>
      <c r="AP18" s="3"/>
      <c r="AQ18" s="226">
        <f t="shared" si="5"/>
        <v>2</v>
      </c>
    </row>
    <row r="19" spans="2:43" ht="12" customHeight="1" x14ac:dyDescent="0.2">
      <c r="B19" s="486"/>
      <c r="C19" s="757"/>
      <c r="D19" s="755"/>
      <c r="E19" s="755"/>
      <c r="F19" s="755"/>
      <c r="G19" s="755"/>
      <c r="H19" s="755"/>
      <c r="I19" s="755"/>
      <c r="J19" s="756"/>
      <c r="K19" s="197">
        <v>9</v>
      </c>
      <c r="L19" s="793" t="s">
        <v>350</v>
      </c>
      <c r="M19" s="794"/>
      <c r="N19" s="793" t="s">
        <v>373</v>
      </c>
      <c r="O19" s="794"/>
      <c r="P19" s="793" t="s">
        <v>351</v>
      </c>
      <c r="Q19" s="794"/>
      <c r="R19" s="270" t="s">
        <v>559</v>
      </c>
      <c r="S19" s="270"/>
      <c r="T19" s="270"/>
      <c r="U19" s="785" t="s">
        <v>687</v>
      </c>
      <c r="V19" s="795"/>
      <c r="W19" s="785" t="s">
        <v>1124</v>
      </c>
      <c r="X19" s="786"/>
      <c r="Y19" s="199"/>
      <c r="Z19" s="198"/>
      <c r="AA19" s="198"/>
      <c r="AB19" s="198"/>
      <c r="AC19" s="227"/>
      <c r="AD19" s="227"/>
      <c r="AE19" s="227"/>
      <c r="AF19" s="227"/>
      <c r="AG19" s="227"/>
      <c r="AH19" s="227"/>
      <c r="AI19" s="227"/>
      <c r="AJ19" s="227"/>
      <c r="AK19" s="837" t="s">
        <v>690</v>
      </c>
      <c r="AL19" s="838"/>
      <c r="AM19" s="838"/>
      <c r="AN19" s="798"/>
      <c r="AO19" s="799"/>
      <c r="AP19" s="3"/>
      <c r="AQ19" s="226">
        <f t="shared" si="5"/>
        <v>2</v>
      </c>
    </row>
    <row r="20" spans="2:43" ht="12" customHeight="1" x14ac:dyDescent="0.2">
      <c r="B20" s="486"/>
      <c r="C20" s="757"/>
      <c r="D20" s="755"/>
      <c r="E20" s="755"/>
      <c r="F20" s="755"/>
      <c r="G20" s="755"/>
      <c r="H20" s="755"/>
      <c r="I20" s="755"/>
      <c r="J20" s="756"/>
      <c r="K20" s="197">
        <v>10</v>
      </c>
      <c r="L20" s="793" t="s">
        <v>350</v>
      </c>
      <c r="M20" s="794"/>
      <c r="N20" s="793" t="s">
        <v>376</v>
      </c>
      <c r="O20" s="794"/>
      <c r="P20" s="793" t="s">
        <v>351</v>
      </c>
      <c r="Q20" s="794"/>
      <c r="R20" s="270" t="s">
        <v>559</v>
      </c>
      <c r="S20" s="270"/>
      <c r="T20" s="270"/>
      <c r="U20" s="785" t="s">
        <v>687</v>
      </c>
      <c r="V20" s="795"/>
      <c r="W20" s="785" t="s">
        <v>1124</v>
      </c>
      <c r="X20" s="786"/>
      <c r="Y20" s="199"/>
      <c r="Z20" s="198"/>
      <c r="AA20" s="198"/>
      <c r="AB20" s="198"/>
      <c r="AC20" s="227"/>
      <c r="AD20" s="227"/>
      <c r="AE20" s="227"/>
      <c r="AF20" s="227"/>
      <c r="AG20" s="227"/>
      <c r="AH20" s="227"/>
      <c r="AI20" s="227"/>
      <c r="AJ20" s="227"/>
      <c r="AK20" s="837" t="s">
        <v>1073</v>
      </c>
      <c r="AL20" s="838"/>
      <c r="AM20" s="838"/>
      <c r="AN20" s="798"/>
      <c r="AO20" s="799"/>
      <c r="AP20" s="3"/>
      <c r="AQ20" s="226">
        <f t="shared" si="5"/>
        <v>2</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0.03</v>
      </c>
      <c r="AE31" s="228">
        <f t="shared" si="6"/>
        <v>2.7775000000000003</v>
      </c>
      <c r="AF31" s="228">
        <f t="shared" si="6"/>
        <v>2.5000000000000001E-2</v>
      </c>
      <c r="AG31" s="228">
        <f t="shared" si="6"/>
        <v>0</v>
      </c>
      <c r="AH31" s="228">
        <f t="shared" si="6"/>
        <v>0</v>
      </c>
      <c r="AI31" s="228">
        <f t="shared" si="6"/>
        <v>0</v>
      </c>
      <c r="AJ31" s="228">
        <f t="shared" si="6"/>
        <v>3.5</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1</v>
      </c>
      <c r="AE32" s="199">
        <f t="shared" si="7"/>
        <v>3</v>
      </c>
      <c r="AF32" s="199">
        <f t="shared" si="7"/>
        <v>1</v>
      </c>
      <c r="AG32" s="199">
        <f t="shared" si="7"/>
        <v>0</v>
      </c>
      <c r="AH32" s="199">
        <f t="shared" si="7"/>
        <v>0</v>
      </c>
      <c r="AI32" s="199">
        <f t="shared" si="7"/>
        <v>0</v>
      </c>
      <c r="AJ32" s="199">
        <f t="shared" si="7"/>
        <v>1</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Ⅲ</v>
      </c>
      <c r="AD33" s="786"/>
      <c r="AE33" s="786"/>
      <c r="AF33" s="795"/>
      <c r="AG33" s="785" t="str">
        <f>IF(AG32&gt;0,"Ⅳ",IF(AH32&gt;0,"Ⅲ",IF(AI32&gt;0,"Ⅱa",IF(AJ32&gt;0,"Ⅱb","Ⅰ"))))</f>
        <v>Ⅱb</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1</v>
      </c>
      <c r="AE35" s="807">
        <f>AE32+AF32</f>
        <v>4</v>
      </c>
      <c r="AF35" s="808"/>
      <c r="AG35" s="199">
        <f>AG32</f>
        <v>0</v>
      </c>
      <c r="AH35" s="199">
        <f>AH32</f>
        <v>0</v>
      </c>
      <c r="AI35" s="807">
        <f>AI32+AJ32</f>
        <v>1</v>
      </c>
      <c r="AJ35" s="808"/>
      <c r="AK35" s="817"/>
      <c r="AL35" s="818"/>
      <c r="AM35" s="818"/>
      <c r="AN35" s="818"/>
      <c r="AO35" s="819"/>
      <c r="AP35" s="3"/>
      <c r="AQ35" s="167">
        <f>+Y32+AC35+AG35</f>
        <v>0</v>
      </c>
      <c r="AR35" s="167">
        <f>+Z32+AD35+AH35</f>
        <v>1</v>
      </c>
      <c r="AS35" s="736">
        <f>+AS34+AE35+AI35</f>
        <v>5</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365</v>
      </c>
      <c r="AD36" s="786"/>
      <c r="AE36" s="786"/>
      <c r="AF36" s="795"/>
      <c r="AG36" s="785" t="s">
        <v>367</v>
      </c>
      <c r="AH36" s="786"/>
      <c r="AI36" s="786"/>
      <c r="AJ36" s="795"/>
      <c r="AK36" s="817"/>
      <c r="AL36" s="818"/>
      <c r="AM36" s="818"/>
      <c r="AN36" s="818"/>
      <c r="AO36" s="819"/>
      <c r="AP36" s="3"/>
      <c r="AQ36" s="371" t="str">
        <f>IF(AQ35&gt;0,"Ⅳ",IF(AR35&gt;0,"Ⅲ",IF(AS35&gt;0,"Ⅱ","Ⅰ")))</f>
        <v>Ⅲ</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365</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1">
    <dataValidation type="list" allowBlank="1" showInputMessage="1" showErrorMessage="1" sqref="N11:O30 R11:T30" xr:uid="{0B46CE43-2B91-441C-A172-6E32FF9D029F}">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CD1B8FC-9569-493F-802D-C5CE705A3EB1}">
          <x14:formula1>
            <xm:f>'(参考)リスト'!$D$16:$D$18</xm:f>
          </x14:formula1>
          <xm:sqref>P11:Q30</xm:sqref>
        </x14:dataValidation>
        <x14:dataValidation type="list" allowBlank="1" showInputMessage="1" showErrorMessage="1" xr:uid="{73325972-B20B-4C9E-8C7C-AAB22B321858}">
          <x14:formula1>
            <xm:f>'(参考)リスト'!$G$16:$G$20</xm:f>
          </x14:formula1>
          <xm:sqref>U11:V30</xm:sqref>
        </x14:dataValidation>
        <x14:dataValidation type="list" allowBlank="1" showInputMessage="1" showErrorMessage="1" xr:uid="{95B9CF1E-3F7B-4CDE-AD4A-45E1B9B976A8}">
          <x14:formula1>
            <xm:f>'(参考)リスト'!$B$16:$B$20</xm:f>
          </x14:formula1>
          <xm:sqref>L11:M30</xm:sqref>
        </x14:dataValidation>
        <x14:dataValidation type="list" allowBlank="1" showInputMessage="1" showErrorMessage="1" xr:uid="{5539DA48-399C-48FA-B8EA-144D535F5214}">
          <x14:formula1>
            <xm:f>'(参考)リスト'!$F$16:$F$21</xm:f>
          </x14:formula1>
          <xm:sqref>W11:X30</xm:sqref>
        </x14:dataValidation>
      </x14:dataValidations>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5313-357F-4B6F-B227-8D08CF9D0340}">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S037</v>
      </c>
      <c r="AW5" s="166">
        <f>R7</f>
        <v>9.11</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672</v>
      </c>
      <c r="O7" s="786"/>
      <c r="P7" s="782" t="s">
        <v>475</v>
      </c>
      <c r="Q7" s="784"/>
      <c r="R7" s="787">
        <v>9.11</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350</v>
      </c>
      <c r="M11" s="794"/>
      <c r="N11" s="793" t="s">
        <v>376</v>
      </c>
      <c r="O11" s="794"/>
      <c r="P11" s="793" t="s">
        <v>351</v>
      </c>
      <c r="Q11" s="794"/>
      <c r="R11" s="270" t="s">
        <v>559</v>
      </c>
      <c r="S11" s="270"/>
      <c r="T11" s="270"/>
      <c r="U11" s="785" t="s">
        <v>687</v>
      </c>
      <c r="V11" s="795"/>
      <c r="W11" s="785" t="s">
        <v>1124</v>
      </c>
      <c r="X11" s="786"/>
      <c r="Y11" s="199"/>
      <c r="Z11" s="198"/>
      <c r="AA11" s="198"/>
      <c r="AB11" s="198"/>
      <c r="AC11" s="227"/>
      <c r="AD11" s="227"/>
      <c r="AE11" s="227"/>
      <c r="AF11" s="227"/>
      <c r="AG11" s="227"/>
      <c r="AH11" s="227"/>
      <c r="AI11" s="227"/>
      <c r="AJ11" s="227"/>
      <c r="AK11" s="780" t="s">
        <v>1073</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350</v>
      </c>
      <c r="M12" s="794"/>
      <c r="N12" s="793" t="s">
        <v>376</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96" t="s">
        <v>1073</v>
      </c>
      <c r="AL12" s="797"/>
      <c r="AM12" s="797"/>
      <c r="AN12" s="847"/>
      <c r="AO12" s="848"/>
      <c r="AP12" s="3"/>
      <c r="AQ12" s="226">
        <f t="shared" ref="AQ12:AQ30" si="5">IF(P12="材質劣化",2,IF(P12="漏水",3,1))</f>
        <v>2</v>
      </c>
    </row>
    <row r="13" spans="2:86" ht="12" customHeight="1" x14ac:dyDescent="0.2">
      <c r="B13" s="486"/>
      <c r="C13" s="757"/>
      <c r="D13" s="755"/>
      <c r="E13" s="755"/>
      <c r="F13" s="755"/>
      <c r="G13" s="755"/>
      <c r="H13" s="755"/>
      <c r="I13" s="755"/>
      <c r="J13" s="756"/>
      <c r="K13" s="197"/>
      <c r="L13" s="793"/>
      <c r="M13" s="794"/>
      <c r="N13" s="793"/>
      <c r="O13" s="794"/>
      <c r="P13" s="793"/>
      <c r="Q13" s="794"/>
      <c r="R13" s="270"/>
      <c r="S13" s="270"/>
      <c r="T13" s="270"/>
      <c r="U13" s="785"/>
      <c r="V13" s="795"/>
      <c r="W13" s="785"/>
      <c r="X13" s="786"/>
      <c r="Y13" s="199"/>
      <c r="Z13" s="198"/>
      <c r="AA13" s="198"/>
      <c r="AB13" s="198"/>
      <c r="AC13" s="227"/>
      <c r="AD13" s="227"/>
      <c r="AE13" s="227"/>
      <c r="AF13" s="227"/>
      <c r="AG13" s="227"/>
      <c r="AH13" s="227"/>
      <c r="AI13" s="227"/>
      <c r="AJ13" s="227"/>
      <c r="AK13" s="796"/>
      <c r="AL13" s="797"/>
      <c r="AM13" s="797"/>
      <c r="AN13" s="847"/>
      <c r="AO13" s="848"/>
      <c r="AP13" s="3"/>
      <c r="AQ13" s="226">
        <f t="shared" si="5"/>
        <v>1</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847"/>
      <c r="AO14" s="848"/>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847"/>
      <c r="AO15" s="848"/>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847"/>
      <c r="AO16" s="848"/>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96"/>
      <c r="AL17" s="797"/>
      <c r="AM17" s="797"/>
      <c r="AN17" s="847"/>
      <c r="AO17" s="848"/>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96"/>
      <c r="AL18" s="797"/>
      <c r="AM18" s="797"/>
      <c r="AN18" s="847"/>
      <c r="AO18" s="848"/>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96"/>
      <c r="AL19" s="797"/>
      <c r="AM19" s="797"/>
      <c r="AN19" s="847"/>
      <c r="AO19" s="848"/>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96"/>
      <c r="AL20" s="797"/>
      <c r="AM20" s="797"/>
      <c r="AN20" s="847"/>
      <c r="AO20" s="848"/>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96"/>
      <c r="AL21" s="797"/>
      <c r="AM21" s="797"/>
      <c r="AN21" s="847"/>
      <c r="AO21" s="848"/>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96"/>
      <c r="AL22" s="797"/>
      <c r="AM22" s="797"/>
      <c r="AN22" s="847"/>
      <c r="AO22" s="848"/>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96"/>
      <c r="AL23" s="797"/>
      <c r="AM23" s="797"/>
      <c r="AN23" s="847"/>
      <c r="AO23" s="848"/>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96"/>
      <c r="AL24" s="797"/>
      <c r="AM24" s="797"/>
      <c r="AN24" s="847"/>
      <c r="AO24" s="848"/>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96"/>
      <c r="AL25" s="797"/>
      <c r="AM25" s="797"/>
      <c r="AN25" s="847"/>
      <c r="AO25" s="848"/>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96"/>
      <c r="AL26" s="797"/>
      <c r="AM26" s="797"/>
      <c r="AN26" s="847"/>
      <c r="AO26" s="848"/>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96"/>
      <c r="AL27" s="797"/>
      <c r="AM27" s="797"/>
      <c r="AN27" s="847"/>
      <c r="AO27" s="848"/>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96"/>
      <c r="AL28" s="797"/>
      <c r="AM28" s="797"/>
      <c r="AN28" s="847"/>
      <c r="AO28" s="848"/>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96"/>
      <c r="AL29" s="797"/>
      <c r="AM29" s="797"/>
      <c r="AN29" s="847"/>
      <c r="AO29" s="848"/>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96"/>
      <c r="AL30" s="797"/>
      <c r="AM30" s="797"/>
      <c r="AN30" s="847"/>
      <c r="AO30" s="848"/>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362</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1">
    <dataValidation type="list" allowBlank="1" showInputMessage="1" showErrorMessage="1" sqref="N11:O30 R11:T30" xr:uid="{B3202C71-2390-42E3-A5CC-EEF2B6B91117}">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D4A21A4-66A4-449C-98B8-BC3296720166}">
          <x14:formula1>
            <xm:f>'(参考)リスト'!$F$16:$F$21</xm:f>
          </x14:formula1>
          <xm:sqref>W11:X30</xm:sqref>
        </x14:dataValidation>
        <x14:dataValidation type="list" allowBlank="1" showInputMessage="1" showErrorMessage="1" xr:uid="{61E8FC99-CC47-4622-AA54-21DAF4BF9194}">
          <x14:formula1>
            <xm:f>'(参考)リスト'!$B$16:$B$20</xm:f>
          </x14:formula1>
          <xm:sqref>L11:M30</xm:sqref>
        </x14:dataValidation>
        <x14:dataValidation type="list" allowBlank="1" showInputMessage="1" showErrorMessage="1" xr:uid="{E01AA27A-79EC-463D-90F9-7583D0EA7852}">
          <x14:formula1>
            <xm:f>'(参考)リスト'!$G$16:$G$20</xm:f>
          </x14:formula1>
          <xm:sqref>U11:V30</xm:sqref>
        </x14:dataValidation>
        <x14:dataValidation type="list" allowBlank="1" showInputMessage="1" showErrorMessage="1" xr:uid="{9F36F09D-E4B6-49F5-881D-FC0A89C97D4E}">
          <x14:formula1>
            <xm:f>'(参考)リスト'!$D$16:$D$18</xm:f>
          </x14:formula1>
          <xm:sqref>P11:Q30</xm:sqref>
        </x14:dataValidation>
      </x14:dataValidations>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6E770-6473-4A70-9779-3908BEC57C59}">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S038</v>
      </c>
      <c r="AW5" s="166">
        <f>R7</f>
        <v>8.7899999999999991</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0</v>
      </c>
      <c r="BP5" s="167">
        <f>+AG35</f>
        <v>0</v>
      </c>
      <c r="BQ5" s="167">
        <f>+AH35</f>
        <v>0</v>
      </c>
      <c r="BR5" s="167">
        <f>+AI35</f>
        <v>0</v>
      </c>
      <c r="BS5" s="192" t="str">
        <f>+Y36</f>
        <v>Ⅰ</v>
      </c>
      <c r="BT5" s="192" t="str">
        <f>+AC36</f>
        <v>Ⅰ</v>
      </c>
      <c r="BU5" s="192" t="str">
        <f>+AG36</f>
        <v>Ⅰ</v>
      </c>
      <c r="BV5" s="192" t="str">
        <f>+Y37</f>
        <v>Ⅰ</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673</v>
      </c>
      <c r="O7" s="786"/>
      <c r="P7" s="782" t="s">
        <v>475</v>
      </c>
      <c r="Q7" s="784"/>
      <c r="R7" s="787">
        <v>8.7899999999999991</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515</v>
      </c>
      <c r="O11" s="794"/>
      <c r="P11" s="793" t="s">
        <v>352</v>
      </c>
      <c r="Q11" s="794"/>
      <c r="R11" s="270" t="s">
        <v>352</v>
      </c>
      <c r="S11" s="270"/>
      <c r="T11" s="270"/>
      <c r="U11" s="785" t="s">
        <v>687</v>
      </c>
      <c r="V11" s="795"/>
      <c r="W11" s="785" t="s">
        <v>681</v>
      </c>
      <c r="X11" s="786"/>
      <c r="Y11" s="199"/>
      <c r="Z11" s="198"/>
      <c r="AA11" s="198"/>
      <c r="AB11" s="198"/>
      <c r="AC11" s="227"/>
      <c r="AD11" s="227"/>
      <c r="AE11" s="227"/>
      <c r="AF11" s="227"/>
      <c r="AG11" s="227"/>
      <c r="AH11" s="227"/>
      <c r="AI11" s="227"/>
      <c r="AJ11" s="227"/>
      <c r="AK11" s="780" t="s">
        <v>685</v>
      </c>
      <c r="AL11" s="781"/>
      <c r="AM11" s="781"/>
      <c r="AN11" s="598"/>
      <c r="AO11" s="599"/>
      <c r="AP11" s="3"/>
      <c r="AQ11" s="226">
        <f>IF(P11="材質劣化",2,IF(P11="漏水",3,1))</f>
        <v>3</v>
      </c>
    </row>
    <row r="12" spans="2:86" ht="12" customHeight="1" x14ac:dyDescent="0.2">
      <c r="B12" s="486"/>
      <c r="C12" s="757"/>
      <c r="D12" s="755"/>
      <c r="E12" s="755"/>
      <c r="F12" s="755"/>
      <c r="G12" s="755"/>
      <c r="H12" s="755"/>
      <c r="I12" s="755"/>
      <c r="J12" s="756"/>
      <c r="K12" s="197">
        <v>2</v>
      </c>
      <c r="L12" s="793" t="s">
        <v>350</v>
      </c>
      <c r="M12" s="794"/>
      <c r="N12" s="793" t="s">
        <v>376</v>
      </c>
      <c r="O12" s="794"/>
      <c r="P12" s="793" t="s">
        <v>351</v>
      </c>
      <c r="Q12" s="794"/>
      <c r="R12" s="270" t="s">
        <v>559</v>
      </c>
      <c r="S12" s="270"/>
      <c r="T12" s="270"/>
      <c r="U12" s="785" t="s">
        <v>687</v>
      </c>
      <c r="V12" s="795"/>
      <c r="W12" s="785" t="s">
        <v>1124</v>
      </c>
      <c r="X12" s="786"/>
      <c r="Y12" s="199"/>
      <c r="Z12" s="198"/>
      <c r="AA12" s="198"/>
      <c r="AB12" s="198"/>
      <c r="AC12" s="227"/>
      <c r="AD12" s="227"/>
      <c r="AE12" s="227"/>
      <c r="AF12" s="227"/>
      <c r="AG12" s="227"/>
      <c r="AH12" s="227"/>
      <c r="AI12" s="227"/>
      <c r="AJ12" s="227"/>
      <c r="AK12" s="780" t="s">
        <v>1073</v>
      </c>
      <c r="AL12" s="781"/>
      <c r="AM12" s="781"/>
      <c r="AN12" s="598"/>
      <c r="AO12" s="599"/>
      <c r="AP12" s="3"/>
      <c r="AQ12" s="226">
        <f t="shared" ref="AQ12:AQ30" si="5">IF(P12="材質劣化",2,IF(P12="漏水",3,1))</f>
        <v>2</v>
      </c>
    </row>
    <row r="13" spans="2:86" ht="12" customHeight="1" x14ac:dyDescent="0.2">
      <c r="B13" s="486"/>
      <c r="C13" s="757"/>
      <c r="D13" s="755"/>
      <c r="E13" s="755"/>
      <c r="F13" s="755"/>
      <c r="G13" s="755"/>
      <c r="H13" s="755"/>
      <c r="I13" s="755"/>
      <c r="J13" s="756"/>
      <c r="K13" s="197"/>
      <c r="L13" s="793"/>
      <c r="M13" s="794"/>
      <c r="N13" s="793"/>
      <c r="O13" s="794"/>
      <c r="P13" s="793"/>
      <c r="Q13" s="794"/>
      <c r="R13" s="270"/>
      <c r="S13" s="270"/>
      <c r="T13" s="270"/>
      <c r="U13" s="785"/>
      <c r="V13" s="795"/>
      <c r="W13" s="785"/>
      <c r="X13" s="786"/>
      <c r="Y13" s="199"/>
      <c r="Z13" s="198"/>
      <c r="AA13" s="198"/>
      <c r="AB13" s="198"/>
      <c r="AC13" s="227"/>
      <c r="AD13" s="227"/>
      <c r="AE13" s="227"/>
      <c r="AF13" s="227"/>
      <c r="AG13" s="227"/>
      <c r="AH13" s="227"/>
      <c r="AI13" s="227"/>
      <c r="AJ13" s="227"/>
      <c r="AK13" s="796"/>
      <c r="AL13" s="797"/>
      <c r="AM13" s="797"/>
      <c r="AN13" s="798"/>
      <c r="AO13" s="799"/>
      <c r="AP13" s="3"/>
      <c r="AQ13" s="226">
        <f t="shared" si="5"/>
        <v>1</v>
      </c>
    </row>
    <row r="14" spans="2:86" ht="12" customHeight="1" x14ac:dyDescent="0.2">
      <c r="B14" s="486"/>
      <c r="C14" s="757"/>
      <c r="D14" s="755"/>
      <c r="E14" s="755"/>
      <c r="F14" s="755"/>
      <c r="G14" s="755"/>
      <c r="H14" s="755"/>
      <c r="I14" s="755"/>
      <c r="J14" s="756"/>
      <c r="K14" s="197"/>
      <c r="L14" s="793"/>
      <c r="M14" s="794"/>
      <c r="N14" s="793"/>
      <c r="O14" s="794"/>
      <c r="P14" s="793"/>
      <c r="Q14" s="794"/>
      <c r="R14" s="270"/>
      <c r="S14" s="270"/>
      <c r="T14" s="270"/>
      <c r="U14" s="785"/>
      <c r="V14" s="795"/>
      <c r="W14" s="785"/>
      <c r="X14" s="786"/>
      <c r="Y14" s="199"/>
      <c r="Z14" s="198"/>
      <c r="AA14" s="198"/>
      <c r="AB14" s="198"/>
      <c r="AC14" s="227"/>
      <c r="AD14" s="227"/>
      <c r="AE14" s="227"/>
      <c r="AF14" s="227"/>
      <c r="AG14" s="227"/>
      <c r="AH14" s="227"/>
      <c r="AI14" s="227"/>
      <c r="AJ14" s="227"/>
      <c r="AK14" s="796"/>
      <c r="AL14" s="797"/>
      <c r="AM14" s="797"/>
      <c r="AN14" s="798"/>
      <c r="AO14" s="799"/>
      <c r="AP14" s="3"/>
      <c r="AQ14" s="226">
        <f t="shared" si="5"/>
        <v>1</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0</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362</v>
      </c>
      <c r="AH36" s="786"/>
      <c r="AI36" s="786"/>
      <c r="AJ36" s="795"/>
      <c r="AK36" s="817"/>
      <c r="AL36" s="818"/>
      <c r="AM36" s="818"/>
      <c r="AN36" s="818"/>
      <c r="AO36" s="819"/>
      <c r="AP36" s="3"/>
      <c r="AQ36" s="371" t="str">
        <f>IF(AQ35&gt;0,"Ⅳ",IF(AR35&gt;0,"Ⅲ",IF(AS35&gt;0,"Ⅱ","Ⅰ")))</f>
        <v>Ⅰ</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362</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1">
    <dataValidation type="list" allowBlank="1" showInputMessage="1" showErrorMessage="1" sqref="N11:O30 R11:T30" xr:uid="{D0BA8A7A-63F2-4327-838D-EEE0FCE8E0B3}">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0E0A840-A72C-4C1D-B255-3D7A5E50FDB0}">
          <x14:formula1>
            <xm:f>'(参考)リスト'!$D$16:$D$18</xm:f>
          </x14:formula1>
          <xm:sqref>P11:Q30</xm:sqref>
        </x14:dataValidation>
        <x14:dataValidation type="list" allowBlank="1" showInputMessage="1" showErrorMessage="1" xr:uid="{94C13E46-743A-4635-A740-2E98EE377A24}">
          <x14:formula1>
            <xm:f>'(参考)リスト'!$G$16:$G$20</xm:f>
          </x14:formula1>
          <xm:sqref>U11:V30</xm:sqref>
        </x14:dataValidation>
        <x14:dataValidation type="list" allowBlank="1" showInputMessage="1" showErrorMessage="1" xr:uid="{7EED0FE3-EB3D-4B90-8028-41A1C5F30AF5}">
          <x14:formula1>
            <xm:f>'(参考)リスト'!$B$16:$B$20</xm:f>
          </x14:formula1>
          <xm:sqref>L11:M30</xm:sqref>
        </x14:dataValidation>
        <x14:dataValidation type="list" allowBlank="1" showInputMessage="1" showErrorMessage="1" xr:uid="{73E5234A-7BE4-4217-B057-E6CCF25352A1}">
          <x14:formula1>
            <xm:f>'(参考)リスト'!$F$16:$F$21</xm:f>
          </x14:formula1>
          <xm:sqref>W11:X30</xm:sqref>
        </x14:dataValidation>
      </x14:dataValidations>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6DE11-060B-45FC-B3B1-01D910257D93}">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S039</v>
      </c>
      <c r="AW5" s="166">
        <f>R7</f>
        <v>9.0500000000000007</v>
      </c>
      <c r="AX5" s="167">
        <f>+Y32</f>
        <v>0</v>
      </c>
      <c r="AY5" s="167">
        <f>+Z32</f>
        <v>0</v>
      </c>
      <c r="AZ5" s="167">
        <f>+AA32</f>
        <v>0</v>
      </c>
      <c r="BA5" s="167">
        <f t="shared" ref="BA5" si="0">+AB32</f>
        <v>0</v>
      </c>
      <c r="BB5" s="167">
        <f>+AC32</f>
        <v>0</v>
      </c>
      <c r="BC5" s="167">
        <f t="shared" ref="BC5:BI5" si="1">+AD32</f>
        <v>0</v>
      </c>
      <c r="BD5" s="167">
        <f t="shared" si="1"/>
        <v>0</v>
      </c>
      <c r="BE5" s="167">
        <f t="shared" si="1"/>
        <v>1</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0.12</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674</v>
      </c>
      <c r="O7" s="786"/>
      <c r="P7" s="782" t="s">
        <v>475</v>
      </c>
      <c r="Q7" s="784"/>
      <c r="R7" s="787">
        <v>9.0500000000000007</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681</v>
      </c>
      <c r="V11" s="795"/>
      <c r="W11" s="785" t="s">
        <v>681</v>
      </c>
      <c r="X11" s="786"/>
      <c r="Y11" s="199"/>
      <c r="Z11" s="198"/>
      <c r="AA11" s="198"/>
      <c r="AB11" s="198"/>
      <c r="AC11" s="227"/>
      <c r="AD11" s="227"/>
      <c r="AE11" s="227"/>
      <c r="AF11" s="227"/>
      <c r="AG11" s="227"/>
      <c r="AH11" s="227"/>
      <c r="AI11" s="227"/>
      <c r="AJ11" s="227"/>
      <c r="AK11" s="780" t="s">
        <v>728</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1317</v>
      </c>
      <c r="M12" s="794"/>
      <c r="N12" s="793" t="s">
        <v>1331</v>
      </c>
      <c r="O12" s="794"/>
      <c r="P12" s="793" t="s">
        <v>1309</v>
      </c>
      <c r="Q12" s="794"/>
      <c r="R12" s="270" t="s">
        <v>1330</v>
      </c>
      <c r="S12" s="270"/>
      <c r="T12" s="270"/>
      <c r="U12" s="785" t="s">
        <v>687</v>
      </c>
      <c r="V12" s="795"/>
      <c r="W12" s="785" t="s">
        <v>686</v>
      </c>
      <c r="X12" s="786"/>
      <c r="Y12" s="199"/>
      <c r="Z12" s="198"/>
      <c r="AA12" s="198"/>
      <c r="AB12" s="198"/>
      <c r="AC12" s="227"/>
      <c r="AD12" s="227"/>
      <c r="AE12" s="227"/>
      <c r="AF12" s="227">
        <v>0.12</v>
      </c>
      <c r="AG12" s="227"/>
      <c r="AH12" s="227"/>
      <c r="AI12" s="227"/>
      <c r="AJ12" s="227"/>
      <c r="AK12" s="796" t="s">
        <v>1329</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1311</v>
      </c>
      <c r="M13" s="794"/>
      <c r="N13" s="793" t="s">
        <v>1310</v>
      </c>
      <c r="O13" s="794"/>
      <c r="P13" s="793" t="s">
        <v>1309</v>
      </c>
      <c r="Q13" s="794"/>
      <c r="R13" s="270" t="s">
        <v>1308</v>
      </c>
      <c r="S13" s="270"/>
      <c r="T13" s="270"/>
      <c r="U13" s="785" t="s">
        <v>687</v>
      </c>
      <c r="V13" s="795"/>
      <c r="W13" s="785" t="s">
        <v>1124</v>
      </c>
      <c r="X13" s="786"/>
      <c r="Y13" s="199"/>
      <c r="Z13" s="198"/>
      <c r="AA13" s="198"/>
      <c r="AB13" s="198"/>
      <c r="AC13" s="227"/>
      <c r="AD13" s="227"/>
      <c r="AE13" s="227"/>
      <c r="AF13" s="227"/>
      <c r="AG13" s="227"/>
      <c r="AH13" s="227"/>
      <c r="AI13" s="227"/>
      <c r="AJ13" s="227"/>
      <c r="AK13" s="796" t="s">
        <v>1307</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1311</v>
      </c>
      <c r="M14" s="794"/>
      <c r="N14" s="793" t="s">
        <v>1310</v>
      </c>
      <c r="O14" s="794"/>
      <c r="P14" s="793" t="s">
        <v>1309</v>
      </c>
      <c r="Q14" s="794"/>
      <c r="R14" s="270" t="s">
        <v>1308</v>
      </c>
      <c r="S14" s="270"/>
      <c r="T14" s="270"/>
      <c r="U14" s="785" t="s">
        <v>687</v>
      </c>
      <c r="V14" s="795"/>
      <c r="W14" s="785" t="s">
        <v>1124</v>
      </c>
      <c r="X14" s="786"/>
      <c r="Y14" s="199"/>
      <c r="Z14" s="198"/>
      <c r="AA14" s="198"/>
      <c r="AB14" s="198"/>
      <c r="AC14" s="227"/>
      <c r="AD14" s="227"/>
      <c r="AE14" s="227"/>
      <c r="AF14" s="227"/>
      <c r="AG14" s="227"/>
      <c r="AH14" s="227"/>
      <c r="AI14" s="227"/>
      <c r="AJ14" s="227"/>
      <c r="AK14" s="796" t="s">
        <v>1307</v>
      </c>
      <c r="AL14" s="797"/>
      <c r="AM14" s="797"/>
      <c r="AN14" s="798"/>
      <c r="AO14" s="799"/>
      <c r="AP14" s="3"/>
      <c r="AQ14" s="226">
        <f t="shared" si="5"/>
        <v>2</v>
      </c>
    </row>
    <row r="15" spans="2:86" ht="12" customHeight="1" x14ac:dyDescent="0.2">
      <c r="B15" s="486"/>
      <c r="C15" s="757"/>
      <c r="D15" s="755"/>
      <c r="E15" s="755"/>
      <c r="F15" s="755"/>
      <c r="G15" s="755"/>
      <c r="H15" s="755"/>
      <c r="I15" s="755"/>
      <c r="J15" s="756"/>
      <c r="K15" s="197"/>
      <c r="L15" s="793"/>
      <c r="M15" s="794"/>
      <c r="N15" s="793"/>
      <c r="O15" s="794"/>
      <c r="P15" s="793"/>
      <c r="Q15" s="794"/>
      <c r="R15" s="270"/>
      <c r="S15" s="270"/>
      <c r="T15" s="270"/>
      <c r="U15" s="785"/>
      <c r="V15" s="795"/>
      <c r="W15" s="785"/>
      <c r="X15" s="786"/>
      <c r="Y15" s="199"/>
      <c r="Z15" s="198"/>
      <c r="AA15" s="198"/>
      <c r="AB15" s="198"/>
      <c r="AC15" s="227"/>
      <c r="AD15" s="227"/>
      <c r="AE15" s="227"/>
      <c r="AF15" s="227"/>
      <c r="AG15" s="227"/>
      <c r="AH15" s="227"/>
      <c r="AI15" s="227"/>
      <c r="AJ15" s="227"/>
      <c r="AK15" s="796"/>
      <c r="AL15" s="797"/>
      <c r="AM15" s="797"/>
      <c r="AN15" s="798"/>
      <c r="AO15" s="799"/>
      <c r="AP15" s="3"/>
      <c r="AQ15" s="226">
        <f t="shared" si="5"/>
        <v>1</v>
      </c>
    </row>
    <row r="16" spans="2:86" ht="12" customHeight="1" x14ac:dyDescent="0.2">
      <c r="B16" s="486"/>
      <c r="C16" s="757"/>
      <c r="D16" s="755"/>
      <c r="E16" s="755"/>
      <c r="F16" s="755"/>
      <c r="G16" s="755"/>
      <c r="H16" s="755"/>
      <c r="I16" s="755"/>
      <c r="J16" s="756"/>
      <c r="K16" s="197"/>
      <c r="L16" s="793"/>
      <c r="M16" s="794"/>
      <c r="N16" s="793"/>
      <c r="O16" s="794"/>
      <c r="P16" s="793"/>
      <c r="Q16" s="794"/>
      <c r="R16" s="270"/>
      <c r="S16" s="270"/>
      <c r="T16" s="270"/>
      <c r="U16" s="785"/>
      <c r="V16" s="795"/>
      <c r="W16" s="785"/>
      <c r="X16" s="786"/>
      <c r="Y16" s="199"/>
      <c r="Z16" s="198"/>
      <c r="AA16" s="198"/>
      <c r="AB16" s="198"/>
      <c r="AC16" s="227"/>
      <c r="AD16" s="227"/>
      <c r="AE16" s="227"/>
      <c r="AF16" s="227"/>
      <c r="AG16" s="227"/>
      <c r="AH16" s="227"/>
      <c r="AI16" s="227"/>
      <c r="AJ16" s="227"/>
      <c r="AK16" s="796"/>
      <c r="AL16" s="797"/>
      <c r="AM16" s="797"/>
      <c r="AN16" s="798"/>
      <c r="AO16" s="799"/>
      <c r="AP16" s="3"/>
      <c r="AQ16" s="226">
        <f t="shared" si="5"/>
        <v>1</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0.12</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1</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Ⅱb</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1">
    <dataValidation type="list" allowBlank="1" showInputMessage="1" showErrorMessage="1" sqref="N11:O30 R11:T30" xr:uid="{25F2DCB5-D58F-423E-A1B7-BE88C23AA30E}">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404B034-45B1-483F-B241-91E17CD1EB35}">
          <x14:formula1>
            <xm:f>'(参考)リスト'!$F$16:$F$21</xm:f>
          </x14:formula1>
          <xm:sqref>W11:X30</xm:sqref>
        </x14:dataValidation>
        <x14:dataValidation type="list" allowBlank="1" showInputMessage="1" showErrorMessage="1" xr:uid="{AAFBB6CA-873C-4E1D-95C7-7220373292F9}">
          <x14:formula1>
            <xm:f>'(参考)リスト'!$B$16:$B$20</xm:f>
          </x14:formula1>
          <xm:sqref>L11:M30</xm:sqref>
        </x14:dataValidation>
        <x14:dataValidation type="list" allowBlank="1" showInputMessage="1" showErrorMessage="1" xr:uid="{C0898E35-B53C-4629-A3BC-D0A00DEF8EA7}">
          <x14:formula1>
            <xm:f>'(参考)リスト'!$G$16:$G$20</xm:f>
          </x14:formula1>
          <xm:sqref>U11:V30</xm:sqref>
        </x14:dataValidation>
        <x14:dataValidation type="list" allowBlank="1" showInputMessage="1" showErrorMessage="1" xr:uid="{6AF500D3-1EA1-45EF-B44A-836970B730C9}">
          <x14:formula1>
            <xm:f>'(参考)リスト'!$D$16:$D$18</xm:f>
          </x14:formula1>
          <xm:sqref>P11:Q30</xm:sqref>
        </x14:dataValidation>
      </x14:dataValidations>
    </ext>
  </extLst>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DC0CC-DCC0-4382-A51D-A58C334DE2CB}">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S040</v>
      </c>
      <c r="AW5" s="166">
        <f>R7</f>
        <v>8.9600000000000009</v>
      </c>
      <c r="AX5" s="167">
        <f>+Y32</f>
        <v>0</v>
      </c>
      <c r="AY5" s="167">
        <f>+Z32</f>
        <v>0</v>
      </c>
      <c r="AZ5" s="167">
        <f>+AA32</f>
        <v>0</v>
      </c>
      <c r="BA5" s="167">
        <f t="shared" ref="BA5" si="0">+AB32</f>
        <v>0</v>
      </c>
      <c r="BB5" s="167">
        <f>+AC32</f>
        <v>0</v>
      </c>
      <c r="BC5" s="167">
        <f t="shared" ref="BC5:BI5" si="1">+AD32</f>
        <v>0</v>
      </c>
      <c r="BD5" s="167">
        <f t="shared" si="1"/>
        <v>0</v>
      </c>
      <c r="BE5" s="167">
        <f t="shared" si="1"/>
        <v>0</v>
      </c>
      <c r="BF5" s="167">
        <f t="shared" si="1"/>
        <v>0</v>
      </c>
      <c r="BG5" s="167">
        <f t="shared" si="1"/>
        <v>0</v>
      </c>
      <c r="BH5" s="167">
        <f t="shared" si="1"/>
        <v>0</v>
      </c>
      <c r="BI5" s="167">
        <f t="shared" si="1"/>
        <v>1</v>
      </c>
      <c r="BJ5" s="167" t="str">
        <f>+Y35</f>
        <v/>
      </c>
      <c r="BK5" s="167" t="str">
        <f t="shared" ref="BK5" si="2">+Z35</f>
        <v/>
      </c>
      <c r="BL5" s="167" t="str">
        <f>+AA35</f>
        <v/>
      </c>
      <c r="BM5" s="167">
        <f>+AC35</f>
        <v>0</v>
      </c>
      <c r="BN5" s="167">
        <f t="shared" ref="BN5:BO5" si="3">+AD35</f>
        <v>0</v>
      </c>
      <c r="BO5" s="167">
        <f t="shared" si="3"/>
        <v>0</v>
      </c>
      <c r="BP5" s="167">
        <f>+AG35</f>
        <v>0</v>
      </c>
      <c r="BQ5" s="167">
        <f>+AH35</f>
        <v>0</v>
      </c>
      <c r="BR5" s="167">
        <f>+AI35</f>
        <v>1</v>
      </c>
      <c r="BS5" s="192" t="str">
        <f>+Y36</f>
        <v>Ⅰ</v>
      </c>
      <c r="BT5" s="192" t="str">
        <f>+AC36</f>
        <v>Ⅰ</v>
      </c>
      <c r="BU5" s="192" t="str">
        <f>+AG36</f>
        <v>Ⅱ</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0</v>
      </c>
      <c r="CE5" s="170">
        <f t="shared" si="4"/>
        <v>0</v>
      </c>
      <c r="CF5" s="170">
        <f t="shared" si="4"/>
        <v>0</v>
      </c>
      <c r="CG5" s="170">
        <f t="shared" si="4"/>
        <v>0</v>
      </c>
      <c r="CH5" s="170">
        <f t="shared" si="4"/>
        <v>3.95</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675</v>
      </c>
      <c r="O7" s="786"/>
      <c r="P7" s="782" t="s">
        <v>475</v>
      </c>
      <c r="Q7" s="784"/>
      <c r="R7" s="787">
        <v>8.9600000000000009</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517</v>
      </c>
      <c r="O11" s="794"/>
      <c r="P11" s="793" t="s">
        <v>351</v>
      </c>
      <c r="Q11" s="794"/>
      <c r="R11" s="270" t="s">
        <v>559</v>
      </c>
      <c r="S11" s="270"/>
      <c r="T11" s="270"/>
      <c r="U11" s="785" t="s">
        <v>681</v>
      </c>
      <c r="V11" s="795"/>
      <c r="W11" s="785" t="s">
        <v>681</v>
      </c>
      <c r="X11" s="786"/>
      <c r="Y11" s="199"/>
      <c r="Z11" s="198"/>
      <c r="AA11" s="198"/>
      <c r="AB11" s="198"/>
      <c r="AC11" s="227"/>
      <c r="AD11" s="227"/>
      <c r="AE11" s="227"/>
      <c r="AF11" s="227"/>
      <c r="AG11" s="227"/>
      <c r="AH11" s="227"/>
      <c r="AI11" s="227"/>
      <c r="AJ11" s="227"/>
      <c r="AK11" s="780" t="s">
        <v>728</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1317</v>
      </c>
      <c r="M12" s="794"/>
      <c r="N12" s="793" t="s">
        <v>1325</v>
      </c>
      <c r="O12" s="794"/>
      <c r="P12" s="793" t="s">
        <v>1315</v>
      </c>
      <c r="Q12" s="794"/>
      <c r="R12" s="270" t="s">
        <v>1315</v>
      </c>
      <c r="S12" s="270"/>
      <c r="T12" s="270"/>
      <c r="U12" s="785" t="s">
        <v>687</v>
      </c>
      <c r="V12" s="795"/>
      <c r="W12" s="785" t="s">
        <v>686</v>
      </c>
      <c r="X12" s="786"/>
      <c r="Y12" s="199"/>
      <c r="Z12" s="198"/>
      <c r="AA12" s="198"/>
      <c r="AB12" s="198"/>
      <c r="AC12" s="227"/>
      <c r="AD12" s="227"/>
      <c r="AE12" s="227"/>
      <c r="AF12" s="227"/>
      <c r="AG12" s="227"/>
      <c r="AH12" s="227"/>
      <c r="AI12" s="227"/>
      <c r="AJ12" s="227">
        <v>3.95</v>
      </c>
      <c r="AK12" s="796" t="s">
        <v>1314</v>
      </c>
      <c r="AL12" s="797"/>
      <c r="AM12" s="797"/>
      <c r="AN12" s="798"/>
      <c r="AO12" s="799"/>
      <c r="AP12" s="3"/>
      <c r="AQ12" s="226">
        <f t="shared" ref="AQ12:AQ30" si="5">IF(P12="材質劣化",2,IF(P12="漏水",3,1))</f>
        <v>3</v>
      </c>
    </row>
    <row r="13" spans="2:86" ht="12" customHeight="1" x14ac:dyDescent="0.2">
      <c r="B13" s="486"/>
      <c r="C13" s="757"/>
      <c r="D13" s="755"/>
      <c r="E13" s="755"/>
      <c r="F13" s="755"/>
      <c r="G13" s="755"/>
      <c r="H13" s="755"/>
      <c r="I13" s="755"/>
      <c r="J13" s="756"/>
      <c r="K13" s="197">
        <v>3</v>
      </c>
      <c r="L13" s="793" t="s">
        <v>1311</v>
      </c>
      <c r="M13" s="794"/>
      <c r="N13" s="793" t="s">
        <v>1310</v>
      </c>
      <c r="O13" s="794"/>
      <c r="P13" s="793" t="s">
        <v>1309</v>
      </c>
      <c r="Q13" s="794"/>
      <c r="R13" s="270" t="s">
        <v>1308</v>
      </c>
      <c r="S13" s="270"/>
      <c r="T13" s="270"/>
      <c r="U13" s="785" t="s">
        <v>687</v>
      </c>
      <c r="V13" s="795"/>
      <c r="W13" s="785" t="s">
        <v>1124</v>
      </c>
      <c r="X13" s="786"/>
      <c r="Y13" s="199"/>
      <c r="Z13" s="198"/>
      <c r="AA13" s="198"/>
      <c r="AB13" s="198"/>
      <c r="AC13" s="227"/>
      <c r="AD13" s="227"/>
      <c r="AE13" s="227"/>
      <c r="AF13" s="227"/>
      <c r="AG13" s="227"/>
      <c r="AH13" s="227"/>
      <c r="AI13" s="227"/>
      <c r="AJ13" s="227"/>
      <c r="AK13" s="796" t="s">
        <v>1307</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1311</v>
      </c>
      <c r="M14" s="794"/>
      <c r="N14" s="793" t="s">
        <v>1310</v>
      </c>
      <c r="O14" s="794"/>
      <c r="P14" s="793" t="s">
        <v>1309</v>
      </c>
      <c r="Q14" s="794"/>
      <c r="R14" s="270" t="s">
        <v>1308</v>
      </c>
      <c r="S14" s="270"/>
      <c r="T14" s="270"/>
      <c r="U14" s="785" t="s">
        <v>687</v>
      </c>
      <c r="V14" s="795"/>
      <c r="W14" s="785" t="s">
        <v>1124</v>
      </c>
      <c r="X14" s="786"/>
      <c r="Y14" s="199"/>
      <c r="Z14" s="198"/>
      <c r="AA14" s="198"/>
      <c r="AB14" s="198"/>
      <c r="AC14" s="227"/>
      <c r="AD14" s="227"/>
      <c r="AE14" s="227"/>
      <c r="AF14" s="227"/>
      <c r="AG14" s="227"/>
      <c r="AH14" s="227"/>
      <c r="AI14" s="227"/>
      <c r="AJ14" s="227"/>
      <c r="AK14" s="796" t="s">
        <v>1307</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1311</v>
      </c>
      <c r="M15" s="794"/>
      <c r="N15" s="793" t="s">
        <v>1310</v>
      </c>
      <c r="O15" s="794"/>
      <c r="P15" s="793" t="s">
        <v>1309</v>
      </c>
      <c r="Q15" s="794"/>
      <c r="R15" s="270" t="s">
        <v>1308</v>
      </c>
      <c r="S15" s="270"/>
      <c r="T15" s="270"/>
      <c r="U15" s="785" t="s">
        <v>687</v>
      </c>
      <c r="V15" s="795"/>
      <c r="W15" s="785" t="s">
        <v>1124</v>
      </c>
      <c r="X15" s="786"/>
      <c r="Y15" s="199"/>
      <c r="Z15" s="198"/>
      <c r="AA15" s="198"/>
      <c r="AB15" s="198"/>
      <c r="AC15" s="227"/>
      <c r="AD15" s="227"/>
      <c r="AE15" s="227"/>
      <c r="AF15" s="227"/>
      <c r="AG15" s="227"/>
      <c r="AH15" s="227"/>
      <c r="AI15" s="227"/>
      <c r="AJ15" s="227"/>
      <c r="AK15" s="796" t="s">
        <v>1307</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1311</v>
      </c>
      <c r="M16" s="794"/>
      <c r="N16" s="793" t="s">
        <v>1310</v>
      </c>
      <c r="O16" s="794"/>
      <c r="P16" s="793" t="s">
        <v>1309</v>
      </c>
      <c r="Q16" s="794"/>
      <c r="R16" s="270" t="s">
        <v>1308</v>
      </c>
      <c r="S16" s="270"/>
      <c r="T16" s="270"/>
      <c r="U16" s="785" t="s">
        <v>687</v>
      </c>
      <c r="V16" s="795"/>
      <c r="W16" s="785" t="s">
        <v>1124</v>
      </c>
      <c r="X16" s="786"/>
      <c r="Y16" s="199"/>
      <c r="Z16" s="198"/>
      <c r="AA16" s="198"/>
      <c r="AB16" s="198"/>
      <c r="AC16" s="227"/>
      <c r="AD16" s="227"/>
      <c r="AE16" s="227"/>
      <c r="AF16" s="227"/>
      <c r="AG16" s="227"/>
      <c r="AH16" s="227"/>
      <c r="AI16" s="227"/>
      <c r="AJ16" s="227"/>
      <c r="AK16" s="796" t="s">
        <v>1307</v>
      </c>
      <c r="AL16" s="797"/>
      <c r="AM16" s="797"/>
      <c r="AN16" s="798"/>
      <c r="AO16" s="799"/>
      <c r="AP16" s="3"/>
      <c r="AQ16" s="226">
        <f t="shared" si="5"/>
        <v>2</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3.95</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1</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Ⅰ</v>
      </c>
      <c r="AD33" s="786"/>
      <c r="AE33" s="786"/>
      <c r="AF33" s="795"/>
      <c r="AG33" s="785" t="str">
        <f>IF(AG32&gt;0,"Ⅳ",IF(AH32&gt;0,"Ⅲ",IF(AI32&gt;0,"Ⅱa",IF(AJ32&gt;0,"Ⅱb","Ⅰ"))))</f>
        <v>Ⅱb</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0</v>
      </c>
      <c r="AF35" s="808"/>
      <c r="AG35" s="199">
        <f>AG32</f>
        <v>0</v>
      </c>
      <c r="AH35" s="199">
        <f>AH32</f>
        <v>0</v>
      </c>
      <c r="AI35" s="807">
        <f>AI32+AJ32</f>
        <v>1</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362</v>
      </c>
      <c r="AD36" s="786"/>
      <c r="AE36" s="786"/>
      <c r="AF36" s="795"/>
      <c r="AG36" s="785" t="s">
        <v>367</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1">
    <dataValidation type="list" allowBlank="1" showInputMessage="1" showErrorMessage="1" sqref="N11:O30 R11:T30" xr:uid="{E0BDD19C-F53B-4F49-9038-63DA4BA95A0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824768-F6BA-40E4-AE23-D9AEDC9B2D33}">
          <x14:formula1>
            <xm:f>'(参考)リスト'!$D$16:$D$18</xm:f>
          </x14:formula1>
          <xm:sqref>P11:Q30</xm:sqref>
        </x14:dataValidation>
        <x14:dataValidation type="list" allowBlank="1" showInputMessage="1" showErrorMessage="1" xr:uid="{CCF35B3C-B25E-4009-9A40-C10CBB32854C}">
          <x14:formula1>
            <xm:f>'(参考)リスト'!$G$16:$G$20</xm:f>
          </x14:formula1>
          <xm:sqref>U11:V30</xm:sqref>
        </x14:dataValidation>
        <x14:dataValidation type="list" allowBlank="1" showInputMessage="1" showErrorMessage="1" xr:uid="{20180E0B-D8B2-4605-A5E3-BA7B3E804DBB}">
          <x14:formula1>
            <xm:f>'(参考)リスト'!$B$16:$B$20</xm:f>
          </x14:formula1>
          <xm:sqref>L11:M30</xm:sqref>
        </x14:dataValidation>
        <x14:dataValidation type="list" allowBlank="1" showInputMessage="1" showErrorMessage="1" xr:uid="{7264A44A-F1F1-4105-8645-089668040CD0}">
          <x14:formula1>
            <xm:f>'(参考)リスト'!$F$16:$F$21</xm:f>
          </x14:formula1>
          <xm:sqref>W11:X30</xm:sqref>
        </x14:dataValidation>
      </x14:dataValidations>
    </ext>
  </extLst>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2ED4C-4E51-492C-86B4-35BFADFD6A3C}">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S041</v>
      </c>
      <c r="AW5" s="166">
        <f>R7</f>
        <v>8.98</v>
      </c>
      <c r="AX5" s="167">
        <f>+Y32</f>
        <v>0</v>
      </c>
      <c r="AY5" s="167">
        <f>+Z32</f>
        <v>0</v>
      </c>
      <c r="AZ5" s="167">
        <f>+AA32</f>
        <v>0</v>
      </c>
      <c r="BA5" s="167">
        <f t="shared" ref="BA5" si="0">+AB32</f>
        <v>0</v>
      </c>
      <c r="BB5" s="167">
        <f>+AC32</f>
        <v>0</v>
      </c>
      <c r="BC5" s="167">
        <f t="shared" ref="BC5:BI5" si="1">+AD32</f>
        <v>0</v>
      </c>
      <c r="BD5" s="167">
        <f t="shared" si="1"/>
        <v>1</v>
      </c>
      <c r="BE5" s="167">
        <f t="shared" si="1"/>
        <v>1</v>
      </c>
      <c r="BF5" s="167">
        <f t="shared" si="1"/>
        <v>0</v>
      </c>
      <c r="BG5" s="167">
        <f t="shared" si="1"/>
        <v>0</v>
      </c>
      <c r="BH5" s="167">
        <f t="shared" si="1"/>
        <v>0</v>
      </c>
      <c r="BI5" s="167">
        <f t="shared" si="1"/>
        <v>1</v>
      </c>
      <c r="BJ5" s="167" t="str">
        <f>+Y35</f>
        <v/>
      </c>
      <c r="BK5" s="167" t="str">
        <f t="shared" ref="BK5" si="2">+Z35</f>
        <v/>
      </c>
      <c r="BL5" s="167" t="str">
        <f>+AA35</f>
        <v/>
      </c>
      <c r="BM5" s="167">
        <f>+AC35</f>
        <v>0</v>
      </c>
      <c r="BN5" s="167">
        <f t="shared" ref="BN5:BO5" si="3">+AD35</f>
        <v>0</v>
      </c>
      <c r="BO5" s="167">
        <f t="shared" si="3"/>
        <v>2</v>
      </c>
      <c r="BP5" s="167">
        <f>+AG35</f>
        <v>0</v>
      </c>
      <c r="BQ5" s="167">
        <f>+AH35</f>
        <v>0</v>
      </c>
      <c r="BR5" s="167">
        <f>+AI35</f>
        <v>1</v>
      </c>
      <c r="BS5" s="192" t="str">
        <f>+Y36</f>
        <v>Ⅰ</v>
      </c>
      <c r="BT5" s="192" t="str">
        <f>+AC36</f>
        <v>Ⅱ</v>
      </c>
      <c r="BU5" s="192" t="str">
        <f>+AG36</f>
        <v>Ⅱ</v>
      </c>
      <c r="BV5" s="192" t="str">
        <f>+Y37</f>
        <v>Ⅱ</v>
      </c>
      <c r="BW5" s="168" t="str">
        <f>IF(Y32&gt;0,$R$7,"")</f>
        <v/>
      </c>
      <c r="BX5" s="169"/>
      <c r="BY5" s="169" t="str">
        <f>IF(Y32+Z32&gt;0,"",IF(AA32&gt;0,$R$7,""))</f>
        <v/>
      </c>
      <c r="BZ5" s="169" t="str">
        <f>IF(Y32+Z32+AA32&gt;0,"",IF(AB32&gt;0,$R$7,""))</f>
        <v/>
      </c>
      <c r="CA5" s="170">
        <f t="shared" ref="CA5:CH5" si="4">+AC31</f>
        <v>0</v>
      </c>
      <c r="CB5" s="170">
        <f t="shared" si="4"/>
        <v>0</v>
      </c>
      <c r="CC5" s="170">
        <f t="shared" si="4"/>
        <v>1.4999999999999999E-2</v>
      </c>
      <c r="CD5" s="170">
        <f t="shared" si="4"/>
        <v>2.2499999999999999E-2</v>
      </c>
      <c r="CE5" s="170">
        <f t="shared" si="4"/>
        <v>0</v>
      </c>
      <c r="CF5" s="170">
        <f t="shared" si="4"/>
        <v>0</v>
      </c>
      <c r="CG5" s="170">
        <f t="shared" si="4"/>
        <v>0</v>
      </c>
      <c r="CH5" s="170">
        <f t="shared" si="4"/>
        <v>2.6</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676</v>
      </c>
      <c r="O7" s="786"/>
      <c r="P7" s="782" t="s">
        <v>475</v>
      </c>
      <c r="Q7" s="784"/>
      <c r="R7" s="787">
        <v>8.98</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352</v>
      </c>
      <c r="Q11" s="794"/>
      <c r="R11" s="270" t="s">
        <v>352</v>
      </c>
      <c r="S11" s="270"/>
      <c r="T11" s="270"/>
      <c r="U11" s="785" t="s">
        <v>687</v>
      </c>
      <c r="V11" s="795"/>
      <c r="W11" s="785" t="s">
        <v>686</v>
      </c>
      <c r="X11" s="786"/>
      <c r="Y11" s="199"/>
      <c r="Z11" s="198"/>
      <c r="AA11" s="198"/>
      <c r="AB11" s="198"/>
      <c r="AC11" s="227"/>
      <c r="AD11" s="227"/>
      <c r="AE11" s="227"/>
      <c r="AF11" s="227"/>
      <c r="AG11" s="227"/>
      <c r="AH11" s="227"/>
      <c r="AI11" s="227"/>
      <c r="AJ11" s="227">
        <v>2.6</v>
      </c>
      <c r="AK11" s="780" t="s">
        <v>1077</v>
      </c>
      <c r="AL11" s="781"/>
      <c r="AM11" s="781"/>
      <c r="AN11" s="598"/>
      <c r="AO11" s="599"/>
      <c r="AP11" s="3"/>
      <c r="AQ11" s="226">
        <f>IF(P11="材質劣化",2,IF(P11="漏水",3,1))</f>
        <v>3</v>
      </c>
    </row>
    <row r="12" spans="2:86" ht="12" customHeight="1" x14ac:dyDescent="0.2">
      <c r="B12" s="486"/>
      <c r="C12" s="757"/>
      <c r="D12" s="755"/>
      <c r="E12" s="755"/>
      <c r="F12" s="755"/>
      <c r="G12" s="755"/>
      <c r="H12" s="755"/>
      <c r="I12" s="755"/>
      <c r="J12" s="756"/>
      <c r="K12" s="197">
        <v>2</v>
      </c>
      <c r="L12" s="793" t="s">
        <v>561</v>
      </c>
      <c r="M12" s="794"/>
      <c r="N12" s="793" t="s">
        <v>516</v>
      </c>
      <c r="O12" s="794"/>
      <c r="P12" s="793" t="s">
        <v>351</v>
      </c>
      <c r="Q12" s="794"/>
      <c r="R12" s="270" t="s">
        <v>559</v>
      </c>
      <c r="S12" s="270"/>
      <c r="T12" s="270"/>
      <c r="U12" s="785" t="s">
        <v>1124</v>
      </c>
      <c r="V12" s="795"/>
      <c r="W12" s="785" t="s">
        <v>692</v>
      </c>
      <c r="X12" s="786"/>
      <c r="Y12" s="199"/>
      <c r="Z12" s="198"/>
      <c r="AA12" s="198"/>
      <c r="AB12" s="198"/>
      <c r="AC12" s="227"/>
      <c r="AD12" s="227"/>
      <c r="AE12" s="227">
        <v>1.4999999999999999E-2</v>
      </c>
      <c r="AF12" s="227"/>
      <c r="AG12" s="227"/>
      <c r="AH12" s="227"/>
      <c r="AI12" s="227"/>
      <c r="AJ12" s="227"/>
      <c r="AK12" s="796" t="s">
        <v>690</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561</v>
      </c>
      <c r="M13" s="794"/>
      <c r="N13" s="793" t="s">
        <v>512</v>
      </c>
      <c r="O13" s="794"/>
      <c r="P13" s="793" t="s">
        <v>351</v>
      </c>
      <c r="Q13" s="794"/>
      <c r="R13" s="270" t="s">
        <v>357</v>
      </c>
      <c r="S13" s="270"/>
      <c r="T13" s="270"/>
      <c r="U13" s="785" t="s">
        <v>687</v>
      </c>
      <c r="V13" s="795"/>
      <c r="W13" s="785" t="s">
        <v>686</v>
      </c>
      <c r="X13" s="786"/>
      <c r="Y13" s="199"/>
      <c r="Z13" s="198"/>
      <c r="AA13" s="198"/>
      <c r="AB13" s="198"/>
      <c r="AC13" s="227"/>
      <c r="AD13" s="227"/>
      <c r="AE13" s="227"/>
      <c r="AF13" s="227">
        <v>2.2499999999999999E-2</v>
      </c>
      <c r="AG13" s="227"/>
      <c r="AH13" s="227"/>
      <c r="AI13" s="227"/>
      <c r="AJ13" s="227"/>
      <c r="AK13" s="780" t="s">
        <v>1091</v>
      </c>
      <c r="AL13" s="781"/>
      <c r="AM13" s="781"/>
      <c r="AN13" s="598"/>
      <c r="AO13" s="599"/>
      <c r="AP13" s="3"/>
      <c r="AQ13" s="226">
        <f t="shared" si="5"/>
        <v>2</v>
      </c>
    </row>
    <row r="14" spans="2:86" ht="12" customHeight="1" x14ac:dyDescent="0.2">
      <c r="B14" s="486"/>
      <c r="C14" s="757"/>
      <c r="D14" s="755"/>
      <c r="E14" s="755"/>
      <c r="F14" s="755"/>
      <c r="G14" s="755"/>
      <c r="H14" s="755"/>
      <c r="I14" s="755"/>
      <c r="J14" s="756"/>
      <c r="K14" s="197">
        <v>4</v>
      </c>
      <c r="L14" s="793" t="s">
        <v>561</v>
      </c>
      <c r="M14" s="794"/>
      <c r="N14" s="793" t="s">
        <v>516</v>
      </c>
      <c r="O14" s="794"/>
      <c r="P14" s="793" t="s">
        <v>351</v>
      </c>
      <c r="Q14" s="794"/>
      <c r="R14" s="270" t="s">
        <v>559</v>
      </c>
      <c r="S14" s="270"/>
      <c r="T14" s="270"/>
      <c r="U14" s="785" t="s">
        <v>681</v>
      </c>
      <c r="V14" s="795"/>
      <c r="W14" s="785" t="s">
        <v>681</v>
      </c>
      <c r="X14" s="786"/>
      <c r="Y14" s="199"/>
      <c r="Z14" s="198"/>
      <c r="AA14" s="198"/>
      <c r="AB14" s="198"/>
      <c r="AC14" s="227"/>
      <c r="AD14" s="227"/>
      <c r="AE14" s="227"/>
      <c r="AF14" s="227"/>
      <c r="AG14" s="227"/>
      <c r="AH14" s="227"/>
      <c r="AI14" s="227"/>
      <c r="AJ14" s="227"/>
      <c r="AK14" s="796" t="s">
        <v>728</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561</v>
      </c>
      <c r="M15" s="794"/>
      <c r="N15" s="793" t="s">
        <v>511</v>
      </c>
      <c r="O15" s="794"/>
      <c r="P15" s="793" t="s">
        <v>351</v>
      </c>
      <c r="Q15" s="794"/>
      <c r="R15" s="270" t="s">
        <v>559</v>
      </c>
      <c r="S15" s="270"/>
      <c r="T15" s="270"/>
      <c r="U15" s="785" t="s">
        <v>681</v>
      </c>
      <c r="V15" s="795"/>
      <c r="W15" s="785" t="s">
        <v>681</v>
      </c>
      <c r="X15" s="786"/>
      <c r="Y15" s="199"/>
      <c r="Z15" s="198"/>
      <c r="AA15" s="198"/>
      <c r="AB15" s="198"/>
      <c r="AC15" s="227"/>
      <c r="AD15" s="227"/>
      <c r="AE15" s="227"/>
      <c r="AF15" s="227"/>
      <c r="AG15" s="227"/>
      <c r="AH15" s="227"/>
      <c r="AI15" s="227"/>
      <c r="AJ15" s="227"/>
      <c r="AK15" s="796" t="s">
        <v>728</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1311</v>
      </c>
      <c r="M16" s="794"/>
      <c r="N16" s="793" t="s">
        <v>1310</v>
      </c>
      <c r="O16" s="794"/>
      <c r="P16" s="793" t="s">
        <v>1309</v>
      </c>
      <c r="Q16" s="794"/>
      <c r="R16" s="270" t="s">
        <v>1308</v>
      </c>
      <c r="S16" s="270"/>
      <c r="T16" s="270"/>
      <c r="U16" s="785" t="s">
        <v>687</v>
      </c>
      <c r="V16" s="795"/>
      <c r="W16" s="785" t="s">
        <v>1124</v>
      </c>
      <c r="X16" s="786"/>
      <c r="Y16" s="199"/>
      <c r="Z16" s="198"/>
      <c r="AA16" s="198"/>
      <c r="AB16" s="198"/>
      <c r="AC16" s="227"/>
      <c r="AD16" s="227"/>
      <c r="AE16" s="227"/>
      <c r="AF16" s="227"/>
      <c r="AG16" s="227"/>
      <c r="AH16" s="227"/>
      <c r="AI16" s="227"/>
      <c r="AJ16" s="227"/>
      <c r="AK16" s="796" t="s">
        <v>1307</v>
      </c>
      <c r="AL16" s="797"/>
      <c r="AM16" s="797"/>
      <c r="AN16" s="798"/>
      <c r="AO16" s="799"/>
      <c r="AP16" s="3"/>
      <c r="AQ16" s="226">
        <f t="shared" si="5"/>
        <v>2</v>
      </c>
    </row>
    <row r="17" spans="2:43" ht="12" customHeight="1" x14ac:dyDescent="0.2">
      <c r="B17" s="486"/>
      <c r="C17" s="757"/>
      <c r="D17" s="755"/>
      <c r="E17" s="755"/>
      <c r="F17" s="755"/>
      <c r="G17" s="755"/>
      <c r="H17" s="755"/>
      <c r="I17" s="755"/>
      <c r="J17" s="756"/>
      <c r="K17" s="197">
        <v>7</v>
      </c>
      <c r="L17" s="793" t="s">
        <v>1311</v>
      </c>
      <c r="M17" s="794"/>
      <c r="N17" s="793" t="s">
        <v>1322</v>
      </c>
      <c r="O17" s="794"/>
      <c r="P17" s="793" t="s">
        <v>1333</v>
      </c>
      <c r="Q17" s="794"/>
      <c r="R17" s="270" t="s">
        <v>1330</v>
      </c>
      <c r="S17" s="270"/>
      <c r="T17" s="270"/>
      <c r="U17" s="785" t="s">
        <v>687</v>
      </c>
      <c r="V17" s="795"/>
      <c r="W17" s="785" t="s">
        <v>1124</v>
      </c>
      <c r="X17" s="786"/>
      <c r="Y17" s="199"/>
      <c r="Z17" s="198"/>
      <c r="AA17" s="198"/>
      <c r="AB17" s="198"/>
      <c r="AC17" s="227"/>
      <c r="AD17" s="227"/>
      <c r="AE17" s="227"/>
      <c r="AF17" s="227"/>
      <c r="AG17" s="227"/>
      <c r="AH17" s="227"/>
      <c r="AI17" s="227"/>
      <c r="AJ17" s="227"/>
      <c r="AK17" s="837" t="s">
        <v>1334</v>
      </c>
      <c r="AL17" s="838"/>
      <c r="AM17" s="838"/>
      <c r="AN17" s="798"/>
      <c r="AO17" s="799"/>
      <c r="AP17" s="3"/>
      <c r="AQ17" s="226">
        <f t="shared" si="5"/>
        <v>1</v>
      </c>
    </row>
    <row r="18" spans="2:43" ht="12" customHeight="1" x14ac:dyDescent="0.2">
      <c r="B18" s="486"/>
      <c r="C18" s="757"/>
      <c r="D18" s="755"/>
      <c r="E18" s="755"/>
      <c r="F18" s="755"/>
      <c r="G18" s="755"/>
      <c r="H18" s="755"/>
      <c r="I18" s="755"/>
      <c r="J18" s="756"/>
      <c r="K18" s="197">
        <v>8</v>
      </c>
      <c r="L18" s="793" t="s">
        <v>1311</v>
      </c>
      <c r="M18" s="794"/>
      <c r="N18" s="793" t="s">
        <v>1322</v>
      </c>
      <c r="O18" s="794"/>
      <c r="P18" s="793" t="s">
        <v>1333</v>
      </c>
      <c r="Q18" s="794"/>
      <c r="R18" s="270" t="s">
        <v>1330</v>
      </c>
      <c r="S18" s="270"/>
      <c r="T18" s="270"/>
      <c r="U18" s="785" t="s">
        <v>687</v>
      </c>
      <c r="V18" s="795"/>
      <c r="W18" s="785" t="s">
        <v>1124</v>
      </c>
      <c r="X18" s="786"/>
      <c r="Y18" s="199"/>
      <c r="Z18" s="198"/>
      <c r="AA18" s="198"/>
      <c r="AB18" s="198"/>
      <c r="AC18" s="227"/>
      <c r="AD18" s="227"/>
      <c r="AE18" s="227"/>
      <c r="AF18" s="227"/>
      <c r="AG18" s="227"/>
      <c r="AH18" s="227"/>
      <c r="AI18" s="227"/>
      <c r="AJ18" s="227"/>
      <c r="AK18" s="837" t="s">
        <v>1332</v>
      </c>
      <c r="AL18" s="838"/>
      <c r="AM18" s="838"/>
      <c r="AN18" s="798"/>
      <c r="AO18" s="799"/>
      <c r="AP18" s="3"/>
      <c r="AQ18" s="226">
        <f t="shared" si="5"/>
        <v>1</v>
      </c>
    </row>
    <row r="19" spans="2:43" ht="12" customHeight="1" x14ac:dyDescent="0.2">
      <c r="B19" s="486"/>
      <c r="C19" s="757"/>
      <c r="D19" s="755"/>
      <c r="E19" s="755"/>
      <c r="F19" s="755"/>
      <c r="G19" s="755"/>
      <c r="H19" s="755"/>
      <c r="I19" s="755"/>
      <c r="J19" s="756"/>
      <c r="K19" s="197">
        <v>9</v>
      </c>
      <c r="L19" s="793" t="s">
        <v>1311</v>
      </c>
      <c r="M19" s="794"/>
      <c r="N19" s="793" t="s">
        <v>1310</v>
      </c>
      <c r="O19" s="794"/>
      <c r="P19" s="793" t="s">
        <v>1309</v>
      </c>
      <c r="Q19" s="794"/>
      <c r="R19" s="270" t="s">
        <v>1308</v>
      </c>
      <c r="S19" s="270"/>
      <c r="T19" s="270"/>
      <c r="U19" s="785" t="s">
        <v>687</v>
      </c>
      <c r="V19" s="795"/>
      <c r="W19" s="785" t="s">
        <v>1124</v>
      </c>
      <c r="X19" s="786"/>
      <c r="Y19" s="199"/>
      <c r="Z19" s="198"/>
      <c r="AA19" s="198"/>
      <c r="AB19" s="198"/>
      <c r="AC19" s="227"/>
      <c r="AD19" s="227"/>
      <c r="AE19" s="227"/>
      <c r="AF19" s="227"/>
      <c r="AG19" s="227"/>
      <c r="AH19" s="227"/>
      <c r="AI19" s="227"/>
      <c r="AJ19" s="227"/>
      <c r="AK19" s="837" t="s">
        <v>1307</v>
      </c>
      <c r="AL19" s="838"/>
      <c r="AM19" s="838"/>
      <c r="AN19" s="798"/>
      <c r="AO19" s="799"/>
      <c r="AP19" s="3"/>
      <c r="AQ19" s="226">
        <f t="shared" si="5"/>
        <v>2</v>
      </c>
    </row>
    <row r="20" spans="2:43" ht="12" customHeight="1" x14ac:dyDescent="0.2">
      <c r="B20" s="486"/>
      <c r="C20" s="757"/>
      <c r="D20" s="755"/>
      <c r="E20" s="755"/>
      <c r="F20" s="755"/>
      <c r="G20" s="755"/>
      <c r="H20" s="755"/>
      <c r="I20" s="755"/>
      <c r="J20" s="756"/>
      <c r="K20" s="197">
        <v>10</v>
      </c>
      <c r="L20" s="793" t="s">
        <v>1311</v>
      </c>
      <c r="M20" s="794"/>
      <c r="N20" s="793" t="s">
        <v>1310</v>
      </c>
      <c r="O20" s="794"/>
      <c r="P20" s="793" t="s">
        <v>1309</v>
      </c>
      <c r="Q20" s="794"/>
      <c r="R20" s="270" t="s">
        <v>1308</v>
      </c>
      <c r="S20" s="270"/>
      <c r="T20" s="270"/>
      <c r="U20" s="785" t="s">
        <v>687</v>
      </c>
      <c r="V20" s="795"/>
      <c r="W20" s="785" t="s">
        <v>1124</v>
      </c>
      <c r="X20" s="786"/>
      <c r="Y20" s="199"/>
      <c r="Z20" s="198"/>
      <c r="AA20" s="198"/>
      <c r="AB20" s="198"/>
      <c r="AC20" s="227"/>
      <c r="AD20" s="227"/>
      <c r="AE20" s="227"/>
      <c r="AF20" s="227"/>
      <c r="AG20" s="227"/>
      <c r="AH20" s="227"/>
      <c r="AI20" s="227"/>
      <c r="AJ20" s="227"/>
      <c r="AK20" s="837" t="s">
        <v>1307</v>
      </c>
      <c r="AL20" s="838"/>
      <c r="AM20" s="838"/>
      <c r="AN20" s="798"/>
      <c r="AO20" s="799"/>
      <c r="AP20" s="3"/>
      <c r="AQ20" s="226">
        <f t="shared" si="5"/>
        <v>2</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1.4999999999999999E-2</v>
      </c>
      <c r="AF31" s="228">
        <f t="shared" si="6"/>
        <v>2.2499999999999999E-2</v>
      </c>
      <c r="AG31" s="228">
        <f t="shared" si="6"/>
        <v>0</v>
      </c>
      <c r="AH31" s="228">
        <f t="shared" si="6"/>
        <v>0</v>
      </c>
      <c r="AI31" s="228">
        <f t="shared" si="6"/>
        <v>0</v>
      </c>
      <c r="AJ31" s="228">
        <f t="shared" si="6"/>
        <v>2.6</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1</v>
      </c>
      <c r="AF32" s="199">
        <f t="shared" si="7"/>
        <v>1</v>
      </c>
      <c r="AG32" s="199">
        <f t="shared" si="7"/>
        <v>0</v>
      </c>
      <c r="AH32" s="199">
        <f t="shared" si="7"/>
        <v>0</v>
      </c>
      <c r="AI32" s="199">
        <f t="shared" si="7"/>
        <v>0</v>
      </c>
      <c r="AJ32" s="199">
        <f t="shared" si="7"/>
        <v>1</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Ⅱa</v>
      </c>
      <c r="AD33" s="786"/>
      <c r="AE33" s="786"/>
      <c r="AF33" s="795"/>
      <c r="AG33" s="785" t="str">
        <f>IF(AG32&gt;0,"Ⅳ",IF(AH32&gt;0,"Ⅲ",IF(AI32&gt;0,"Ⅱa",IF(AJ32&gt;0,"Ⅱb","Ⅰ"))))</f>
        <v>Ⅱb</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2</v>
      </c>
      <c r="AF35" s="808"/>
      <c r="AG35" s="199">
        <f>AG32</f>
        <v>0</v>
      </c>
      <c r="AH35" s="199">
        <f>AH32</f>
        <v>0</v>
      </c>
      <c r="AI35" s="807">
        <f>AI32+AJ32</f>
        <v>1</v>
      </c>
      <c r="AJ35" s="808"/>
      <c r="AK35" s="817"/>
      <c r="AL35" s="818"/>
      <c r="AM35" s="818"/>
      <c r="AN35" s="818"/>
      <c r="AO35" s="819"/>
      <c r="AP35" s="3"/>
      <c r="AQ35" s="167">
        <f>+Y32+AC35+AG35</f>
        <v>0</v>
      </c>
      <c r="AR35" s="167">
        <f>+Z32+AD35+AH35</f>
        <v>0</v>
      </c>
      <c r="AS35" s="736">
        <f>+AS34+AE35+AI35</f>
        <v>3</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367</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1">
    <dataValidation type="list" allowBlank="1" showInputMessage="1" showErrorMessage="1" sqref="N11:O30 R11:T30" xr:uid="{E54B23CF-3460-4216-9A9C-BB31D82FD935}">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0801445-7E38-4184-9434-87AA0CD973AC}">
          <x14:formula1>
            <xm:f>'(参考)リスト'!$F$16:$F$21</xm:f>
          </x14:formula1>
          <xm:sqref>W11:X30</xm:sqref>
        </x14:dataValidation>
        <x14:dataValidation type="list" allowBlank="1" showInputMessage="1" showErrorMessage="1" xr:uid="{78F7F54A-D834-4E92-9D44-4581458FC280}">
          <x14:formula1>
            <xm:f>'(参考)リスト'!$B$16:$B$20</xm:f>
          </x14:formula1>
          <xm:sqref>L11:M30</xm:sqref>
        </x14:dataValidation>
        <x14:dataValidation type="list" allowBlank="1" showInputMessage="1" showErrorMessage="1" xr:uid="{92E20C17-4140-45E3-8FA6-84C3B7732962}">
          <x14:formula1>
            <xm:f>'(参考)リスト'!$G$16:$G$20</xm:f>
          </x14:formula1>
          <xm:sqref>U11:V30</xm:sqref>
        </x14:dataValidation>
        <x14:dataValidation type="list" allowBlank="1" showInputMessage="1" showErrorMessage="1" xr:uid="{8D7A45DE-A4D4-4A43-B6B1-3A0CA16B26E3}">
          <x14:formula1>
            <xm:f>'(参考)リスト'!$D$16:$D$18</xm:f>
          </x14:formula1>
          <xm:sqref>P11:Q30</xm:sqref>
        </x14:dataValidation>
      </x14:dataValidations>
    </ext>
  </extLst>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7512A-86D3-4206-9CEA-87EB79725A37}">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S042</v>
      </c>
      <c r="AW5" s="166">
        <f>R7</f>
        <v>8.99</v>
      </c>
      <c r="AX5" s="167">
        <f>+Y32</f>
        <v>0</v>
      </c>
      <c r="AY5" s="167">
        <f>+Z32</f>
        <v>0</v>
      </c>
      <c r="AZ5" s="167">
        <f>+AA32</f>
        <v>0</v>
      </c>
      <c r="BA5" s="167">
        <f t="shared" ref="BA5" si="0">+AB32</f>
        <v>0</v>
      </c>
      <c r="BB5" s="167">
        <f>+AC32</f>
        <v>0</v>
      </c>
      <c r="BC5" s="167">
        <f t="shared" ref="BC5:BI5" si="1">+AD32</f>
        <v>0</v>
      </c>
      <c r="BD5" s="167">
        <f t="shared" si="1"/>
        <v>0</v>
      </c>
      <c r="BE5" s="167">
        <f t="shared" si="1"/>
        <v>1</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1</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1</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677</v>
      </c>
      <c r="O7" s="786"/>
      <c r="P7" s="782" t="s">
        <v>475</v>
      </c>
      <c r="Q7" s="784"/>
      <c r="R7" s="787">
        <v>8.99</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351</v>
      </c>
      <c r="Q11" s="794"/>
      <c r="R11" s="270" t="s">
        <v>559</v>
      </c>
      <c r="S11" s="270"/>
      <c r="T11" s="270"/>
      <c r="U11" s="785" t="s">
        <v>681</v>
      </c>
      <c r="V11" s="795"/>
      <c r="W11" s="785" t="s">
        <v>681</v>
      </c>
      <c r="X11" s="786"/>
      <c r="Y11" s="199"/>
      <c r="Z11" s="198"/>
      <c r="AA11" s="198"/>
      <c r="AB11" s="198"/>
      <c r="AC11" s="227"/>
      <c r="AD11" s="227"/>
      <c r="AE11" s="227"/>
      <c r="AF11" s="227"/>
      <c r="AG11" s="227"/>
      <c r="AH11" s="227"/>
      <c r="AI11" s="227"/>
      <c r="AJ11" s="227"/>
      <c r="AK11" s="780" t="s">
        <v>1336</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515</v>
      </c>
      <c r="O12" s="794"/>
      <c r="P12" s="793" t="s">
        <v>351</v>
      </c>
      <c r="Q12" s="794"/>
      <c r="R12" s="270" t="s">
        <v>559</v>
      </c>
      <c r="S12" s="270"/>
      <c r="T12" s="270"/>
      <c r="U12" s="785" t="s">
        <v>681</v>
      </c>
      <c r="V12" s="795"/>
      <c r="W12" s="785" t="s">
        <v>681</v>
      </c>
      <c r="X12" s="786"/>
      <c r="Y12" s="199"/>
      <c r="Z12" s="198"/>
      <c r="AA12" s="198"/>
      <c r="AB12" s="198"/>
      <c r="AC12" s="227"/>
      <c r="AD12" s="227"/>
      <c r="AE12" s="227"/>
      <c r="AF12" s="227"/>
      <c r="AG12" s="227"/>
      <c r="AH12" s="227"/>
      <c r="AI12" s="227"/>
      <c r="AJ12" s="227"/>
      <c r="AK12" s="780" t="s">
        <v>1336</v>
      </c>
      <c r="AL12" s="781"/>
      <c r="AM12" s="781"/>
      <c r="AN12" s="598"/>
      <c r="AO12" s="5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1317</v>
      </c>
      <c r="M13" s="794"/>
      <c r="N13" s="793" t="s">
        <v>1324</v>
      </c>
      <c r="O13" s="794"/>
      <c r="P13" s="793" t="s">
        <v>1309</v>
      </c>
      <c r="Q13" s="794"/>
      <c r="R13" s="270" t="s">
        <v>1327</v>
      </c>
      <c r="S13" s="270"/>
      <c r="T13" s="270"/>
      <c r="U13" s="785" t="s">
        <v>1124</v>
      </c>
      <c r="V13" s="795"/>
      <c r="W13" s="785" t="s">
        <v>686</v>
      </c>
      <c r="X13" s="786"/>
      <c r="Y13" s="199"/>
      <c r="Z13" s="198"/>
      <c r="AA13" s="198"/>
      <c r="AB13" s="198"/>
      <c r="AC13" s="227"/>
      <c r="AD13" s="227"/>
      <c r="AE13" s="227"/>
      <c r="AF13" s="227">
        <v>1</v>
      </c>
      <c r="AG13" s="227"/>
      <c r="AH13" s="227"/>
      <c r="AI13" s="227"/>
      <c r="AJ13" s="227"/>
      <c r="AK13" s="849" t="s">
        <v>1335</v>
      </c>
      <c r="AL13" s="850"/>
      <c r="AM13" s="850"/>
      <c r="AN13" s="851"/>
      <c r="AO13" s="852"/>
      <c r="AP13" s="3"/>
      <c r="AQ13" s="226">
        <f t="shared" si="5"/>
        <v>2</v>
      </c>
    </row>
    <row r="14" spans="2:86" ht="12" customHeight="1" x14ac:dyDescent="0.2">
      <c r="B14" s="486"/>
      <c r="C14" s="757"/>
      <c r="D14" s="755"/>
      <c r="E14" s="755"/>
      <c r="F14" s="755"/>
      <c r="G14" s="755"/>
      <c r="H14" s="755"/>
      <c r="I14" s="755"/>
      <c r="J14" s="756"/>
      <c r="K14" s="197">
        <v>4</v>
      </c>
      <c r="L14" s="793" t="s">
        <v>1311</v>
      </c>
      <c r="M14" s="794"/>
      <c r="N14" s="793" t="s">
        <v>1310</v>
      </c>
      <c r="O14" s="794"/>
      <c r="P14" s="793" t="s">
        <v>1309</v>
      </c>
      <c r="Q14" s="794"/>
      <c r="R14" s="270" t="s">
        <v>1308</v>
      </c>
      <c r="S14" s="270"/>
      <c r="T14" s="270"/>
      <c r="U14" s="785" t="s">
        <v>687</v>
      </c>
      <c r="V14" s="795"/>
      <c r="W14" s="785" t="s">
        <v>1124</v>
      </c>
      <c r="X14" s="786"/>
      <c r="Y14" s="199"/>
      <c r="Z14" s="198"/>
      <c r="AA14" s="198"/>
      <c r="AB14" s="198"/>
      <c r="AC14" s="227"/>
      <c r="AD14" s="227"/>
      <c r="AE14" s="227"/>
      <c r="AF14" s="227"/>
      <c r="AG14" s="227"/>
      <c r="AH14" s="227"/>
      <c r="AI14" s="227"/>
      <c r="AJ14" s="227"/>
      <c r="AK14" s="796" t="s">
        <v>1307</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1311</v>
      </c>
      <c r="M15" s="794"/>
      <c r="N15" s="793" t="s">
        <v>1310</v>
      </c>
      <c r="O15" s="794"/>
      <c r="P15" s="793" t="s">
        <v>1309</v>
      </c>
      <c r="Q15" s="794"/>
      <c r="R15" s="270" t="s">
        <v>1308</v>
      </c>
      <c r="S15" s="270"/>
      <c r="T15" s="270"/>
      <c r="U15" s="785" t="s">
        <v>687</v>
      </c>
      <c r="V15" s="795"/>
      <c r="W15" s="785" t="s">
        <v>1124</v>
      </c>
      <c r="X15" s="786"/>
      <c r="Y15" s="199"/>
      <c r="Z15" s="198"/>
      <c r="AA15" s="198"/>
      <c r="AB15" s="198"/>
      <c r="AC15" s="227"/>
      <c r="AD15" s="227"/>
      <c r="AE15" s="227"/>
      <c r="AF15" s="227"/>
      <c r="AG15" s="227"/>
      <c r="AH15" s="227"/>
      <c r="AI15" s="227"/>
      <c r="AJ15" s="227"/>
      <c r="AK15" s="796" t="s">
        <v>1307</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1311</v>
      </c>
      <c r="M16" s="794"/>
      <c r="N16" s="793" t="s">
        <v>1313</v>
      </c>
      <c r="O16" s="794"/>
      <c r="P16" s="793" t="s">
        <v>1309</v>
      </c>
      <c r="Q16" s="794"/>
      <c r="R16" s="270" t="s">
        <v>1308</v>
      </c>
      <c r="S16" s="270"/>
      <c r="T16" s="270"/>
      <c r="U16" s="785" t="s">
        <v>687</v>
      </c>
      <c r="V16" s="795"/>
      <c r="W16" s="785" t="s">
        <v>1124</v>
      </c>
      <c r="X16" s="786"/>
      <c r="Y16" s="199"/>
      <c r="Z16" s="198"/>
      <c r="AA16" s="198"/>
      <c r="AB16" s="198"/>
      <c r="AC16" s="227"/>
      <c r="AD16" s="227"/>
      <c r="AE16" s="227"/>
      <c r="AF16" s="227"/>
      <c r="AG16" s="227"/>
      <c r="AH16" s="227"/>
      <c r="AI16" s="227"/>
      <c r="AJ16" s="227"/>
      <c r="AK16" s="796" t="s">
        <v>1321</v>
      </c>
      <c r="AL16" s="797"/>
      <c r="AM16" s="797"/>
      <c r="AN16" s="798"/>
      <c r="AO16" s="799"/>
      <c r="AP16" s="3"/>
      <c r="AQ16" s="226">
        <f t="shared" si="5"/>
        <v>2</v>
      </c>
    </row>
    <row r="17" spans="2:43" ht="12" customHeight="1" x14ac:dyDescent="0.2">
      <c r="B17" s="486"/>
      <c r="C17" s="757"/>
      <c r="D17" s="755"/>
      <c r="E17" s="755"/>
      <c r="F17" s="755"/>
      <c r="G17" s="755"/>
      <c r="H17" s="755"/>
      <c r="I17" s="755"/>
      <c r="J17" s="756"/>
      <c r="K17" s="197"/>
      <c r="L17" s="793"/>
      <c r="M17" s="794"/>
      <c r="N17" s="793"/>
      <c r="O17" s="794"/>
      <c r="P17" s="793"/>
      <c r="Q17" s="794"/>
      <c r="R17" s="270"/>
      <c r="S17" s="270"/>
      <c r="T17" s="270"/>
      <c r="U17" s="785"/>
      <c r="V17" s="795"/>
      <c r="W17" s="785"/>
      <c r="X17" s="786"/>
      <c r="Y17" s="199"/>
      <c r="Z17" s="198"/>
      <c r="AA17" s="198"/>
      <c r="AB17" s="198"/>
      <c r="AC17" s="227"/>
      <c r="AD17" s="227"/>
      <c r="AE17" s="227"/>
      <c r="AF17" s="227"/>
      <c r="AG17" s="227"/>
      <c r="AH17" s="227"/>
      <c r="AI17" s="227"/>
      <c r="AJ17" s="227"/>
      <c r="AK17" s="785"/>
      <c r="AL17" s="786"/>
      <c r="AM17" s="786"/>
      <c r="AN17" s="610"/>
      <c r="AO17" s="611"/>
      <c r="AP17" s="3"/>
      <c r="AQ17" s="226">
        <f t="shared" si="5"/>
        <v>1</v>
      </c>
    </row>
    <row r="18" spans="2:43" ht="12" customHeight="1" x14ac:dyDescent="0.2">
      <c r="B18" s="486"/>
      <c r="C18" s="757"/>
      <c r="D18" s="755"/>
      <c r="E18" s="755"/>
      <c r="F18" s="755"/>
      <c r="G18" s="755"/>
      <c r="H18" s="755"/>
      <c r="I18" s="755"/>
      <c r="J18" s="756"/>
      <c r="K18" s="197"/>
      <c r="L18" s="793"/>
      <c r="M18" s="794"/>
      <c r="N18" s="793"/>
      <c r="O18" s="794"/>
      <c r="P18" s="793"/>
      <c r="Q18" s="794"/>
      <c r="R18" s="270"/>
      <c r="S18" s="270"/>
      <c r="T18" s="270"/>
      <c r="U18" s="785"/>
      <c r="V18" s="795"/>
      <c r="W18" s="785"/>
      <c r="X18" s="786"/>
      <c r="Y18" s="199"/>
      <c r="Z18" s="198"/>
      <c r="AA18" s="198"/>
      <c r="AB18" s="198"/>
      <c r="AC18" s="227"/>
      <c r="AD18" s="227"/>
      <c r="AE18" s="227"/>
      <c r="AF18" s="227"/>
      <c r="AG18" s="227"/>
      <c r="AH18" s="227"/>
      <c r="AI18" s="227"/>
      <c r="AJ18" s="227"/>
      <c r="AK18" s="785"/>
      <c r="AL18" s="786"/>
      <c r="AM18" s="786"/>
      <c r="AN18" s="610"/>
      <c r="AO18" s="611"/>
      <c r="AP18" s="3"/>
      <c r="AQ18" s="226">
        <f t="shared" si="5"/>
        <v>1</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1</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1</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Ⅱb</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1</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1</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1">
    <dataValidation type="list" allowBlank="1" showInputMessage="1" showErrorMessage="1" sqref="N11:O30 R11:T30" xr:uid="{13E19F09-CB9A-4BBE-BB41-FBD855E26D3A}">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6A0FAAD-A778-492D-9F38-9221A6416ABA}">
          <x14:formula1>
            <xm:f>'(参考)リスト'!$D$16:$D$18</xm:f>
          </x14:formula1>
          <xm:sqref>P11:Q30</xm:sqref>
        </x14:dataValidation>
        <x14:dataValidation type="list" allowBlank="1" showInputMessage="1" showErrorMessage="1" xr:uid="{749CC2D2-6192-478D-BCEA-8B38E321462E}">
          <x14:formula1>
            <xm:f>'(参考)リスト'!$G$16:$G$20</xm:f>
          </x14:formula1>
          <xm:sqref>U11:V30</xm:sqref>
        </x14:dataValidation>
        <x14:dataValidation type="list" allowBlank="1" showInputMessage="1" showErrorMessage="1" xr:uid="{D6A7D291-2CEF-4B43-BAC5-70E00F48E653}">
          <x14:formula1>
            <xm:f>'(参考)リスト'!$B$16:$B$20</xm:f>
          </x14:formula1>
          <xm:sqref>L11:M30</xm:sqref>
        </x14:dataValidation>
        <x14:dataValidation type="list" allowBlank="1" showInputMessage="1" showErrorMessage="1" xr:uid="{14448375-C7F3-42B7-A1BC-5BF968A19AC3}">
          <x14:formula1>
            <xm:f>'(参考)リスト'!$F$16:$F$21</xm:f>
          </x14:formula1>
          <xm:sqref>W11:X30</xm:sqref>
        </x14:dataValidation>
      </x14:dataValidations>
    </ext>
  </extLst>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83D0D-1E09-4B41-9AD9-9CD895AA9546}">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S043</v>
      </c>
      <c r="AW5" s="166">
        <f>R7</f>
        <v>8.94</v>
      </c>
      <c r="AX5" s="167">
        <f>+Y32</f>
        <v>0</v>
      </c>
      <c r="AY5" s="167">
        <f>+Z32</f>
        <v>0</v>
      </c>
      <c r="AZ5" s="167">
        <f>+AA32</f>
        <v>0</v>
      </c>
      <c r="BA5" s="167">
        <f t="shared" ref="BA5" si="0">+AB32</f>
        <v>1</v>
      </c>
      <c r="BB5" s="167">
        <f>+AC32</f>
        <v>0</v>
      </c>
      <c r="BC5" s="167">
        <f t="shared" ref="BC5:BI5" si="1">+AD32</f>
        <v>0</v>
      </c>
      <c r="BD5" s="167">
        <f t="shared" si="1"/>
        <v>0</v>
      </c>
      <c r="BE5" s="167">
        <f t="shared" si="1"/>
        <v>0</v>
      </c>
      <c r="BF5" s="167">
        <f t="shared" si="1"/>
        <v>0</v>
      </c>
      <c r="BG5" s="167">
        <f t="shared" si="1"/>
        <v>0</v>
      </c>
      <c r="BH5" s="167">
        <f t="shared" si="1"/>
        <v>0</v>
      </c>
      <c r="BI5" s="167">
        <f t="shared" si="1"/>
        <v>1</v>
      </c>
      <c r="BJ5" s="167" t="str">
        <f>+Y35</f>
        <v/>
      </c>
      <c r="BK5" s="167" t="str">
        <f t="shared" ref="BK5" si="2">+Z35</f>
        <v/>
      </c>
      <c r="BL5" s="167">
        <f>+AA35</f>
        <v>1</v>
      </c>
      <c r="BM5" s="167">
        <f>+AC35</f>
        <v>0</v>
      </c>
      <c r="BN5" s="167">
        <f t="shared" ref="BN5:BO5" si="3">+AD35</f>
        <v>0</v>
      </c>
      <c r="BO5" s="167">
        <f t="shared" si="3"/>
        <v>0</v>
      </c>
      <c r="BP5" s="167">
        <f>+AG35</f>
        <v>0</v>
      </c>
      <c r="BQ5" s="167">
        <f>+AH35</f>
        <v>0</v>
      </c>
      <c r="BR5" s="167">
        <f>+AI35</f>
        <v>1</v>
      </c>
      <c r="BS5" s="192" t="str">
        <f>+Y36</f>
        <v>Ⅱ</v>
      </c>
      <c r="BT5" s="192" t="str">
        <f>+AC36</f>
        <v>Ⅰ</v>
      </c>
      <c r="BU5" s="192" t="str">
        <f>+AG36</f>
        <v>Ⅱ</v>
      </c>
      <c r="BV5" s="192" t="str">
        <f>+Y37</f>
        <v>Ⅱ</v>
      </c>
      <c r="BW5" s="168" t="str">
        <f>IF(Y32&gt;0,$R$7,"")</f>
        <v/>
      </c>
      <c r="BX5" s="169" t="str">
        <f>IF(Z32&gt;0,"",IF(AA32&gt;0,$R$7,""))</f>
        <v/>
      </c>
      <c r="BY5" s="169" t="str">
        <f>IF(Y32+Z32&gt;0,"",IF(AA32&gt;0,$R$7,""))</f>
        <v/>
      </c>
      <c r="BZ5" s="169">
        <f>IF(Y32+Z32+AA32&gt;0,"",IF(AB32&gt;0,$R$7,""))</f>
        <v>8.94</v>
      </c>
      <c r="CA5" s="170">
        <f t="shared" ref="CA5:CH5" si="4">+AC31</f>
        <v>0</v>
      </c>
      <c r="CB5" s="170">
        <f t="shared" si="4"/>
        <v>0</v>
      </c>
      <c r="CC5" s="170">
        <f t="shared" si="4"/>
        <v>0</v>
      </c>
      <c r="CD5" s="170">
        <f t="shared" si="4"/>
        <v>0</v>
      </c>
      <c r="CE5" s="170">
        <f t="shared" si="4"/>
        <v>0</v>
      </c>
      <c r="CF5" s="170">
        <f t="shared" si="4"/>
        <v>0</v>
      </c>
      <c r="CG5" s="170">
        <f t="shared" si="4"/>
        <v>0</v>
      </c>
      <c r="CH5" s="170">
        <f t="shared" si="4"/>
        <v>2.85</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678</v>
      </c>
      <c r="O7" s="786"/>
      <c r="P7" s="782" t="s">
        <v>475</v>
      </c>
      <c r="Q7" s="784"/>
      <c r="R7" s="787">
        <v>8.94</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512</v>
      </c>
      <c r="O11" s="794"/>
      <c r="P11" s="793" t="s">
        <v>352</v>
      </c>
      <c r="Q11" s="794"/>
      <c r="R11" s="270" t="s">
        <v>352</v>
      </c>
      <c r="S11" s="270"/>
      <c r="T11" s="270"/>
      <c r="U11" s="785" t="s">
        <v>687</v>
      </c>
      <c r="V11" s="795"/>
      <c r="W11" s="785" t="s">
        <v>681</v>
      </c>
      <c r="X11" s="786"/>
      <c r="Y11" s="199"/>
      <c r="Z11" s="198"/>
      <c r="AA11" s="198"/>
      <c r="AB11" s="198"/>
      <c r="AC11" s="227"/>
      <c r="AD11" s="227"/>
      <c r="AE11" s="227"/>
      <c r="AF11" s="227"/>
      <c r="AG11" s="227"/>
      <c r="AH11" s="227"/>
      <c r="AI11" s="227"/>
      <c r="AJ11" s="227"/>
      <c r="AK11" s="849" t="s">
        <v>685</v>
      </c>
      <c r="AL11" s="850"/>
      <c r="AM11" s="850"/>
      <c r="AN11" s="853"/>
      <c r="AO11" s="854"/>
      <c r="AP11" s="3"/>
      <c r="AQ11" s="226">
        <f>IF(P11="材質劣化",2,IF(P11="漏水",3,1))</f>
        <v>3</v>
      </c>
    </row>
    <row r="12" spans="2:86" ht="12" customHeight="1" x14ac:dyDescent="0.2">
      <c r="B12" s="486"/>
      <c r="C12" s="757"/>
      <c r="D12" s="755"/>
      <c r="E12" s="755"/>
      <c r="F12" s="755"/>
      <c r="G12" s="755"/>
      <c r="H12" s="755"/>
      <c r="I12" s="755"/>
      <c r="J12" s="756"/>
      <c r="K12" s="197">
        <v>2</v>
      </c>
      <c r="L12" s="793" t="s">
        <v>561</v>
      </c>
      <c r="M12" s="794"/>
      <c r="N12" s="793" t="s">
        <v>511</v>
      </c>
      <c r="O12" s="794"/>
      <c r="P12" s="793" t="s">
        <v>352</v>
      </c>
      <c r="Q12" s="794"/>
      <c r="R12" s="270" t="s">
        <v>352</v>
      </c>
      <c r="S12" s="270"/>
      <c r="T12" s="270"/>
      <c r="U12" s="785" t="s">
        <v>687</v>
      </c>
      <c r="V12" s="795"/>
      <c r="W12" s="785" t="s">
        <v>681</v>
      </c>
      <c r="X12" s="786"/>
      <c r="Y12" s="199"/>
      <c r="Z12" s="198"/>
      <c r="AA12" s="198"/>
      <c r="AB12" s="198"/>
      <c r="AC12" s="227"/>
      <c r="AD12" s="227"/>
      <c r="AE12" s="227"/>
      <c r="AF12" s="227"/>
      <c r="AG12" s="227"/>
      <c r="AH12" s="227"/>
      <c r="AI12" s="227"/>
      <c r="AJ12" s="227"/>
      <c r="AK12" s="849" t="s">
        <v>685</v>
      </c>
      <c r="AL12" s="850"/>
      <c r="AM12" s="850"/>
      <c r="AN12" s="853"/>
      <c r="AO12" s="854"/>
      <c r="AP12" s="3"/>
      <c r="AQ12" s="226">
        <f t="shared" ref="AQ12:AQ30" si="5">IF(P12="材質劣化",2,IF(P12="漏水",3,1))</f>
        <v>3</v>
      </c>
    </row>
    <row r="13" spans="2:86" ht="12" customHeight="1" x14ac:dyDescent="0.2">
      <c r="B13" s="486"/>
      <c r="C13" s="757"/>
      <c r="D13" s="755"/>
      <c r="E13" s="755"/>
      <c r="F13" s="755"/>
      <c r="G13" s="755"/>
      <c r="H13" s="755"/>
      <c r="I13" s="755"/>
      <c r="J13" s="756"/>
      <c r="K13" s="197">
        <v>3</v>
      </c>
      <c r="L13" s="793" t="s">
        <v>561</v>
      </c>
      <c r="M13" s="794"/>
      <c r="N13" s="793" t="s">
        <v>511</v>
      </c>
      <c r="O13" s="794"/>
      <c r="P13" s="793" t="s">
        <v>352</v>
      </c>
      <c r="Q13" s="794"/>
      <c r="R13" s="270" t="s">
        <v>352</v>
      </c>
      <c r="S13" s="270"/>
      <c r="T13" s="270"/>
      <c r="U13" s="785" t="s">
        <v>687</v>
      </c>
      <c r="V13" s="795"/>
      <c r="W13" s="785" t="s">
        <v>681</v>
      </c>
      <c r="X13" s="786"/>
      <c r="Y13" s="199"/>
      <c r="Z13" s="198"/>
      <c r="AA13" s="198"/>
      <c r="AB13" s="198"/>
      <c r="AC13" s="227"/>
      <c r="AD13" s="227"/>
      <c r="AE13" s="227"/>
      <c r="AF13" s="227"/>
      <c r="AG13" s="227"/>
      <c r="AH13" s="227"/>
      <c r="AI13" s="227"/>
      <c r="AJ13" s="227"/>
      <c r="AK13" s="849" t="s">
        <v>685</v>
      </c>
      <c r="AL13" s="850"/>
      <c r="AM13" s="850"/>
      <c r="AN13" s="853"/>
      <c r="AO13" s="854"/>
      <c r="AP13" s="3"/>
      <c r="AQ13" s="226">
        <f t="shared" si="5"/>
        <v>3</v>
      </c>
    </row>
    <row r="14" spans="2:86" ht="12" customHeight="1" x14ac:dyDescent="0.2">
      <c r="B14" s="486"/>
      <c r="C14" s="757"/>
      <c r="D14" s="755"/>
      <c r="E14" s="755"/>
      <c r="F14" s="755"/>
      <c r="G14" s="755"/>
      <c r="H14" s="755"/>
      <c r="I14" s="755"/>
      <c r="J14" s="756"/>
      <c r="K14" s="197">
        <v>4</v>
      </c>
      <c r="L14" s="793" t="s">
        <v>561</v>
      </c>
      <c r="M14" s="794"/>
      <c r="N14" s="793" t="s">
        <v>511</v>
      </c>
      <c r="O14" s="794"/>
      <c r="P14" s="793" t="s">
        <v>351</v>
      </c>
      <c r="Q14" s="794"/>
      <c r="R14" s="270" t="s">
        <v>559</v>
      </c>
      <c r="S14" s="270"/>
      <c r="T14" s="270"/>
      <c r="U14" s="785" t="s">
        <v>681</v>
      </c>
      <c r="V14" s="795"/>
      <c r="W14" s="785" t="s">
        <v>681</v>
      </c>
      <c r="X14" s="786"/>
      <c r="Y14" s="199"/>
      <c r="Z14" s="198"/>
      <c r="AA14" s="198"/>
      <c r="AB14" s="198"/>
      <c r="AC14" s="227"/>
      <c r="AD14" s="227"/>
      <c r="AE14" s="227"/>
      <c r="AF14" s="227"/>
      <c r="AG14" s="227"/>
      <c r="AH14" s="227"/>
      <c r="AI14" s="227"/>
      <c r="AJ14" s="227"/>
      <c r="AK14" s="796" t="s">
        <v>728</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561</v>
      </c>
      <c r="M15" s="794"/>
      <c r="N15" s="793" t="s">
        <v>511</v>
      </c>
      <c r="O15" s="794"/>
      <c r="P15" s="793" t="s">
        <v>361</v>
      </c>
      <c r="Q15" s="794"/>
      <c r="R15" s="270" t="s">
        <v>355</v>
      </c>
      <c r="S15" s="270"/>
      <c r="T15" s="270"/>
      <c r="U15" s="785" t="s">
        <v>687</v>
      </c>
      <c r="V15" s="795"/>
      <c r="W15" s="785" t="s">
        <v>686</v>
      </c>
      <c r="X15" s="786"/>
      <c r="Y15" s="199"/>
      <c r="Z15" s="198"/>
      <c r="AA15" s="198"/>
      <c r="AB15" s="198" t="s">
        <v>1099</v>
      </c>
      <c r="AC15" s="227"/>
      <c r="AD15" s="227"/>
      <c r="AE15" s="227"/>
      <c r="AF15" s="227"/>
      <c r="AG15" s="227"/>
      <c r="AH15" s="227"/>
      <c r="AI15" s="227"/>
      <c r="AJ15" s="227"/>
      <c r="AK15" s="849" t="s">
        <v>1127</v>
      </c>
      <c r="AL15" s="850"/>
      <c r="AM15" s="850"/>
      <c r="AN15" s="853"/>
      <c r="AO15" s="854"/>
      <c r="AP15" s="3"/>
      <c r="AQ15" s="226">
        <f t="shared" si="5"/>
        <v>1</v>
      </c>
    </row>
    <row r="16" spans="2:86" ht="12" customHeight="1" x14ac:dyDescent="0.2">
      <c r="B16" s="486"/>
      <c r="C16" s="757"/>
      <c r="D16" s="755"/>
      <c r="E16" s="755"/>
      <c r="F16" s="755"/>
      <c r="G16" s="755"/>
      <c r="H16" s="755"/>
      <c r="I16" s="755"/>
      <c r="J16" s="756"/>
      <c r="K16" s="197">
        <v>6</v>
      </c>
      <c r="L16" s="793" t="s">
        <v>561</v>
      </c>
      <c r="M16" s="794"/>
      <c r="N16" s="793" t="s">
        <v>511</v>
      </c>
      <c r="O16" s="794"/>
      <c r="P16" s="793" t="s">
        <v>352</v>
      </c>
      <c r="Q16" s="794"/>
      <c r="R16" s="270" t="s">
        <v>352</v>
      </c>
      <c r="S16" s="270"/>
      <c r="T16" s="270"/>
      <c r="U16" s="785" t="s">
        <v>687</v>
      </c>
      <c r="V16" s="795"/>
      <c r="W16" s="785" t="s">
        <v>686</v>
      </c>
      <c r="X16" s="786"/>
      <c r="Y16" s="199"/>
      <c r="Z16" s="198"/>
      <c r="AA16" s="198"/>
      <c r="AB16" s="198"/>
      <c r="AC16" s="227"/>
      <c r="AD16" s="227"/>
      <c r="AE16" s="227"/>
      <c r="AF16" s="227"/>
      <c r="AG16" s="227"/>
      <c r="AH16" s="227"/>
      <c r="AI16" s="227"/>
      <c r="AJ16" s="227">
        <v>2.85</v>
      </c>
      <c r="AK16" s="796" t="s">
        <v>1077</v>
      </c>
      <c r="AL16" s="797"/>
      <c r="AM16" s="797"/>
      <c r="AN16" s="798"/>
      <c r="AO16" s="799"/>
      <c r="AP16" s="3"/>
      <c r="AQ16" s="226">
        <f t="shared" si="5"/>
        <v>3</v>
      </c>
    </row>
    <row r="17" spans="2:43" ht="12" customHeight="1" x14ac:dyDescent="0.2">
      <c r="B17" s="486"/>
      <c r="C17" s="757"/>
      <c r="D17" s="755"/>
      <c r="E17" s="755"/>
      <c r="F17" s="755"/>
      <c r="G17" s="755"/>
      <c r="H17" s="755"/>
      <c r="I17" s="755"/>
      <c r="J17" s="756"/>
      <c r="K17" s="197">
        <v>7</v>
      </c>
      <c r="L17" s="793" t="s">
        <v>350</v>
      </c>
      <c r="M17" s="794"/>
      <c r="N17" s="793" t="s">
        <v>376</v>
      </c>
      <c r="O17" s="794"/>
      <c r="P17" s="793" t="s">
        <v>351</v>
      </c>
      <c r="Q17" s="794"/>
      <c r="R17" s="270" t="s">
        <v>559</v>
      </c>
      <c r="S17" s="270"/>
      <c r="T17" s="270"/>
      <c r="U17" s="785" t="s">
        <v>687</v>
      </c>
      <c r="V17" s="795"/>
      <c r="W17" s="785" t="s">
        <v>1124</v>
      </c>
      <c r="X17" s="786"/>
      <c r="Y17" s="199"/>
      <c r="Z17" s="198"/>
      <c r="AA17" s="198"/>
      <c r="AB17" s="198"/>
      <c r="AC17" s="227"/>
      <c r="AD17" s="227"/>
      <c r="AE17" s="227"/>
      <c r="AF17" s="227"/>
      <c r="AG17" s="227"/>
      <c r="AH17" s="227"/>
      <c r="AI17" s="227"/>
      <c r="AJ17" s="227"/>
      <c r="AK17" s="796" t="s">
        <v>1073</v>
      </c>
      <c r="AL17" s="797"/>
      <c r="AM17" s="797"/>
      <c r="AN17" s="798"/>
      <c r="AO17" s="799"/>
      <c r="AP17" s="3"/>
      <c r="AQ17" s="226">
        <f t="shared" si="5"/>
        <v>2</v>
      </c>
    </row>
    <row r="18" spans="2:43" ht="12" customHeight="1" x14ac:dyDescent="0.2">
      <c r="B18" s="486"/>
      <c r="C18" s="757"/>
      <c r="D18" s="755"/>
      <c r="E18" s="755"/>
      <c r="F18" s="755"/>
      <c r="G18" s="755"/>
      <c r="H18" s="755"/>
      <c r="I18" s="755"/>
      <c r="J18" s="756"/>
      <c r="K18" s="197">
        <v>8</v>
      </c>
      <c r="L18" s="793" t="s">
        <v>350</v>
      </c>
      <c r="M18" s="794"/>
      <c r="N18" s="793" t="s">
        <v>376</v>
      </c>
      <c r="O18" s="794"/>
      <c r="P18" s="793" t="s">
        <v>351</v>
      </c>
      <c r="Q18" s="794"/>
      <c r="R18" s="270" t="s">
        <v>559</v>
      </c>
      <c r="S18" s="270"/>
      <c r="T18" s="270"/>
      <c r="U18" s="785" t="s">
        <v>687</v>
      </c>
      <c r="V18" s="795"/>
      <c r="W18" s="785" t="s">
        <v>1124</v>
      </c>
      <c r="X18" s="786"/>
      <c r="Y18" s="199"/>
      <c r="Z18" s="198"/>
      <c r="AA18" s="198"/>
      <c r="AB18" s="198"/>
      <c r="AC18" s="227"/>
      <c r="AD18" s="227"/>
      <c r="AE18" s="227"/>
      <c r="AF18" s="227"/>
      <c r="AG18" s="227"/>
      <c r="AH18" s="227"/>
      <c r="AI18" s="227"/>
      <c r="AJ18" s="227"/>
      <c r="AK18" s="796" t="s">
        <v>1073</v>
      </c>
      <c r="AL18" s="797"/>
      <c r="AM18" s="797"/>
      <c r="AN18" s="798"/>
      <c r="AO18" s="799"/>
      <c r="AP18" s="3"/>
      <c r="AQ18" s="226">
        <f t="shared" si="5"/>
        <v>2</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0</v>
      </c>
      <c r="AG31" s="228">
        <f t="shared" si="6"/>
        <v>0</v>
      </c>
      <c r="AH31" s="228">
        <f t="shared" si="6"/>
        <v>0</v>
      </c>
      <c r="AI31" s="228">
        <f t="shared" si="6"/>
        <v>0</v>
      </c>
      <c r="AJ31" s="228">
        <f t="shared" si="6"/>
        <v>2.85</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1</v>
      </c>
      <c r="AC32" s="199">
        <f t="shared" ref="AC32:AJ32" si="7">COUNT(AC11:AC30)</f>
        <v>0</v>
      </c>
      <c r="AD32" s="199">
        <f t="shared" si="7"/>
        <v>0</v>
      </c>
      <c r="AE32" s="199">
        <f t="shared" si="7"/>
        <v>0</v>
      </c>
      <c r="AF32" s="199">
        <f t="shared" si="7"/>
        <v>0</v>
      </c>
      <c r="AG32" s="199">
        <f t="shared" si="7"/>
        <v>0</v>
      </c>
      <c r="AH32" s="199">
        <f t="shared" si="7"/>
        <v>0</v>
      </c>
      <c r="AI32" s="199">
        <f t="shared" si="7"/>
        <v>0</v>
      </c>
      <c r="AJ32" s="199">
        <f t="shared" si="7"/>
        <v>1</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Ⅱb</v>
      </c>
      <c r="Z33" s="786"/>
      <c r="AA33" s="786"/>
      <c r="AB33" s="795"/>
      <c r="AC33" s="785" t="str">
        <f>IF(AC32&gt;0,"Ⅳ",IF(AD32&gt;0,"Ⅲ",IF(AE32&gt;0,"Ⅱa",IF(AF32&gt;0,"Ⅱb","Ⅰ"))))</f>
        <v>Ⅰ</v>
      </c>
      <c r="AD33" s="786"/>
      <c r="AE33" s="786"/>
      <c r="AF33" s="795"/>
      <c r="AG33" s="785" t="str">
        <f>IF(AG32&gt;0,"Ⅳ",IF(AH32&gt;0,"Ⅲ",IF(AI32&gt;0,"Ⅱa",IF(AJ32&gt;0,"Ⅱb","Ⅰ"))))</f>
        <v>Ⅱb</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1</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f>IF(AQ34=1,"",IF(AS34&gt;0,1,""))</f>
        <v>1</v>
      </c>
      <c r="AB35" s="808"/>
      <c r="AC35" s="199">
        <f>+AC32</f>
        <v>0</v>
      </c>
      <c r="AD35" s="199">
        <f>AD32</f>
        <v>0</v>
      </c>
      <c r="AE35" s="807">
        <f>AE32+AF32</f>
        <v>0</v>
      </c>
      <c r="AF35" s="808"/>
      <c r="AG35" s="199">
        <f>AG32</f>
        <v>0</v>
      </c>
      <c r="AH35" s="199">
        <f>AH32</f>
        <v>0</v>
      </c>
      <c r="AI35" s="807">
        <f>AI32+AJ32</f>
        <v>1</v>
      </c>
      <c r="AJ35" s="808"/>
      <c r="AK35" s="817"/>
      <c r="AL35" s="818"/>
      <c r="AM35" s="818"/>
      <c r="AN35" s="818"/>
      <c r="AO35" s="819"/>
      <c r="AP35" s="3"/>
      <c r="AQ35" s="167">
        <f>+Y32+AC35+AG35</f>
        <v>0</v>
      </c>
      <c r="AR35" s="167">
        <f>+Z32+AD35+AH35</f>
        <v>0</v>
      </c>
      <c r="AS35" s="736">
        <f>+AS34+AE35+AI35</f>
        <v>2</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367</v>
      </c>
      <c r="Z36" s="786"/>
      <c r="AA36" s="786"/>
      <c r="AB36" s="795"/>
      <c r="AC36" s="785" t="s">
        <v>362</v>
      </c>
      <c r="AD36" s="786"/>
      <c r="AE36" s="786"/>
      <c r="AF36" s="795"/>
      <c r="AG36" s="785" t="s">
        <v>367</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1">
    <dataValidation type="list" allowBlank="1" showInputMessage="1" showErrorMessage="1" sqref="R11:T30 N11:O30" xr:uid="{C30947A6-4EE9-44A2-9667-7E13B13D11D8}">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E375FA6-9491-48A9-9772-FB76BBA84D67}">
          <x14:formula1>
            <xm:f>'(参考)リスト'!$F$16:$F$21</xm:f>
          </x14:formula1>
          <xm:sqref>W11:X30</xm:sqref>
        </x14:dataValidation>
        <x14:dataValidation type="list" allowBlank="1" showInputMessage="1" showErrorMessage="1" xr:uid="{B0478485-8CB0-4892-9773-C1E775EA0469}">
          <x14:formula1>
            <xm:f>'(参考)リスト'!$B$16:$B$20</xm:f>
          </x14:formula1>
          <xm:sqref>L11:M30</xm:sqref>
        </x14:dataValidation>
        <x14:dataValidation type="list" allowBlank="1" showInputMessage="1" showErrorMessage="1" xr:uid="{98F5C401-C23F-4D7E-A2F1-727B17341F74}">
          <x14:formula1>
            <xm:f>'(参考)リスト'!$G$16:$G$20</xm:f>
          </x14:formula1>
          <xm:sqref>U11:V30</xm:sqref>
        </x14:dataValidation>
        <x14:dataValidation type="list" allowBlank="1" showInputMessage="1" showErrorMessage="1" xr:uid="{1173648E-00DF-44E0-A555-0F3B8008DD62}">
          <x14:formula1>
            <xm:f>'(参考)リスト'!$D$16:$D$18</xm:f>
          </x14:formula1>
          <xm:sqref>P11:Q30</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DF833-5924-454C-8F19-C964C28EA550}">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S044</v>
      </c>
      <c r="AW5" s="166">
        <f>R7</f>
        <v>5.93</v>
      </c>
      <c r="AX5" s="167">
        <f>+Y32</f>
        <v>0</v>
      </c>
      <c r="AY5" s="167">
        <f>+Z32</f>
        <v>0</v>
      </c>
      <c r="AZ5" s="167">
        <f>+AA32</f>
        <v>0</v>
      </c>
      <c r="BA5" s="167">
        <f t="shared" ref="BA5" si="0">+AB32</f>
        <v>0</v>
      </c>
      <c r="BB5" s="167">
        <f>+AC32</f>
        <v>0</v>
      </c>
      <c r="BC5" s="167">
        <f t="shared" ref="BC5:BI5" si="1">+AD32</f>
        <v>2</v>
      </c>
      <c r="BD5" s="167">
        <f t="shared" si="1"/>
        <v>0</v>
      </c>
      <c r="BE5" s="167">
        <f t="shared" si="1"/>
        <v>3</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2</v>
      </c>
      <c r="BO5" s="167">
        <f t="shared" si="3"/>
        <v>3</v>
      </c>
      <c r="BP5" s="167">
        <f>+AG35</f>
        <v>0</v>
      </c>
      <c r="BQ5" s="167">
        <f>+AH35</f>
        <v>0</v>
      </c>
      <c r="BR5" s="167">
        <f>+AI35</f>
        <v>0</v>
      </c>
      <c r="BS5" s="192" t="str">
        <f>+Y36</f>
        <v>Ⅰ</v>
      </c>
      <c r="BT5" s="192" t="str">
        <f>+AC36</f>
        <v>Ⅲ</v>
      </c>
      <c r="BU5" s="192" t="str">
        <f>+AG36</f>
        <v>Ⅰ</v>
      </c>
      <c r="BV5" s="192" t="str">
        <f>+Y37</f>
        <v>Ⅲ</v>
      </c>
      <c r="BW5" s="168" t="str">
        <f>IF(Y32&gt;0,$R$7,"")</f>
        <v/>
      </c>
      <c r="BX5" s="169" t="str">
        <f>IF(Z32&gt;0,"",IF(AA32&gt;0,$R$7,""))</f>
        <v/>
      </c>
      <c r="BY5" s="169" t="str">
        <f>IF(Y32+Z32&gt;0,"",IF(AA32&gt;0,$R$7,""))</f>
        <v/>
      </c>
      <c r="BZ5" s="169" t="str">
        <f>IF(Y32+Z32+AA32&gt;0,"",IF(AB32&gt;0,$R$7,""))</f>
        <v/>
      </c>
      <c r="CA5" s="170">
        <f t="shared" ref="CA5:CH5" si="4">+AC31</f>
        <v>0</v>
      </c>
      <c r="CB5" s="170">
        <f t="shared" si="4"/>
        <v>0.1125</v>
      </c>
      <c r="CC5" s="170">
        <f t="shared" si="4"/>
        <v>0</v>
      </c>
      <c r="CD5" s="170">
        <f t="shared" si="4"/>
        <v>0.1525</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679</v>
      </c>
      <c r="O7" s="786"/>
      <c r="P7" s="782" t="s">
        <v>475</v>
      </c>
      <c r="Q7" s="784"/>
      <c r="R7" s="787">
        <v>5.93</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516</v>
      </c>
      <c r="O11" s="794"/>
      <c r="P11" s="793" t="s">
        <v>352</v>
      </c>
      <c r="Q11" s="794"/>
      <c r="R11" s="270" t="s">
        <v>352</v>
      </c>
      <c r="S11" s="270"/>
      <c r="T11" s="270"/>
      <c r="U11" s="785" t="s">
        <v>687</v>
      </c>
      <c r="V11" s="795"/>
      <c r="W11" s="785" t="s">
        <v>681</v>
      </c>
      <c r="X11" s="786"/>
      <c r="Y11" s="199"/>
      <c r="Z11" s="198"/>
      <c r="AA11" s="198"/>
      <c r="AB11" s="198"/>
      <c r="AC11" s="227"/>
      <c r="AD11" s="227"/>
      <c r="AE11" s="227"/>
      <c r="AF11" s="227"/>
      <c r="AG11" s="227"/>
      <c r="AH11" s="227"/>
      <c r="AI11" s="227"/>
      <c r="AJ11" s="227"/>
      <c r="AK11" s="780" t="s">
        <v>685</v>
      </c>
      <c r="AL11" s="781"/>
      <c r="AM11" s="781"/>
      <c r="AN11" s="598"/>
      <c r="AO11" s="599"/>
      <c r="AP11" s="3"/>
      <c r="AQ11" s="226">
        <f>IF(P11="材質劣化",2,IF(P11="漏水",3,1))</f>
        <v>3</v>
      </c>
    </row>
    <row r="12" spans="2:86" ht="12" customHeight="1" x14ac:dyDescent="0.2">
      <c r="B12" s="486"/>
      <c r="C12" s="757"/>
      <c r="D12" s="755"/>
      <c r="E12" s="755"/>
      <c r="F12" s="755"/>
      <c r="G12" s="755"/>
      <c r="H12" s="755"/>
      <c r="I12" s="755"/>
      <c r="J12" s="756"/>
      <c r="K12" s="197">
        <v>2</v>
      </c>
      <c r="L12" s="793" t="s">
        <v>1317</v>
      </c>
      <c r="M12" s="794"/>
      <c r="N12" s="793" t="s">
        <v>1328</v>
      </c>
      <c r="O12" s="794"/>
      <c r="P12" s="793" t="s">
        <v>1309</v>
      </c>
      <c r="Q12" s="794"/>
      <c r="R12" s="270" t="s">
        <v>1308</v>
      </c>
      <c r="S12" s="270"/>
      <c r="T12" s="270"/>
      <c r="U12" s="785" t="s">
        <v>62</v>
      </c>
      <c r="V12" s="795"/>
      <c r="W12" s="785" t="s">
        <v>62</v>
      </c>
      <c r="X12" s="786"/>
      <c r="Y12" s="199"/>
      <c r="Z12" s="198"/>
      <c r="AA12" s="198"/>
      <c r="AB12" s="198"/>
      <c r="AC12" s="227"/>
      <c r="AD12" s="227">
        <v>1.4999999999999999E-2</v>
      </c>
      <c r="AE12" s="227"/>
      <c r="AF12" s="227"/>
      <c r="AG12" s="227"/>
      <c r="AH12" s="227"/>
      <c r="AI12" s="227"/>
      <c r="AJ12" s="227"/>
      <c r="AK12" s="796" t="s">
        <v>1312</v>
      </c>
      <c r="AL12" s="797"/>
      <c r="AM12" s="797"/>
      <c r="AN12" s="798"/>
      <c r="AO12" s="799"/>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1317</v>
      </c>
      <c r="M13" s="794"/>
      <c r="N13" s="793" t="s">
        <v>1328</v>
      </c>
      <c r="O13" s="794"/>
      <c r="P13" s="793" t="s">
        <v>1309</v>
      </c>
      <c r="Q13" s="794"/>
      <c r="R13" s="270" t="s">
        <v>1308</v>
      </c>
      <c r="S13" s="270"/>
      <c r="T13" s="270"/>
      <c r="U13" s="785" t="s">
        <v>62</v>
      </c>
      <c r="V13" s="795"/>
      <c r="W13" s="785" t="s">
        <v>62</v>
      </c>
      <c r="X13" s="786"/>
      <c r="Y13" s="199"/>
      <c r="Z13" s="198"/>
      <c r="AA13" s="198"/>
      <c r="AB13" s="198"/>
      <c r="AC13" s="227"/>
      <c r="AD13" s="227">
        <v>9.7500000000000003E-2</v>
      </c>
      <c r="AE13" s="227"/>
      <c r="AF13" s="227"/>
      <c r="AG13" s="227"/>
      <c r="AH13" s="227"/>
      <c r="AI13" s="227"/>
      <c r="AJ13" s="227"/>
      <c r="AK13" s="796" t="s">
        <v>1312</v>
      </c>
      <c r="AL13" s="797"/>
      <c r="AM13" s="797"/>
      <c r="AN13" s="798"/>
      <c r="AO13" s="799"/>
      <c r="AP13" s="3"/>
      <c r="AQ13" s="226">
        <f t="shared" si="5"/>
        <v>2</v>
      </c>
    </row>
    <row r="14" spans="2:86" ht="12" customHeight="1" x14ac:dyDescent="0.2">
      <c r="B14" s="486"/>
      <c r="C14" s="757"/>
      <c r="D14" s="755"/>
      <c r="E14" s="755"/>
      <c r="F14" s="755"/>
      <c r="G14" s="755"/>
      <c r="H14" s="755"/>
      <c r="I14" s="755"/>
      <c r="J14" s="756"/>
      <c r="K14" s="197">
        <v>4</v>
      </c>
      <c r="L14" s="793" t="s">
        <v>1317</v>
      </c>
      <c r="M14" s="794"/>
      <c r="N14" s="793" t="s">
        <v>1325</v>
      </c>
      <c r="O14" s="794"/>
      <c r="P14" s="793" t="s">
        <v>1309</v>
      </c>
      <c r="Q14" s="794"/>
      <c r="R14" s="270" t="s">
        <v>1338</v>
      </c>
      <c r="S14" s="270"/>
      <c r="T14" s="270"/>
      <c r="U14" s="785" t="s">
        <v>687</v>
      </c>
      <c r="V14" s="795"/>
      <c r="W14" s="785" t="s">
        <v>686</v>
      </c>
      <c r="X14" s="786"/>
      <c r="Y14" s="199"/>
      <c r="Z14" s="198"/>
      <c r="AA14" s="198"/>
      <c r="AB14" s="198"/>
      <c r="AC14" s="227"/>
      <c r="AD14" s="227"/>
      <c r="AE14" s="227"/>
      <c r="AF14" s="227">
        <v>2.2499999999999999E-2</v>
      </c>
      <c r="AG14" s="227"/>
      <c r="AH14" s="227"/>
      <c r="AI14" s="227"/>
      <c r="AJ14" s="227"/>
      <c r="AK14" s="796" t="s">
        <v>1337</v>
      </c>
      <c r="AL14" s="797"/>
      <c r="AM14" s="797"/>
      <c r="AN14" s="798"/>
      <c r="AO14" s="799"/>
      <c r="AP14" s="3"/>
      <c r="AQ14" s="226">
        <f t="shared" si="5"/>
        <v>2</v>
      </c>
    </row>
    <row r="15" spans="2:86" ht="12" customHeight="1" x14ac:dyDescent="0.2">
      <c r="B15" s="486"/>
      <c r="C15" s="757"/>
      <c r="D15" s="755"/>
      <c r="E15" s="755"/>
      <c r="F15" s="755"/>
      <c r="G15" s="755"/>
      <c r="H15" s="755"/>
      <c r="I15" s="755"/>
      <c r="J15" s="756"/>
      <c r="K15" s="197">
        <v>5</v>
      </c>
      <c r="L15" s="793" t="s">
        <v>1317</v>
      </c>
      <c r="M15" s="794"/>
      <c r="N15" s="793" t="s">
        <v>1325</v>
      </c>
      <c r="O15" s="794"/>
      <c r="P15" s="793" t="s">
        <v>1309</v>
      </c>
      <c r="Q15" s="794"/>
      <c r="R15" s="270" t="s">
        <v>1338</v>
      </c>
      <c r="S15" s="270"/>
      <c r="T15" s="270"/>
      <c r="U15" s="785" t="s">
        <v>687</v>
      </c>
      <c r="V15" s="795"/>
      <c r="W15" s="785" t="s">
        <v>686</v>
      </c>
      <c r="X15" s="786"/>
      <c r="Y15" s="199"/>
      <c r="Z15" s="198"/>
      <c r="AA15" s="198"/>
      <c r="AB15" s="198"/>
      <c r="AC15" s="227"/>
      <c r="AD15" s="227"/>
      <c r="AE15" s="227"/>
      <c r="AF15" s="227">
        <v>0.03</v>
      </c>
      <c r="AG15" s="227"/>
      <c r="AH15" s="227"/>
      <c r="AI15" s="227"/>
      <c r="AJ15" s="227"/>
      <c r="AK15" s="796" t="s">
        <v>1337</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1317</v>
      </c>
      <c r="M16" s="794"/>
      <c r="N16" s="793" t="s">
        <v>1325</v>
      </c>
      <c r="O16" s="794"/>
      <c r="P16" s="793" t="s">
        <v>1309</v>
      </c>
      <c r="Q16" s="794"/>
      <c r="R16" s="270" t="s">
        <v>1338</v>
      </c>
      <c r="S16" s="270"/>
      <c r="T16" s="270"/>
      <c r="U16" s="785" t="s">
        <v>687</v>
      </c>
      <c r="V16" s="795"/>
      <c r="W16" s="785" t="s">
        <v>686</v>
      </c>
      <c r="X16" s="786"/>
      <c r="Y16" s="199"/>
      <c r="Z16" s="198"/>
      <c r="AA16" s="198"/>
      <c r="AB16" s="198"/>
      <c r="AC16" s="227"/>
      <c r="AD16" s="227"/>
      <c r="AE16" s="227"/>
      <c r="AF16" s="227">
        <v>0.1</v>
      </c>
      <c r="AG16" s="227"/>
      <c r="AH16" s="227"/>
      <c r="AI16" s="227"/>
      <c r="AJ16" s="227"/>
      <c r="AK16" s="796" t="s">
        <v>1337</v>
      </c>
      <c r="AL16" s="797"/>
      <c r="AM16" s="797"/>
      <c r="AN16" s="798"/>
      <c r="AO16" s="799"/>
      <c r="AP16" s="3"/>
      <c r="AQ16" s="226">
        <f t="shared" si="5"/>
        <v>2</v>
      </c>
    </row>
    <row r="17" spans="2:43" ht="12" customHeight="1" x14ac:dyDescent="0.2">
      <c r="B17" s="486"/>
      <c r="C17" s="757"/>
      <c r="D17" s="755"/>
      <c r="E17" s="755"/>
      <c r="F17" s="755"/>
      <c r="G17" s="755"/>
      <c r="H17" s="755"/>
      <c r="I17" s="755"/>
      <c r="J17" s="756"/>
      <c r="K17" s="197">
        <v>7</v>
      </c>
      <c r="L17" s="793" t="s">
        <v>1311</v>
      </c>
      <c r="M17" s="794"/>
      <c r="N17" s="793" t="s">
        <v>1310</v>
      </c>
      <c r="O17" s="794"/>
      <c r="P17" s="793" t="s">
        <v>1309</v>
      </c>
      <c r="Q17" s="794"/>
      <c r="R17" s="270" t="s">
        <v>1308</v>
      </c>
      <c r="S17" s="270"/>
      <c r="T17" s="270"/>
      <c r="U17" s="785" t="s">
        <v>687</v>
      </c>
      <c r="V17" s="795"/>
      <c r="W17" s="785" t="s">
        <v>1124</v>
      </c>
      <c r="X17" s="786"/>
      <c r="Y17" s="199"/>
      <c r="Z17" s="198"/>
      <c r="AA17" s="198"/>
      <c r="AB17" s="198"/>
      <c r="AC17" s="227"/>
      <c r="AD17" s="227"/>
      <c r="AE17" s="227"/>
      <c r="AF17" s="227"/>
      <c r="AG17" s="227"/>
      <c r="AH17" s="227"/>
      <c r="AI17" s="227"/>
      <c r="AJ17" s="227"/>
      <c r="AK17" s="837" t="s">
        <v>1312</v>
      </c>
      <c r="AL17" s="838"/>
      <c r="AM17" s="838"/>
      <c r="AN17" s="798"/>
      <c r="AO17" s="799"/>
      <c r="AP17" s="3"/>
      <c r="AQ17" s="226">
        <f t="shared" si="5"/>
        <v>2</v>
      </c>
    </row>
    <row r="18" spans="2:43" ht="12" customHeight="1" x14ac:dyDescent="0.2">
      <c r="B18" s="486"/>
      <c r="C18" s="757"/>
      <c r="D18" s="755"/>
      <c r="E18" s="755"/>
      <c r="F18" s="755"/>
      <c r="G18" s="755"/>
      <c r="H18" s="755"/>
      <c r="I18" s="755"/>
      <c r="J18" s="756"/>
      <c r="K18" s="197">
        <v>8</v>
      </c>
      <c r="L18" s="793" t="s">
        <v>1311</v>
      </c>
      <c r="M18" s="794"/>
      <c r="N18" s="793" t="s">
        <v>1310</v>
      </c>
      <c r="O18" s="794"/>
      <c r="P18" s="793" t="s">
        <v>1309</v>
      </c>
      <c r="Q18" s="794"/>
      <c r="R18" s="270" t="s">
        <v>1308</v>
      </c>
      <c r="S18" s="270"/>
      <c r="T18" s="270"/>
      <c r="U18" s="785" t="s">
        <v>687</v>
      </c>
      <c r="V18" s="795"/>
      <c r="W18" s="785" t="s">
        <v>1124</v>
      </c>
      <c r="X18" s="786"/>
      <c r="Y18" s="199"/>
      <c r="Z18" s="198"/>
      <c r="AA18" s="198"/>
      <c r="AB18" s="198"/>
      <c r="AC18" s="227"/>
      <c r="AD18" s="227"/>
      <c r="AE18" s="227"/>
      <c r="AF18" s="227"/>
      <c r="AG18" s="227"/>
      <c r="AH18" s="227"/>
      <c r="AI18" s="227"/>
      <c r="AJ18" s="227"/>
      <c r="AK18" s="785" t="s">
        <v>1307</v>
      </c>
      <c r="AL18" s="786"/>
      <c r="AM18" s="786"/>
      <c r="AN18" s="610"/>
      <c r="AO18" s="611"/>
      <c r="AP18" s="3"/>
      <c r="AQ18" s="226">
        <f t="shared" si="5"/>
        <v>2</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0.1125</v>
      </c>
      <c r="AE31" s="228">
        <f t="shared" si="6"/>
        <v>0</v>
      </c>
      <c r="AF31" s="228">
        <f t="shared" si="6"/>
        <v>0.1525</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2</v>
      </c>
      <c r="AE32" s="199">
        <f t="shared" si="7"/>
        <v>0</v>
      </c>
      <c r="AF32" s="199">
        <f t="shared" si="7"/>
        <v>3</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Ⅲ</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2</v>
      </c>
      <c r="AE35" s="807">
        <f>AE32+AF32</f>
        <v>3</v>
      </c>
      <c r="AF35" s="808"/>
      <c r="AG35" s="199">
        <f>AG32</f>
        <v>0</v>
      </c>
      <c r="AH35" s="199">
        <f>AH32</f>
        <v>0</v>
      </c>
      <c r="AI35" s="807">
        <f>AI32+AJ32</f>
        <v>0</v>
      </c>
      <c r="AJ35" s="808"/>
      <c r="AK35" s="817"/>
      <c r="AL35" s="818"/>
      <c r="AM35" s="818"/>
      <c r="AN35" s="818"/>
      <c r="AO35" s="819"/>
      <c r="AP35" s="3"/>
      <c r="AQ35" s="167">
        <f>+Y32+AC35+AG35</f>
        <v>0</v>
      </c>
      <c r="AR35" s="167">
        <f>+Z32+AD35+AH35</f>
        <v>2</v>
      </c>
      <c r="AS35" s="736">
        <f>+AS34+AE35+AI35</f>
        <v>3</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365</v>
      </c>
      <c r="AD36" s="786"/>
      <c r="AE36" s="786"/>
      <c r="AF36" s="795"/>
      <c r="AG36" s="785" t="s">
        <v>362</v>
      </c>
      <c r="AH36" s="786"/>
      <c r="AI36" s="786"/>
      <c r="AJ36" s="795"/>
      <c r="AK36" s="817"/>
      <c r="AL36" s="818"/>
      <c r="AM36" s="818"/>
      <c r="AN36" s="818"/>
      <c r="AO36" s="819"/>
      <c r="AP36" s="3"/>
      <c r="AQ36" s="371" t="str">
        <f>IF(AQ35&gt;0,"Ⅳ",IF(AR35&gt;0,"Ⅲ",IF(AS35&gt;0,"Ⅱ","Ⅰ")))</f>
        <v>Ⅲ</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365</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1">
    <dataValidation type="list" allowBlank="1" showInputMessage="1" showErrorMessage="1" sqref="R11:T30 N11:O30" xr:uid="{B10C59FF-1DA8-473F-81C2-2582BDABF532}">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0544F9A-0BE4-4BCA-A9BA-7D963C703578}">
          <x14:formula1>
            <xm:f>'(参考)リスト'!$D$16:$D$18</xm:f>
          </x14:formula1>
          <xm:sqref>P11:Q30</xm:sqref>
        </x14:dataValidation>
        <x14:dataValidation type="list" allowBlank="1" showInputMessage="1" showErrorMessage="1" xr:uid="{4612B85F-2BF7-49EF-B459-B6A0CFF9C616}">
          <x14:formula1>
            <xm:f>'(参考)リスト'!$G$16:$G$20</xm:f>
          </x14:formula1>
          <xm:sqref>U11:V30</xm:sqref>
        </x14:dataValidation>
        <x14:dataValidation type="list" allowBlank="1" showInputMessage="1" showErrorMessage="1" xr:uid="{3FBB8FC3-E6FD-4104-ACEA-698D9A01BAF9}">
          <x14:formula1>
            <xm:f>'(参考)リスト'!$B$16:$B$20</xm:f>
          </x14:formula1>
          <xm:sqref>L11:M30</xm:sqref>
        </x14:dataValidation>
        <x14:dataValidation type="list" allowBlank="1" showInputMessage="1" showErrorMessage="1" xr:uid="{BDA64D66-E515-4361-B4D4-A2600474C0B1}">
          <x14:formula1>
            <xm:f>'(参考)リスト'!$F$16:$F$21</xm:f>
          </x14:formula1>
          <xm:sqref>W11:X30</xm:sqref>
        </x14:dataValidation>
      </x14:dataValidations>
    </ext>
  </extLst>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77E04-B252-45D6-BF03-5ABD0208DB7C}">
  <dimension ref="B1:CH52"/>
  <sheetViews>
    <sheetView showGridLines="0" showZeros="0" view="pageBreakPreview" zoomScale="90" zoomScaleNormal="100" zoomScaleSheetLayoutView="90" workbookViewId="0">
      <selection activeCell="Y24" sqref="Y24"/>
    </sheetView>
  </sheetViews>
  <sheetFormatPr defaultColWidth="9" defaultRowHeight="12" x14ac:dyDescent="0.2"/>
  <cols>
    <col min="1" max="1" width="1.6328125" style="3" customWidth="1"/>
    <col min="2" max="11" width="4.08984375" style="3" customWidth="1"/>
    <col min="12" max="20" width="4" style="3" customWidth="1"/>
    <col min="21" max="22" width="2.90625" style="3" customWidth="1"/>
    <col min="23" max="24" width="3" style="3" customWidth="1"/>
    <col min="25" max="36" width="3.81640625" style="3" customWidth="1"/>
    <col min="37" max="39" width="5" style="3" customWidth="1"/>
    <col min="40" max="41" width="3.36328125" style="3" customWidth="1"/>
    <col min="42" max="42" width="7" style="195" customWidth="1"/>
    <col min="43" max="86" width="4.08984375" style="165" customWidth="1"/>
    <col min="87" max="99" width="8" style="3" customWidth="1"/>
    <col min="100" max="110" width="9" style="3"/>
    <col min="111" max="111" width="14" style="3" bestFit="1" customWidth="1"/>
    <col min="112" max="16384" width="9" style="3"/>
  </cols>
  <sheetData>
    <row r="1" spans="2:86" x14ac:dyDescent="0.2">
      <c r="AU1" s="826" t="s">
        <v>321</v>
      </c>
      <c r="AV1" s="827" t="s">
        <v>314</v>
      </c>
      <c r="AW1" s="829" t="s">
        <v>315</v>
      </c>
      <c r="AX1" s="831" t="s">
        <v>322</v>
      </c>
      <c r="AY1" s="832"/>
      <c r="AZ1" s="832"/>
      <c r="BA1" s="832"/>
      <c r="BB1" s="832"/>
      <c r="BC1" s="832"/>
      <c r="BD1" s="832"/>
      <c r="BE1" s="832"/>
      <c r="BF1" s="832"/>
      <c r="BG1" s="832"/>
      <c r="BH1" s="832"/>
      <c r="BI1" s="832"/>
      <c r="BJ1" s="832"/>
      <c r="BK1" s="832"/>
      <c r="BL1" s="832"/>
      <c r="BM1" s="832"/>
      <c r="BN1" s="832"/>
      <c r="BO1" s="832"/>
      <c r="BP1" s="832"/>
      <c r="BQ1" s="832"/>
      <c r="BR1" s="833"/>
      <c r="BS1" s="470" t="s">
        <v>316</v>
      </c>
      <c r="BT1" s="823"/>
      <c r="BU1" s="823"/>
      <c r="BV1" s="823"/>
      <c r="BW1" s="834" t="s">
        <v>323</v>
      </c>
      <c r="BX1" s="835"/>
      <c r="BY1" s="835"/>
      <c r="BZ1" s="835"/>
      <c r="CA1" s="835"/>
      <c r="CB1" s="835"/>
      <c r="CC1" s="835"/>
      <c r="CD1" s="835"/>
      <c r="CE1" s="835"/>
      <c r="CF1" s="835"/>
      <c r="CG1" s="835"/>
      <c r="CH1" s="836"/>
    </row>
    <row r="2" spans="2:86" ht="8.25" customHeight="1" x14ac:dyDescent="0.2">
      <c r="AU2" s="826"/>
      <c r="AV2" s="828"/>
      <c r="AW2" s="830"/>
      <c r="AX2" s="824" t="s">
        <v>324</v>
      </c>
      <c r="AY2" s="356"/>
      <c r="AZ2" s="356"/>
      <c r="BA2" s="356"/>
      <c r="BB2" s="356"/>
      <c r="BC2" s="356"/>
      <c r="BD2" s="356"/>
      <c r="BE2" s="356"/>
      <c r="BF2" s="356"/>
      <c r="BG2" s="356"/>
      <c r="BH2" s="356"/>
      <c r="BI2" s="356"/>
      <c r="BJ2" s="356" t="s">
        <v>325</v>
      </c>
      <c r="BK2" s="356"/>
      <c r="BL2" s="356"/>
      <c r="BM2" s="356"/>
      <c r="BN2" s="356"/>
      <c r="BO2" s="356"/>
      <c r="BP2" s="356"/>
      <c r="BQ2" s="356"/>
      <c r="BR2" s="811"/>
      <c r="BS2" s="823"/>
      <c r="BT2" s="823"/>
      <c r="BU2" s="823"/>
      <c r="BV2" s="823"/>
      <c r="BW2" s="810" t="s">
        <v>318</v>
      </c>
      <c r="BX2" s="459"/>
      <c r="BY2" s="459"/>
      <c r="BZ2" s="459"/>
      <c r="CA2" s="356" t="s">
        <v>326</v>
      </c>
      <c r="CB2" s="356"/>
      <c r="CC2" s="356"/>
      <c r="CD2" s="356"/>
      <c r="CE2" s="356"/>
      <c r="CF2" s="356"/>
      <c r="CG2" s="356"/>
      <c r="CH2" s="811"/>
    </row>
    <row r="3" spans="2:86" ht="24.9" customHeight="1" x14ac:dyDescent="0.2">
      <c r="B3" s="566" t="s">
        <v>472</v>
      </c>
      <c r="C3" s="740"/>
      <c r="D3" s="740"/>
      <c r="E3" s="741"/>
      <c r="F3" s="741"/>
      <c r="G3" s="741"/>
      <c r="H3" s="741"/>
      <c r="I3" s="741"/>
      <c r="J3" s="741"/>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U3" s="826"/>
      <c r="AV3" s="828"/>
      <c r="AW3" s="830"/>
      <c r="AX3" s="824" t="s">
        <v>26</v>
      </c>
      <c r="AY3" s="356"/>
      <c r="AZ3" s="356"/>
      <c r="BA3" s="356"/>
      <c r="BB3" s="356" t="s">
        <v>22</v>
      </c>
      <c r="BC3" s="356"/>
      <c r="BD3" s="356"/>
      <c r="BE3" s="356"/>
      <c r="BF3" s="356" t="s">
        <v>24</v>
      </c>
      <c r="BG3" s="356"/>
      <c r="BH3" s="356"/>
      <c r="BI3" s="356"/>
      <c r="BJ3" s="459" t="s">
        <v>26</v>
      </c>
      <c r="BK3" s="459"/>
      <c r="BL3" s="459"/>
      <c r="BM3" s="459" t="s">
        <v>22</v>
      </c>
      <c r="BN3" s="459"/>
      <c r="BO3" s="459"/>
      <c r="BP3" s="459" t="s">
        <v>24</v>
      </c>
      <c r="BQ3" s="459"/>
      <c r="BR3" s="825"/>
      <c r="BS3" s="470" t="s">
        <v>26</v>
      </c>
      <c r="BT3" s="470" t="s">
        <v>22</v>
      </c>
      <c r="BU3" s="470" t="s">
        <v>24</v>
      </c>
      <c r="BV3" s="470" t="s">
        <v>319</v>
      </c>
      <c r="BW3" s="824" t="s">
        <v>327</v>
      </c>
      <c r="BX3" s="356"/>
      <c r="BY3" s="356"/>
      <c r="BZ3" s="356"/>
      <c r="CA3" s="356" t="s">
        <v>22</v>
      </c>
      <c r="CB3" s="356"/>
      <c r="CC3" s="356"/>
      <c r="CD3" s="356"/>
      <c r="CE3" s="356" t="s">
        <v>24</v>
      </c>
      <c r="CF3" s="356"/>
      <c r="CG3" s="356"/>
      <c r="CH3" s="811"/>
    </row>
    <row r="4" spans="2:86" ht="18" customHeight="1" x14ac:dyDescent="0.2">
      <c r="B4" s="377" t="s">
        <v>27</v>
      </c>
      <c r="C4" s="377"/>
      <c r="D4" s="727"/>
      <c r="E4" s="742" t="s">
        <v>617</v>
      </c>
      <c r="F4" s="743"/>
      <c r="G4" s="743"/>
      <c r="H4" s="743"/>
      <c r="I4" s="743"/>
      <c r="J4" s="744"/>
      <c r="K4" s="287" t="s">
        <v>28</v>
      </c>
      <c r="L4" s="459"/>
      <c r="M4" s="459"/>
      <c r="N4" s="745" t="s">
        <v>578</v>
      </c>
      <c r="O4" s="745"/>
      <c r="P4" s="745"/>
      <c r="Q4" s="745"/>
      <c r="R4" s="745"/>
      <c r="S4" s="745"/>
      <c r="T4" s="356" t="s">
        <v>269</v>
      </c>
      <c r="U4" s="356"/>
      <c r="V4" s="356"/>
      <c r="W4" s="356"/>
      <c r="X4" s="356"/>
      <c r="Y4" s="745" t="s">
        <v>633</v>
      </c>
      <c r="Z4" s="745"/>
      <c r="AA4" s="745"/>
      <c r="AB4" s="745"/>
      <c r="AC4" s="745"/>
      <c r="AD4" s="745"/>
      <c r="AE4" s="745"/>
      <c r="AF4" s="745"/>
      <c r="AG4" s="331" t="s">
        <v>230</v>
      </c>
      <c r="AH4" s="332"/>
      <c r="AI4" s="332"/>
      <c r="AJ4" s="333"/>
      <c r="AK4" s="746">
        <v>45275</v>
      </c>
      <c r="AL4" s="747"/>
      <c r="AM4" s="747"/>
      <c r="AN4" s="747"/>
      <c r="AO4" s="748"/>
      <c r="AU4" s="826"/>
      <c r="AV4" s="828"/>
      <c r="AW4" s="830"/>
      <c r="AX4" s="159" t="s">
        <v>328</v>
      </c>
      <c r="AY4" s="160" t="s">
        <v>329</v>
      </c>
      <c r="AZ4" s="160" t="s">
        <v>330</v>
      </c>
      <c r="BA4" s="161" t="s">
        <v>331</v>
      </c>
      <c r="BB4" s="162" t="s">
        <v>328</v>
      </c>
      <c r="BC4" s="160" t="s">
        <v>329</v>
      </c>
      <c r="BD4" s="160" t="s">
        <v>330</v>
      </c>
      <c r="BE4" s="161" t="s">
        <v>331</v>
      </c>
      <c r="BF4" s="162" t="s">
        <v>328</v>
      </c>
      <c r="BG4" s="160" t="s">
        <v>329</v>
      </c>
      <c r="BH4" s="160" t="s">
        <v>330</v>
      </c>
      <c r="BI4" s="161" t="s">
        <v>331</v>
      </c>
      <c r="BJ4" s="162" t="s">
        <v>328</v>
      </c>
      <c r="BK4" s="160" t="s">
        <v>329</v>
      </c>
      <c r="BL4" s="161" t="s">
        <v>332</v>
      </c>
      <c r="BM4" s="162" t="s">
        <v>328</v>
      </c>
      <c r="BN4" s="160" t="s">
        <v>329</v>
      </c>
      <c r="BO4" s="161" t="s">
        <v>332</v>
      </c>
      <c r="BP4" s="162" t="s">
        <v>328</v>
      </c>
      <c r="BQ4" s="160" t="s">
        <v>329</v>
      </c>
      <c r="BR4" s="163" t="s">
        <v>332</v>
      </c>
      <c r="BS4" s="823"/>
      <c r="BT4" s="823"/>
      <c r="BU4" s="823"/>
      <c r="BV4" s="823"/>
      <c r="BW4" s="159" t="s">
        <v>328</v>
      </c>
      <c r="BX4" s="160" t="s">
        <v>329</v>
      </c>
      <c r="BY4" s="160" t="s">
        <v>330</v>
      </c>
      <c r="BZ4" s="161" t="s">
        <v>331</v>
      </c>
      <c r="CA4" s="162" t="s">
        <v>328</v>
      </c>
      <c r="CB4" s="160" t="s">
        <v>329</v>
      </c>
      <c r="CC4" s="160" t="s">
        <v>330</v>
      </c>
      <c r="CD4" s="161" t="s">
        <v>331</v>
      </c>
      <c r="CE4" s="162" t="s">
        <v>328</v>
      </c>
      <c r="CF4" s="160" t="s">
        <v>329</v>
      </c>
      <c r="CG4" s="160" t="s">
        <v>330</v>
      </c>
      <c r="CH4" s="163" t="s">
        <v>331</v>
      </c>
    </row>
    <row r="5" spans="2:86" ht="18" customHeight="1" x14ac:dyDescent="0.2">
      <c r="B5" s="385" t="s">
        <v>0</v>
      </c>
      <c r="C5" s="385"/>
      <c r="D5" s="721"/>
      <c r="E5" s="776" t="s">
        <v>630</v>
      </c>
      <c r="F5" s="777"/>
      <c r="G5" s="777"/>
      <c r="H5" s="777"/>
      <c r="I5" s="777"/>
      <c r="J5" s="778"/>
      <c r="K5" s="571" t="s">
        <v>1</v>
      </c>
      <c r="L5" s="470"/>
      <c r="M5" s="470"/>
      <c r="N5" s="745" t="s">
        <v>579</v>
      </c>
      <c r="O5" s="745"/>
      <c r="P5" s="745"/>
      <c r="Q5" s="745"/>
      <c r="R5" s="745"/>
      <c r="S5" s="745"/>
      <c r="T5" s="356" t="s">
        <v>270</v>
      </c>
      <c r="U5" s="356"/>
      <c r="V5" s="356"/>
      <c r="W5" s="356"/>
      <c r="X5" s="356"/>
      <c r="Y5" s="745" t="s">
        <v>634</v>
      </c>
      <c r="Z5" s="745"/>
      <c r="AA5" s="745"/>
      <c r="AB5" s="745"/>
      <c r="AC5" s="745"/>
      <c r="AD5" s="745"/>
      <c r="AE5" s="745"/>
      <c r="AF5" s="745"/>
      <c r="AG5" s="711"/>
      <c r="AH5" s="729"/>
      <c r="AI5" s="729"/>
      <c r="AJ5" s="712"/>
      <c r="AK5" s="749"/>
      <c r="AL5" s="750"/>
      <c r="AM5" s="750"/>
      <c r="AN5" s="750"/>
      <c r="AO5" s="751"/>
      <c r="AU5" s="826"/>
      <c r="AV5" s="194" t="str">
        <f>N7</f>
        <v>PE</v>
      </c>
      <c r="AW5" s="166">
        <f>R7</f>
        <v>5.23</v>
      </c>
      <c r="AX5" s="167">
        <f>+Y32</f>
        <v>0</v>
      </c>
      <c r="AY5" s="167">
        <f>+Z32</f>
        <v>0</v>
      </c>
      <c r="AZ5" s="167">
        <f>+AA32</f>
        <v>0</v>
      </c>
      <c r="BA5" s="167">
        <f t="shared" ref="BA5" si="0">+AB32</f>
        <v>0</v>
      </c>
      <c r="BB5" s="167">
        <f>+AC32</f>
        <v>0</v>
      </c>
      <c r="BC5" s="167">
        <f t="shared" ref="BC5:BI5" si="1">+AD32</f>
        <v>0</v>
      </c>
      <c r="BD5" s="167">
        <f t="shared" si="1"/>
        <v>0</v>
      </c>
      <c r="BE5" s="167">
        <f t="shared" si="1"/>
        <v>6</v>
      </c>
      <c r="BF5" s="167">
        <f t="shared" si="1"/>
        <v>0</v>
      </c>
      <c r="BG5" s="167">
        <f t="shared" si="1"/>
        <v>0</v>
      </c>
      <c r="BH5" s="167">
        <f t="shared" si="1"/>
        <v>0</v>
      </c>
      <c r="BI5" s="167">
        <f t="shared" si="1"/>
        <v>0</v>
      </c>
      <c r="BJ5" s="167" t="str">
        <f>+Y35</f>
        <v/>
      </c>
      <c r="BK5" s="167" t="str">
        <f t="shared" ref="BK5" si="2">+Z35</f>
        <v/>
      </c>
      <c r="BL5" s="167" t="str">
        <f>+AA35</f>
        <v/>
      </c>
      <c r="BM5" s="167">
        <f>+AC35</f>
        <v>0</v>
      </c>
      <c r="BN5" s="167">
        <f t="shared" ref="BN5:BO5" si="3">+AD35</f>
        <v>0</v>
      </c>
      <c r="BO5" s="167">
        <f t="shared" si="3"/>
        <v>6</v>
      </c>
      <c r="BP5" s="167">
        <f>+AG35</f>
        <v>0</v>
      </c>
      <c r="BQ5" s="167">
        <f>+AH35</f>
        <v>0</v>
      </c>
      <c r="BR5" s="167">
        <f>+AI35</f>
        <v>0</v>
      </c>
      <c r="BS5" s="192" t="str">
        <f>+Y36</f>
        <v>Ⅰ</v>
      </c>
      <c r="BT5" s="192" t="str">
        <f>+AC36</f>
        <v>Ⅱ</v>
      </c>
      <c r="BU5" s="192" t="str">
        <f>+AG36</f>
        <v>Ⅰ</v>
      </c>
      <c r="BV5" s="192" t="str">
        <f>+Y37</f>
        <v>Ⅱ</v>
      </c>
      <c r="BW5" s="168" t="str">
        <f>IF(Y32&gt;0,$R$7,"")</f>
        <v/>
      </c>
      <c r="BX5" s="169" t="str">
        <f>IF(Z32&gt;0,"",IF(AA32&gt;0,$R$7,""))</f>
        <v/>
      </c>
      <c r="BY5" s="169" t="str">
        <f>IF(Y32+Z32&gt;0,"",IF(AA32&gt;0,$R$7,""))</f>
        <v/>
      </c>
      <c r="BZ5" s="169" t="str">
        <f>IF(Y32+Z32+AA32&gt;0,"",IF(AB32&gt;0,$R$7,""))</f>
        <v/>
      </c>
      <c r="CA5" s="170">
        <f t="shared" ref="CA5:CH5" si="4">+AC31</f>
        <v>0</v>
      </c>
      <c r="CB5" s="170">
        <f t="shared" si="4"/>
        <v>0</v>
      </c>
      <c r="CC5" s="170">
        <f t="shared" si="4"/>
        <v>0</v>
      </c>
      <c r="CD5" s="170">
        <f t="shared" si="4"/>
        <v>1.5449999999999999</v>
      </c>
      <c r="CE5" s="170">
        <f t="shared" si="4"/>
        <v>0</v>
      </c>
      <c r="CF5" s="170">
        <f t="shared" si="4"/>
        <v>0</v>
      </c>
      <c r="CG5" s="170">
        <f t="shared" si="4"/>
        <v>0</v>
      </c>
      <c r="CH5" s="170">
        <f t="shared" si="4"/>
        <v>0</v>
      </c>
    </row>
    <row r="6" spans="2:86" ht="12" customHeight="1" x14ac:dyDescent="0.2">
      <c r="B6" s="752" t="s">
        <v>229</v>
      </c>
      <c r="C6" s="753"/>
      <c r="D6" s="754"/>
      <c r="E6" s="755"/>
      <c r="F6" s="755"/>
      <c r="G6" s="755"/>
      <c r="H6" s="755"/>
      <c r="I6" s="755"/>
      <c r="J6" s="756"/>
      <c r="K6" s="761" t="s">
        <v>474</v>
      </c>
      <c r="L6" s="762"/>
      <c r="M6" s="762"/>
      <c r="N6" s="762"/>
      <c r="O6" s="762"/>
      <c r="P6" s="762"/>
      <c r="Q6" s="762"/>
      <c r="R6" s="762"/>
      <c r="S6" s="762"/>
      <c r="T6" s="762"/>
      <c r="U6" s="762"/>
      <c r="V6" s="762"/>
      <c r="W6" s="762"/>
      <c r="X6" s="762"/>
      <c r="Y6" s="762"/>
      <c r="Z6" s="762"/>
      <c r="AA6" s="762"/>
      <c r="AB6" s="762"/>
      <c r="AC6" s="762"/>
      <c r="AD6" s="762"/>
      <c r="AE6" s="762"/>
      <c r="AF6" s="762"/>
      <c r="AG6" s="762"/>
      <c r="AH6" s="762"/>
      <c r="AI6" s="762"/>
      <c r="AJ6" s="762"/>
      <c r="AK6" s="762"/>
      <c r="AL6" s="762"/>
      <c r="AM6" s="762"/>
      <c r="AN6" s="762"/>
      <c r="AO6" s="763"/>
      <c r="AP6" s="3"/>
    </row>
    <row r="7" spans="2:86" ht="12" customHeight="1" x14ac:dyDescent="0.2">
      <c r="B7" s="486"/>
      <c r="C7" s="757"/>
      <c r="D7" s="755"/>
      <c r="E7" s="755"/>
      <c r="F7" s="755"/>
      <c r="G7" s="755"/>
      <c r="H7" s="755"/>
      <c r="I7" s="755"/>
      <c r="J7" s="756"/>
      <c r="K7" s="782" t="s">
        <v>228</v>
      </c>
      <c r="L7" s="783"/>
      <c r="M7" s="784"/>
      <c r="N7" s="785" t="s">
        <v>680</v>
      </c>
      <c r="O7" s="786"/>
      <c r="P7" s="782" t="s">
        <v>475</v>
      </c>
      <c r="Q7" s="784"/>
      <c r="R7" s="787">
        <v>5.23</v>
      </c>
      <c r="S7" s="788"/>
      <c r="T7" s="789"/>
      <c r="U7" s="764" t="s">
        <v>476</v>
      </c>
      <c r="V7" s="790"/>
      <c r="W7" s="764" t="s">
        <v>477</v>
      </c>
      <c r="X7" s="790"/>
      <c r="Y7" s="784" t="s">
        <v>227</v>
      </c>
      <c r="Z7" s="779"/>
      <c r="AA7" s="779"/>
      <c r="AB7" s="779"/>
      <c r="AC7" s="764" t="s">
        <v>478</v>
      </c>
      <c r="AD7" s="765"/>
      <c r="AE7" s="765"/>
      <c r="AF7" s="765"/>
      <c r="AG7" s="765"/>
      <c r="AH7" s="765"/>
      <c r="AI7" s="765"/>
      <c r="AJ7" s="790"/>
      <c r="AK7" s="764" t="s">
        <v>479</v>
      </c>
      <c r="AL7" s="765"/>
      <c r="AM7" s="765"/>
      <c r="AN7" s="766"/>
      <c r="AO7" s="767"/>
      <c r="AP7" s="3"/>
      <c r="AW7" s="225"/>
    </row>
    <row r="8" spans="2:86" ht="12" customHeight="1" x14ac:dyDescent="0.2">
      <c r="B8" s="486"/>
      <c r="C8" s="757"/>
      <c r="D8" s="755"/>
      <c r="E8" s="755"/>
      <c r="F8" s="755"/>
      <c r="G8" s="755"/>
      <c r="H8" s="755"/>
      <c r="I8" s="755"/>
      <c r="J8" s="756"/>
      <c r="K8" s="779" t="s">
        <v>480</v>
      </c>
      <c r="L8" s="779" t="s">
        <v>208</v>
      </c>
      <c r="M8" s="779"/>
      <c r="N8" s="779" t="s">
        <v>207</v>
      </c>
      <c r="O8" s="779"/>
      <c r="P8" s="779" t="s">
        <v>481</v>
      </c>
      <c r="Q8" s="779"/>
      <c r="R8" s="779" t="s">
        <v>6</v>
      </c>
      <c r="S8" s="779"/>
      <c r="T8" s="779"/>
      <c r="U8" s="768"/>
      <c r="V8" s="791"/>
      <c r="W8" s="768"/>
      <c r="X8" s="791"/>
      <c r="Y8" s="784"/>
      <c r="Z8" s="779"/>
      <c r="AA8" s="779"/>
      <c r="AB8" s="779"/>
      <c r="AC8" s="772"/>
      <c r="AD8" s="773"/>
      <c r="AE8" s="773"/>
      <c r="AF8" s="773"/>
      <c r="AG8" s="773"/>
      <c r="AH8" s="773"/>
      <c r="AI8" s="773"/>
      <c r="AJ8" s="792"/>
      <c r="AK8" s="768"/>
      <c r="AL8" s="769"/>
      <c r="AM8" s="769"/>
      <c r="AN8" s="770"/>
      <c r="AO8" s="771"/>
      <c r="AP8" s="3"/>
    </row>
    <row r="9" spans="2:86" ht="12" customHeight="1" x14ac:dyDescent="0.2">
      <c r="B9" s="486"/>
      <c r="C9" s="757"/>
      <c r="D9" s="755"/>
      <c r="E9" s="755"/>
      <c r="F9" s="755"/>
      <c r="G9" s="755"/>
      <c r="H9" s="755"/>
      <c r="I9" s="755"/>
      <c r="J9" s="756"/>
      <c r="K9" s="779"/>
      <c r="L9" s="779"/>
      <c r="M9" s="779"/>
      <c r="N9" s="779"/>
      <c r="O9" s="779"/>
      <c r="P9" s="779"/>
      <c r="Q9" s="779"/>
      <c r="R9" s="779"/>
      <c r="S9" s="779"/>
      <c r="T9" s="779"/>
      <c r="U9" s="768"/>
      <c r="V9" s="791"/>
      <c r="W9" s="768"/>
      <c r="X9" s="791"/>
      <c r="Y9" s="784" t="s">
        <v>482</v>
      </c>
      <c r="Z9" s="779"/>
      <c r="AA9" s="779"/>
      <c r="AB9" s="779"/>
      <c r="AC9" s="779" t="s">
        <v>483</v>
      </c>
      <c r="AD9" s="779"/>
      <c r="AE9" s="779"/>
      <c r="AF9" s="779"/>
      <c r="AG9" s="779" t="s">
        <v>484</v>
      </c>
      <c r="AH9" s="779"/>
      <c r="AI9" s="779"/>
      <c r="AJ9" s="779"/>
      <c r="AK9" s="768"/>
      <c r="AL9" s="769"/>
      <c r="AM9" s="769"/>
      <c r="AN9" s="770"/>
      <c r="AO9" s="771"/>
      <c r="AP9" s="3"/>
    </row>
    <row r="10" spans="2:86" ht="12" customHeight="1" x14ac:dyDescent="0.2">
      <c r="B10" s="486"/>
      <c r="C10" s="757"/>
      <c r="D10" s="755"/>
      <c r="E10" s="755"/>
      <c r="F10" s="755"/>
      <c r="G10" s="755"/>
      <c r="H10" s="755"/>
      <c r="I10" s="755"/>
      <c r="J10" s="756"/>
      <c r="K10" s="779"/>
      <c r="L10" s="779"/>
      <c r="M10" s="779"/>
      <c r="N10" s="779"/>
      <c r="O10" s="779"/>
      <c r="P10" s="779"/>
      <c r="Q10" s="779"/>
      <c r="R10" s="779"/>
      <c r="S10" s="779"/>
      <c r="T10" s="779"/>
      <c r="U10" s="772"/>
      <c r="V10" s="792"/>
      <c r="W10" s="772"/>
      <c r="X10" s="792"/>
      <c r="Y10" s="196" t="s">
        <v>34</v>
      </c>
      <c r="Z10" s="193" t="s">
        <v>35</v>
      </c>
      <c r="AA10" s="193" t="s">
        <v>487</v>
      </c>
      <c r="AB10" s="193" t="s">
        <v>488</v>
      </c>
      <c r="AC10" s="193" t="s">
        <v>34</v>
      </c>
      <c r="AD10" s="193" t="s">
        <v>35</v>
      </c>
      <c r="AE10" s="193" t="s">
        <v>487</v>
      </c>
      <c r="AF10" s="193" t="s">
        <v>488</v>
      </c>
      <c r="AG10" s="193" t="s">
        <v>34</v>
      </c>
      <c r="AH10" s="193" t="s">
        <v>35</v>
      </c>
      <c r="AI10" s="193" t="s">
        <v>487</v>
      </c>
      <c r="AJ10" s="193" t="s">
        <v>488</v>
      </c>
      <c r="AK10" s="772"/>
      <c r="AL10" s="773"/>
      <c r="AM10" s="773"/>
      <c r="AN10" s="774"/>
      <c r="AO10" s="775"/>
      <c r="AP10" s="3"/>
    </row>
    <row r="11" spans="2:86" ht="12" customHeight="1" x14ac:dyDescent="0.2">
      <c r="B11" s="486"/>
      <c r="C11" s="757"/>
      <c r="D11" s="755"/>
      <c r="E11" s="755"/>
      <c r="F11" s="755"/>
      <c r="G11" s="755"/>
      <c r="H11" s="755"/>
      <c r="I11" s="755"/>
      <c r="J11" s="756"/>
      <c r="K11" s="197">
        <v>1</v>
      </c>
      <c r="L11" s="793" t="s">
        <v>561</v>
      </c>
      <c r="M11" s="794"/>
      <c r="N11" s="793" t="s">
        <v>513</v>
      </c>
      <c r="O11" s="794"/>
      <c r="P11" s="793" t="s">
        <v>351</v>
      </c>
      <c r="Q11" s="794"/>
      <c r="R11" s="270" t="s">
        <v>368</v>
      </c>
      <c r="S11" s="270"/>
      <c r="T11" s="270"/>
      <c r="U11" s="785" t="s">
        <v>687</v>
      </c>
      <c r="V11" s="795"/>
      <c r="W11" s="785" t="s">
        <v>686</v>
      </c>
      <c r="X11" s="786"/>
      <c r="Y11" s="199"/>
      <c r="Z11" s="198"/>
      <c r="AA11" s="198"/>
      <c r="AB11" s="198"/>
      <c r="AC11" s="227"/>
      <c r="AD11" s="227"/>
      <c r="AE11" s="227"/>
      <c r="AF11" s="227">
        <v>0.03</v>
      </c>
      <c r="AG11" s="227"/>
      <c r="AH11" s="227"/>
      <c r="AI11" s="227"/>
      <c r="AJ11" s="227"/>
      <c r="AK11" s="780" t="s">
        <v>935</v>
      </c>
      <c r="AL11" s="781"/>
      <c r="AM11" s="781"/>
      <c r="AN11" s="598"/>
      <c r="AO11" s="599"/>
      <c r="AP11" s="3"/>
      <c r="AQ11" s="226">
        <f>IF(P11="材質劣化",2,IF(P11="漏水",3,1))</f>
        <v>2</v>
      </c>
    </row>
    <row r="12" spans="2:86" ht="12" customHeight="1" x14ac:dyDescent="0.2">
      <c r="B12" s="486"/>
      <c r="C12" s="757"/>
      <c r="D12" s="755"/>
      <c r="E12" s="755"/>
      <c r="F12" s="755"/>
      <c r="G12" s="755"/>
      <c r="H12" s="755"/>
      <c r="I12" s="755"/>
      <c r="J12" s="756"/>
      <c r="K12" s="197">
        <v>2</v>
      </c>
      <c r="L12" s="793" t="s">
        <v>561</v>
      </c>
      <c r="M12" s="794"/>
      <c r="N12" s="793" t="s">
        <v>511</v>
      </c>
      <c r="O12" s="794"/>
      <c r="P12" s="793" t="s">
        <v>351</v>
      </c>
      <c r="Q12" s="794"/>
      <c r="R12" s="270" t="s">
        <v>559</v>
      </c>
      <c r="S12" s="270"/>
      <c r="T12" s="270"/>
      <c r="U12" s="785" t="s">
        <v>687</v>
      </c>
      <c r="V12" s="795"/>
      <c r="W12" s="785" t="s">
        <v>686</v>
      </c>
      <c r="X12" s="786"/>
      <c r="Y12" s="199"/>
      <c r="Z12" s="198"/>
      <c r="AA12" s="198"/>
      <c r="AB12" s="198"/>
      <c r="AC12" s="227"/>
      <c r="AD12" s="227"/>
      <c r="AE12" s="227"/>
      <c r="AF12" s="227">
        <v>0.45</v>
      </c>
      <c r="AG12" s="227"/>
      <c r="AH12" s="227"/>
      <c r="AI12" s="227"/>
      <c r="AJ12" s="227"/>
      <c r="AK12" s="842" t="s">
        <v>1110</v>
      </c>
      <c r="AL12" s="843"/>
      <c r="AM12" s="843"/>
      <c r="AN12" s="844"/>
      <c r="AO12" s="845"/>
      <c r="AP12" s="3"/>
      <c r="AQ12" s="226">
        <f t="shared" ref="AQ12:AQ30" si="5">IF(P12="材質劣化",2,IF(P12="漏水",3,1))</f>
        <v>2</v>
      </c>
    </row>
    <row r="13" spans="2:86" ht="12" customHeight="1" x14ac:dyDescent="0.2">
      <c r="B13" s="486"/>
      <c r="C13" s="757"/>
      <c r="D13" s="755"/>
      <c r="E13" s="755"/>
      <c r="F13" s="755"/>
      <c r="G13" s="755"/>
      <c r="H13" s="755"/>
      <c r="I13" s="755"/>
      <c r="J13" s="756"/>
      <c r="K13" s="197">
        <v>3</v>
      </c>
      <c r="L13" s="793" t="s">
        <v>561</v>
      </c>
      <c r="M13" s="794"/>
      <c r="N13" s="793" t="s">
        <v>511</v>
      </c>
      <c r="O13" s="794"/>
      <c r="P13" s="793" t="s">
        <v>351</v>
      </c>
      <c r="Q13" s="794"/>
      <c r="R13" s="270" t="s">
        <v>559</v>
      </c>
      <c r="S13" s="270"/>
      <c r="T13" s="270"/>
      <c r="U13" s="785" t="s">
        <v>687</v>
      </c>
      <c r="V13" s="795"/>
      <c r="W13" s="785" t="s">
        <v>686</v>
      </c>
      <c r="X13" s="786"/>
      <c r="Y13" s="199"/>
      <c r="Z13" s="198"/>
      <c r="AA13" s="198"/>
      <c r="AB13" s="198"/>
      <c r="AC13" s="227"/>
      <c r="AD13" s="227"/>
      <c r="AE13" s="227"/>
      <c r="AF13" s="227">
        <v>0.1</v>
      </c>
      <c r="AG13" s="227"/>
      <c r="AH13" s="227"/>
      <c r="AI13" s="227"/>
      <c r="AJ13" s="227"/>
      <c r="AK13" s="842" t="s">
        <v>1110</v>
      </c>
      <c r="AL13" s="843"/>
      <c r="AM13" s="843"/>
      <c r="AN13" s="844"/>
      <c r="AO13" s="845"/>
      <c r="AP13" s="3"/>
      <c r="AQ13" s="226">
        <f t="shared" si="5"/>
        <v>2</v>
      </c>
    </row>
    <row r="14" spans="2:86" ht="12" customHeight="1" x14ac:dyDescent="0.2">
      <c r="B14" s="486"/>
      <c r="C14" s="757"/>
      <c r="D14" s="755"/>
      <c r="E14" s="755"/>
      <c r="F14" s="755"/>
      <c r="G14" s="755"/>
      <c r="H14" s="755"/>
      <c r="I14" s="755"/>
      <c r="J14" s="756"/>
      <c r="K14" s="197">
        <v>4</v>
      </c>
      <c r="L14" s="793" t="s">
        <v>561</v>
      </c>
      <c r="M14" s="794"/>
      <c r="N14" s="793" t="s">
        <v>511</v>
      </c>
      <c r="O14" s="794"/>
      <c r="P14" s="793" t="s">
        <v>351</v>
      </c>
      <c r="Q14" s="794"/>
      <c r="R14" s="270" t="s">
        <v>559</v>
      </c>
      <c r="S14" s="270"/>
      <c r="T14" s="270"/>
      <c r="U14" s="785" t="s">
        <v>687</v>
      </c>
      <c r="V14" s="795"/>
      <c r="W14" s="785" t="s">
        <v>686</v>
      </c>
      <c r="X14" s="786"/>
      <c r="Y14" s="199"/>
      <c r="Z14" s="198"/>
      <c r="AA14" s="198"/>
      <c r="AB14" s="198"/>
      <c r="AC14" s="227"/>
      <c r="AD14" s="227"/>
      <c r="AE14" s="227"/>
      <c r="AF14" s="227">
        <v>0.125</v>
      </c>
      <c r="AG14" s="227"/>
      <c r="AH14" s="227"/>
      <c r="AI14" s="227"/>
      <c r="AJ14" s="227"/>
      <c r="AK14" s="842" t="s">
        <v>1110</v>
      </c>
      <c r="AL14" s="843"/>
      <c r="AM14" s="843"/>
      <c r="AN14" s="844"/>
      <c r="AO14" s="845"/>
      <c r="AP14" s="3"/>
      <c r="AQ14" s="226">
        <f t="shared" si="5"/>
        <v>2</v>
      </c>
    </row>
    <row r="15" spans="2:86" ht="12" customHeight="1" x14ac:dyDescent="0.2">
      <c r="B15" s="486"/>
      <c r="C15" s="757"/>
      <c r="D15" s="755"/>
      <c r="E15" s="755"/>
      <c r="F15" s="755"/>
      <c r="G15" s="755"/>
      <c r="H15" s="755"/>
      <c r="I15" s="755"/>
      <c r="J15" s="756"/>
      <c r="K15" s="197">
        <v>5</v>
      </c>
      <c r="L15" s="793" t="s">
        <v>350</v>
      </c>
      <c r="M15" s="794"/>
      <c r="N15" s="793" t="s">
        <v>376</v>
      </c>
      <c r="O15" s="794"/>
      <c r="P15" s="793" t="s">
        <v>351</v>
      </c>
      <c r="Q15" s="794"/>
      <c r="R15" s="270" t="s">
        <v>559</v>
      </c>
      <c r="S15" s="270"/>
      <c r="T15" s="270"/>
      <c r="U15" s="785" t="s">
        <v>687</v>
      </c>
      <c r="V15" s="795"/>
      <c r="W15" s="785" t="s">
        <v>1124</v>
      </c>
      <c r="X15" s="786"/>
      <c r="Y15" s="199"/>
      <c r="Z15" s="198"/>
      <c r="AA15" s="198"/>
      <c r="AB15" s="198"/>
      <c r="AC15" s="227"/>
      <c r="AD15" s="227"/>
      <c r="AE15" s="227"/>
      <c r="AF15" s="227"/>
      <c r="AG15" s="227"/>
      <c r="AH15" s="227"/>
      <c r="AI15" s="227"/>
      <c r="AJ15" s="227"/>
      <c r="AK15" s="796" t="s">
        <v>1073</v>
      </c>
      <c r="AL15" s="797"/>
      <c r="AM15" s="797"/>
      <c r="AN15" s="798"/>
      <c r="AO15" s="799"/>
      <c r="AP15" s="3"/>
      <c r="AQ15" s="226">
        <f t="shared" si="5"/>
        <v>2</v>
      </c>
    </row>
    <row r="16" spans="2:86" ht="12" customHeight="1" x14ac:dyDescent="0.2">
      <c r="B16" s="486"/>
      <c r="C16" s="757"/>
      <c r="D16" s="755"/>
      <c r="E16" s="755"/>
      <c r="F16" s="755"/>
      <c r="G16" s="755"/>
      <c r="H16" s="755"/>
      <c r="I16" s="755"/>
      <c r="J16" s="756"/>
      <c r="K16" s="197">
        <v>6</v>
      </c>
      <c r="L16" s="793" t="s">
        <v>350</v>
      </c>
      <c r="M16" s="794"/>
      <c r="N16" s="793" t="s">
        <v>373</v>
      </c>
      <c r="O16" s="794"/>
      <c r="P16" s="793" t="s">
        <v>351</v>
      </c>
      <c r="Q16" s="794"/>
      <c r="R16" s="270" t="s">
        <v>559</v>
      </c>
      <c r="S16" s="270"/>
      <c r="T16" s="270"/>
      <c r="U16" s="785" t="s">
        <v>1124</v>
      </c>
      <c r="V16" s="795"/>
      <c r="W16" s="785" t="s">
        <v>1124</v>
      </c>
      <c r="X16" s="786"/>
      <c r="Y16" s="199"/>
      <c r="Z16" s="198"/>
      <c r="AA16" s="198"/>
      <c r="AB16" s="198"/>
      <c r="AC16" s="227"/>
      <c r="AD16" s="227"/>
      <c r="AE16" s="227"/>
      <c r="AF16" s="227"/>
      <c r="AG16" s="227"/>
      <c r="AH16" s="227"/>
      <c r="AI16" s="227"/>
      <c r="AJ16" s="227"/>
      <c r="AK16" s="796" t="s">
        <v>1073</v>
      </c>
      <c r="AL16" s="797"/>
      <c r="AM16" s="797"/>
      <c r="AN16" s="798"/>
      <c r="AO16" s="799"/>
      <c r="AP16" s="3"/>
      <c r="AQ16" s="226">
        <f t="shared" si="5"/>
        <v>2</v>
      </c>
    </row>
    <row r="17" spans="2:43" ht="12" customHeight="1" x14ac:dyDescent="0.2">
      <c r="B17" s="486"/>
      <c r="C17" s="757"/>
      <c r="D17" s="755"/>
      <c r="E17" s="755"/>
      <c r="F17" s="755"/>
      <c r="G17" s="755"/>
      <c r="H17" s="755"/>
      <c r="I17" s="755"/>
      <c r="J17" s="756"/>
      <c r="K17" s="197">
        <v>7</v>
      </c>
      <c r="L17" s="793" t="s">
        <v>561</v>
      </c>
      <c r="M17" s="794"/>
      <c r="N17" s="793" t="s">
        <v>521</v>
      </c>
      <c r="O17" s="794"/>
      <c r="P17" s="793" t="s">
        <v>351</v>
      </c>
      <c r="Q17" s="794"/>
      <c r="R17" s="270" t="s">
        <v>559</v>
      </c>
      <c r="S17" s="270"/>
      <c r="T17" s="270"/>
      <c r="U17" s="785" t="s">
        <v>1124</v>
      </c>
      <c r="V17" s="795"/>
      <c r="W17" s="785" t="s">
        <v>686</v>
      </c>
      <c r="X17" s="786"/>
      <c r="Y17" s="199"/>
      <c r="Z17" s="198"/>
      <c r="AA17" s="198"/>
      <c r="AB17" s="198"/>
      <c r="AC17" s="227"/>
      <c r="AD17" s="227"/>
      <c r="AE17" s="227"/>
      <c r="AF17" s="227">
        <v>0.3</v>
      </c>
      <c r="AG17" s="227"/>
      <c r="AH17" s="227"/>
      <c r="AI17" s="227"/>
      <c r="AJ17" s="227"/>
      <c r="AK17" s="842" t="s">
        <v>1110</v>
      </c>
      <c r="AL17" s="843"/>
      <c r="AM17" s="843"/>
      <c r="AN17" s="844"/>
      <c r="AO17" s="845"/>
      <c r="AP17" s="3"/>
      <c r="AQ17" s="226">
        <f t="shared" si="5"/>
        <v>2</v>
      </c>
    </row>
    <row r="18" spans="2:43" ht="12" customHeight="1" x14ac:dyDescent="0.2">
      <c r="B18" s="486"/>
      <c r="C18" s="757"/>
      <c r="D18" s="755"/>
      <c r="E18" s="755"/>
      <c r="F18" s="755"/>
      <c r="G18" s="755"/>
      <c r="H18" s="755"/>
      <c r="I18" s="755"/>
      <c r="J18" s="756"/>
      <c r="K18" s="197">
        <v>8</v>
      </c>
      <c r="L18" s="793" t="s">
        <v>561</v>
      </c>
      <c r="M18" s="794"/>
      <c r="N18" s="793" t="s">
        <v>521</v>
      </c>
      <c r="O18" s="794"/>
      <c r="P18" s="793" t="s">
        <v>351</v>
      </c>
      <c r="Q18" s="794"/>
      <c r="R18" s="270" t="s">
        <v>559</v>
      </c>
      <c r="S18" s="270"/>
      <c r="T18" s="270"/>
      <c r="U18" s="785" t="s">
        <v>1124</v>
      </c>
      <c r="V18" s="795"/>
      <c r="W18" s="785" t="s">
        <v>686</v>
      </c>
      <c r="X18" s="786"/>
      <c r="Y18" s="199"/>
      <c r="Z18" s="198"/>
      <c r="AA18" s="198"/>
      <c r="AB18" s="198"/>
      <c r="AC18" s="227"/>
      <c r="AD18" s="227"/>
      <c r="AE18" s="227"/>
      <c r="AF18" s="227">
        <v>0.54</v>
      </c>
      <c r="AG18" s="227"/>
      <c r="AH18" s="227"/>
      <c r="AI18" s="227"/>
      <c r="AJ18" s="227"/>
      <c r="AK18" s="842" t="s">
        <v>1110</v>
      </c>
      <c r="AL18" s="843"/>
      <c r="AM18" s="843"/>
      <c r="AN18" s="844"/>
      <c r="AO18" s="845"/>
      <c r="AP18" s="3"/>
      <c r="AQ18" s="226">
        <f t="shared" si="5"/>
        <v>2</v>
      </c>
    </row>
    <row r="19" spans="2:43" ht="12" customHeight="1" x14ac:dyDescent="0.2">
      <c r="B19" s="486"/>
      <c r="C19" s="757"/>
      <c r="D19" s="755"/>
      <c r="E19" s="755"/>
      <c r="F19" s="755"/>
      <c r="G19" s="755"/>
      <c r="H19" s="755"/>
      <c r="I19" s="755"/>
      <c r="J19" s="756"/>
      <c r="K19" s="197"/>
      <c r="L19" s="793"/>
      <c r="M19" s="794"/>
      <c r="N19" s="793"/>
      <c r="O19" s="794"/>
      <c r="P19" s="793"/>
      <c r="Q19" s="794"/>
      <c r="R19" s="270"/>
      <c r="S19" s="270"/>
      <c r="T19" s="270"/>
      <c r="U19" s="785"/>
      <c r="V19" s="795"/>
      <c r="W19" s="785"/>
      <c r="X19" s="786"/>
      <c r="Y19" s="199"/>
      <c r="Z19" s="198"/>
      <c r="AA19" s="198"/>
      <c r="AB19" s="198"/>
      <c r="AC19" s="227"/>
      <c r="AD19" s="227"/>
      <c r="AE19" s="227"/>
      <c r="AF19" s="227"/>
      <c r="AG19" s="227"/>
      <c r="AH19" s="227"/>
      <c r="AI19" s="227"/>
      <c r="AJ19" s="227"/>
      <c r="AK19" s="785"/>
      <c r="AL19" s="786"/>
      <c r="AM19" s="786"/>
      <c r="AN19" s="610"/>
      <c r="AO19" s="611"/>
      <c r="AP19" s="3"/>
      <c r="AQ19" s="226">
        <f t="shared" si="5"/>
        <v>1</v>
      </c>
    </row>
    <row r="20" spans="2:43" ht="12" customHeight="1" x14ac:dyDescent="0.2">
      <c r="B20" s="486"/>
      <c r="C20" s="757"/>
      <c r="D20" s="755"/>
      <c r="E20" s="755"/>
      <c r="F20" s="755"/>
      <c r="G20" s="755"/>
      <c r="H20" s="755"/>
      <c r="I20" s="755"/>
      <c r="J20" s="756"/>
      <c r="K20" s="197"/>
      <c r="L20" s="793"/>
      <c r="M20" s="794"/>
      <c r="N20" s="793"/>
      <c r="O20" s="794"/>
      <c r="P20" s="793"/>
      <c r="Q20" s="794"/>
      <c r="R20" s="270"/>
      <c r="S20" s="270"/>
      <c r="T20" s="270"/>
      <c r="U20" s="785"/>
      <c r="V20" s="795"/>
      <c r="W20" s="785"/>
      <c r="X20" s="786"/>
      <c r="Y20" s="199"/>
      <c r="Z20" s="198"/>
      <c r="AA20" s="198"/>
      <c r="AB20" s="198"/>
      <c r="AC20" s="227"/>
      <c r="AD20" s="227"/>
      <c r="AE20" s="227"/>
      <c r="AF20" s="227"/>
      <c r="AG20" s="227"/>
      <c r="AH20" s="227"/>
      <c r="AI20" s="227"/>
      <c r="AJ20" s="227"/>
      <c r="AK20" s="785"/>
      <c r="AL20" s="786"/>
      <c r="AM20" s="786"/>
      <c r="AN20" s="610"/>
      <c r="AO20" s="611"/>
      <c r="AP20" s="3"/>
      <c r="AQ20" s="226">
        <f t="shared" si="5"/>
        <v>1</v>
      </c>
    </row>
    <row r="21" spans="2:43" ht="12" customHeight="1" x14ac:dyDescent="0.2">
      <c r="B21" s="486"/>
      <c r="C21" s="757"/>
      <c r="D21" s="755"/>
      <c r="E21" s="755"/>
      <c r="F21" s="755"/>
      <c r="G21" s="755"/>
      <c r="H21" s="755"/>
      <c r="I21" s="755"/>
      <c r="J21" s="756"/>
      <c r="K21" s="197"/>
      <c r="L21" s="793"/>
      <c r="M21" s="794"/>
      <c r="N21" s="793"/>
      <c r="O21" s="794"/>
      <c r="P21" s="793"/>
      <c r="Q21" s="794"/>
      <c r="R21" s="270"/>
      <c r="S21" s="270"/>
      <c r="T21" s="270"/>
      <c r="U21" s="785"/>
      <c r="V21" s="795"/>
      <c r="W21" s="785"/>
      <c r="X21" s="786"/>
      <c r="Y21" s="199"/>
      <c r="Z21" s="198"/>
      <c r="AA21" s="198"/>
      <c r="AB21" s="198"/>
      <c r="AC21" s="227"/>
      <c r="AD21" s="227"/>
      <c r="AE21" s="227"/>
      <c r="AF21" s="227"/>
      <c r="AG21" s="227"/>
      <c r="AH21" s="227"/>
      <c r="AI21" s="227"/>
      <c r="AJ21" s="227"/>
      <c r="AK21" s="785"/>
      <c r="AL21" s="786"/>
      <c r="AM21" s="786"/>
      <c r="AN21" s="610"/>
      <c r="AO21" s="611"/>
      <c r="AP21" s="3"/>
      <c r="AQ21" s="226">
        <f t="shared" si="5"/>
        <v>1</v>
      </c>
    </row>
    <row r="22" spans="2:43" ht="12" customHeight="1" x14ac:dyDescent="0.2">
      <c r="B22" s="486"/>
      <c r="C22" s="757"/>
      <c r="D22" s="755"/>
      <c r="E22" s="755"/>
      <c r="F22" s="755"/>
      <c r="G22" s="755"/>
      <c r="H22" s="755"/>
      <c r="I22" s="755"/>
      <c r="J22" s="756"/>
      <c r="K22" s="197"/>
      <c r="L22" s="793"/>
      <c r="M22" s="794"/>
      <c r="N22" s="793"/>
      <c r="O22" s="794"/>
      <c r="P22" s="793"/>
      <c r="Q22" s="794"/>
      <c r="R22" s="270"/>
      <c r="S22" s="270"/>
      <c r="T22" s="270"/>
      <c r="U22" s="785"/>
      <c r="V22" s="795"/>
      <c r="W22" s="785"/>
      <c r="X22" s="786"/>
      <c r="Y22" s="199"/>
      <c r="Z22" s="198"/>
      <c r="AA22" s="198"/>
      <c r="AB22" s="198"/>
      <c r="AC22" s="227"/>
      <c r="AD22" s="227"/>
      <c r="AE22" s="227"/>
      <c r="AF22" s="227"/>
      <c r="AG22" s="227"/>
      <c r="AH22" s="227"/>
      <c r="AI22" s="227"/>
      <c r="AJ22" s="227"/>
      <c r="AK22" s="785"/>
      <c r="AL22" s="786"/>
      <c r="AM22" s="786"/>
      <c r="AN22" s="610"/>
      <c r="AO22" s="611"/>
      <c r="AP22" s="3"/>
      <c r="AQ22" s="226">
        <f t="shared" si="5"/>
        <v>1</v>
      </c>
    </row>
    <row r="23" spans="2:43" ht="12" customHeight="1" x14ac:dyDescent="0.2">
      <c r="B23" s="486"/>
      <c r="C23" s="757"/>
      <c r="D23" s="755"/>
      <c r="E23" s="755"/>
      <c r="F23" s="755"/>
      <c r="G23" s="755"/>
      <c r="H23" s="755"/>
      <c r="I23" s="755"/>
      <c r="J23" s="756"/>
      <c r="K23" s="197"/>
      <c r="L23" s="793"/>
      <c r="M23" s="794"/>
      <c r="N23" s="793"/>
      <c r="O23" s="794"/>
      <c r="P23" s="793"/>
      <c r="Q23" s="794"/>
      <c r="R23" s="270"/>
      <c r="S23" s="270"/>
      <c r="T23" s="270"/>
      <c r="U23" s="785"/>
      <c r="V23" s="795"/>
      <c r="W23" s="785"/>
      <c r="X23" s="786"/>
      <c r="Y23" s="199"/>
      <c r="Z23" s="198"/>
      <c r="AA23" s="198"/>
      <c r="AB23" s="198"/>
      <c r="AC23" s="227"/>
      <c r="AD23" s="227"/>
      <c r="AE23" s="227"/>
      <c r="AF23" s="227"/>
      <c r="AG23" s="227"/>
      <c r="AH23" s="227"/>
      <c r="AI23" s="227"/>
      <c r="AJ23" s="227"/>
      <c r="AK23" s="785"/>
      <c r="AL23" s="786"/>
      <c r="AM23" s="786"/>
      <c r="AN23" s="610"/>
      <c r="AO23" s="611"/>
      <c r="AP23" s="3"/>
      <c r="AQ23" s="226">
        <f t="shared" si="5"/>
        <v>1</v>
      </c>
    </row>
    <row r="24" spans="2:43" ht="12" customHeight="1" x14ac:dyDescent="0.2">
      <c r="B24" s="486"/>
      <c r="C24" s="757"/>
      <c r="D24" s="755"/>
      <c r="E24" s="755"/>
      <c r="F24" s="755"/>
      <c r="G24" s="755"/>
      <c r="H24" s="755"/>
      <c r="I24" s="755"/>
      <c r="J24" s="756"/>
      <c r="K24" s="197"/>
      <c r="L24" s="793"/>
      <c r="M24" s="794"/>
      <c r="N24" s="793"/>
      <c r="O24" s="794"/>
      <c r="P24" s="793"/>
      <c r="Q24" s="794"/>
      <c r="R24" s="270"/>
      <c r="S24" s="270"/>
      <c r="T24" s="270"/>
      <c r="U24" s="785"/>
      <c r="V24" s="795"/>
      <c r="W24" s="785"/>
      <c r="X24" s="786"/>
      <c r="Y24" s="199"/>
      <c r="Z24" s="198"/>
      <c r="AA24" s="198"/>
      <c r="AB24" s="198"/>
      <c r="AC24" s="227"/>
      <c r="AD24" s="227"/>
      <c r="AE24" s="227"/>
      <c r="AF24" s="227"/>
      <c r="AG24" s="227"/>
      <c r="AH24" s="227"/>
      <c r="AI24" s="227"/>
      <c r="AJ24" s="227"/>
      <c r="AK24" s="785"/>
      <c r="AL24" s="786"/>
      <c r="AM24" s="786"/>
      <c r="AN24" s="610"/>
      <c r="AO24" s="611"/>
      <c r="AP24" s="3"/>
      <c r="AQ24" s="226">
        <f t="shared" si="5"/>
        <v>1</v>
      </c>
    </row>
    <row r="25" spans="2:43" ht="12" customHeight="1" x14ac:dyDescent="0.2">
      <c r="B25" s="486"/>
      <c r="C25" s="757"/>
      <c r="D25" s="755"/>
      <c r="E25" s="755"/>
      <c r="F25" s="755"/>
      <c r="G25" s="755"/>
      <c r="H25" s="755"/>
      <c r="I25" s="755"/>
      <c r="J25" s="756"/>
      <c r="K25" s="197"/>
      <c r="L25" s="793"/>
      <c r="M25" s="794"/>
      <c r="N25" s="793"/>
      <c r="O25" s="794"/>
      <c r="P25" s="793"/>
      <c r="Q25" s="794"/>
      <c r="R25" s="270"/>
      <c r="S25" s="270"/>
      <c r="T25" s="270"/>
      <c r="U25" s="785"/>
      <c r="V25" s="795"/>
      <c r="W25" s="785"/>
      <c r="X25" s="786"/>
      <c r="Y25" s="199"/>
      <c r="Z25" s="198"/>
      <c r="AA25" s="198"/>
      <c r="AB25" s="198"/>
      <c r="AC25" s="227"/>
      <c r="AD25" s="227"/>
      <c r="AE25" s="227"/>
      <c r="AF25" s="227"/>
      <c r="AG25" s="227"/>
      <c r="AH25" s="227"/>
      <c r="AI25" s="227"/>
      <c r="AJ25" s="227"/>
      <c r="AK25" s="785"/>
      <c r="AL25" s="786"/>
      <c r="AM25" s="786"/>
      <c r="AN25" s="610"/>
      <c r="AO25" s="611"/>
      <c r="AP25" s="3"/>
      <c r="AQ25" s="226">
        <f t="shared" si="5"/>
        <v>1</v>
      </c>
    </row>
    <row r="26" spans="2:43" ht="12" customHeight="1" x14ac:dyDescent="0.2">
      <c r="B26" s="486"/>
      <c r="C26" s="757"/>
      <c r="D26" s="755"/>
      <c r="E26" s="755"/>
      <c r="F26" s="755"/>
      <c r="G26" s="755"/>
      <c r="H26" s="755"/>
      <c r="I26" s="755"/>
      <c r="J26" s="756"/>
      <c r="K26" s="197"/>
      <c r="L26" s="793"/>
      <c r="M26" s="794"/>
      <c r="N26" s="793"/>
      <c r="O26" s="794"/>
      <c r="P26" s="793"/>
      <c r="Q26" s="794"/>
      <c r="R26" s="270"/>
      <c r="S26" s="270"/>
      <c r="T26" s="270"/>
      <c r="U26" s="785"/>
      <c r="V26" s="795"/>
      <c r="W26" s="785"/>
      <c r="X26" s="786"/>
      <c r="Y26" s="199"/>
      <c r="Z26" s="198"/>
      <c r="AA26" s="198"/>
      <c r="AB26" s="198"/>
      <c r="AC26" s="227"/>
      <c r="AD26" s="227"/>
      <c r="AE26" s="227"/>
      <c r="AF26" s="227"/>
      <c r="AG26" s="227"/>
      <c r="AH26" s="227"/>
      <c r="AI26" s="227"/>
      <c r="AJ26" s="227"/>
      <c r="AK26" s="785"/>
      <c r="AL26" s="786"/>
      <c r="AM26" s="786"/>
      <c r="AN26" s="610"/>
      <c r="AO26" s="611"/>
      <c r="AP26" s="3"/>
      <c r="AQ26" s="226">
        <f t="shared" si="5"/>
        <v>1</v>
      </c>
    </row>
    <row r="27" spans="2:43" ht="12" customHeight="1" x14ac:dyDescent="0.2">
      <c r="B27" s="486"/>
      <c r="C27" s="757"/>
      <c r="D27" s="755"/>
      <c r="E27" s="755"/>
      <c r="F27" s="755"/>
      <c r="G27" s="755"/>
      <c r="H27" s="755"/>
      <c r="I27" s="755"/>
      <c r="J27" s="756"/>
      <c r="K27" s="197"/>
      <c r="L27" s="793"/>
      <c r="M27" s="794"/>
      <c r="N27" s="793"/>
      <c r="O27" s="794"/>
      <c r="P27" s="793"/>
      <c r="Q27" s="794"/>
      <c r="R27" s="270"/>
      <c r="S27" s="270"/>
      <c r="T27" s="270"/>
      <c r="U27" s="785"/>
      <c r="V27" s="795"/>
      <c r="W27" s="785"/>
      <c r="X27" s="786"/>
      <c r="Y27" s="199"/>
      <c r="Z27" s="198"/>
      <c r="AA27" s="198"/>
      <c r="AB27" s="198"/>
      <c r="AC27" s="227"/>
      <c r="AD27" s="227"/>
      <c r="AE27" s="227"/>
      <c r="AF27" s="227"/>
      <c r="AG27" s="227"/>
      <c r="AH27" s="227"/>
      <c r="AI27" s="227"/>
      <c r="AJ27" s="227"/>
      <c r="AK27" s="785"/>
      <c r="AL27" s="786"/>
      <c r="AM27" s="786"/>
      <c r="AN27" s="610"/>
      <c r="AO27" s="611"/>
      <c r="AP27" s="3"/>
      <c r="AQ27" s="226">
        <f t="shared" si="5"/>
        <v>1</v>
      </c>
    </row>
    <row r="28" spans="2:43" ht="12" customHeight="1" x14ac:dyDescent="0.2">
      <c r="B28" s="486"/>
      <c r="C28" s="757"/>
      <c r="D28" s="755"/>
      <c r="E28" s="755"/>
      <c r="F28" s="755"/>
      <c r="G28" s="755"/>
      <c r="H28" s="755"/>
      <c r="I28" s="755"/>
      <c r="J28" s="756"/>
      <c r="K28" s="197"/>
      <c r="L28" s="793"/>
      <c r="M28" s="794"/>
      <c r="N28" s="793"/>
      <c r="O28" s="794"/>
      <c r="P28" s="793"/>
      <c r="Q28" s="794"/>
      <c r="R28" s="270"/>
      <c r="S28" s="270"/>
      <c r="T28" s="270"/>
      <c r="U28" s="785"/>
      <c r="V28" s="795"/>
      <c r="W28" s="785"/>
      <c r="X28" s="786"/>
      <c r="Y28" s="199"/>
      <c r="Z28" s="198"/>
      <c r="AA28" s="198"/>
      <c r="AB28" s="198"/>
      <c r="AC28" s="227"/>
      <c r="AD28" s="227"/>
      <c r="AE28" s="227"/>
      <c r="AF28" s="227"/>
      <c r="AG28" s="227"/>
      <c r="AH28" s="227"/>
      <c r="AI28" s="227"/>
      <c r="AJ28" s="227"/>
      <c r="AK28" s="785"/>
      <c r="AL28" s="786"/>
      <c r="AM28" s="786"/>
      <c r="AN28" s="610"/>
      <c r="AO28" s="611"/>
      <c r="AP28" s="3"/>
      <c r="AQ28" s="226">
        <f t="shared" si="5"/>
        <v>1</v>
      </c>
    </row>
    <row r="29" spans="2:43" ht="12" customHeight="1" x14ac:dyDescent="0.2">
      <c r="B29" s="486"/>
      <c r="C29" s="757"/>
      <c r="D29" s="755"/>
      <c r="E29" s="755"/>
      <c r="F29" s="755"/>
      <c r="G29" s="755"/>
      <c r="H29" s="755"/>
      <c r="I29" s="755"/>
      <c r="J29" s="756"/>
      <c r="K29" s="197"/>
      <c r="L29" s="793"/>
      <c r="M29" s="794"/>
      <c r="N29" s="793"/>
      <c r="O29" s="794"/>
      <c r="P29" s="793"/>
      <c r="Q29" s="794"/>
      <c r="R29" s="270"/>
      <c r="S29" s="270"/>
      <c r="T29" s="270"/>
      <c r="U29" s="785"/>
      <c r="V29" s="795"/>
      <c r="W29" s="785"/>
      <c r="X29" s="786"/>
      <c r="Y29" s="199"/>
      <c r="Z29" s="198"/>
      <c r="AA29" s="198"/>
      <c r="AB29" s="198"/>
      <c r="AC29" s="227"/>
      <c r="AD29" s="227"/>
      <c r="AE29" s="227"/>
      <c r="AF29" s="227"/>
      <c r="AG29" s="227"/>
      <c r="AH29" s="227"/>
      <c r="AI29" s="227"/>
      <c r="AJ29" s="227"/>
      <c r="AK29" s="785"/>
      <c r="AL29" s="786"/>
      <c r="AM29" s="786"/>
      <c r="AN29" s="610"/>
      <c r="AO29" s="611"/>
      <c r="AP29" s="3"/>
      <c r="AQ29" s="226">
        <f t="shared" si="5"/>
        <v>1</v>
      </c>
    </row>
    <row r="30" spans="2:43" ht="12" customHeight="1" x14ac:dyDescent="0.2">
      <c r="B30" s="486"/>
      <c r="C30" s="757"/>
      <c r="D30" s="755"/>
      <c r="E30" s="755"/>
      <c r="F30" s="755"/>
      <c r="G30" s="755"/>
      <c r="H30" s="755"/>
      <c r="I30" s="755"/>
      <c r="J30" s="756"/>
      <c r="K30" s="197"/>
      <c r="L30" s="793"/>
      <c r="M30" s="794"/>
      <c r="N30" s="793"/>
      <c r="O30" s="794"/>
      <c r="P30" s="793"/>
      <c r="Q30" s="794"/>
      <c r="R30" s="270"/>
      <c r="S30" s="270"/>
      <c r="T30" s="270"/>
      <c r="U30" s="785"/>
      <c r="V30" s="795"/>
      <c r="W30" s="785"/>
      <c r="X30" s="786"/>
      <c r="Y30" s="199"/>
      <c r="Z30" s="198"/>
      <c r="AA30" s="198"/>
      <c r="AB30" s="198"/>
      <c r="AC30" s="227"/>
      <c r="AD30" s="227"/>
      <c r="AE30" s="227"/>
      <c r="AF30" s="227"/>
      <c r="AG30" s="227"/>
      <c r="AH30" s="227"/>
      <c r="AI30" s="227"/>
      <c r="AJ30" s="227"/>
      <c r="AK30" s="785"/>
      <c r="AL30" s="786"/>
      <c r="AM30" s="786"/>
      <c r="AN30" s="610"/>
      <c r="AO30" s="611"/>
      <c r="AP30" s="3"/>
      <c r="AQ30" s="226">
        <f t="shared" si="5"/>
        <v>1</v>
      </c>
    </row>
    <row r="31" spans="2:43" ht="12" customHeight="1" x14ac:dyDescent="0.2">
      <c r="B31" s="486"/>
      <c r="C31" s="757"/>
      <c r="D31" s="755"/>
      <c r="E31" s="755"/>
      <c r="F31" s="755"/>
      <c r="G31" s="755"/>
      <c r="H31" s="755"/>
      <c r="I31" s="755"/>
      <c r="J31" s="756"/>
      <c r="K31" s="779" t="s">
        <v>226</v>
      </c>
      <c r="L31" s="779" t="s">
        <v>225</v>
      </c>
      <c r="M31" s="779"/>
      <c r="N31" s="779"/>
      <c r="O31" s="779"/>
      <c r="P31" s="779"/>
      <c r="Q31" s="779"/>
      <c r="R31" s="779"/>
      <c r="S31" s="779"/>
      <c r="T31" s="779"/>
      <c r="U31" s="779"/>
      <c r="V31" s="779"/>
      <c r="W31" s="779"/>
      <c r="X31" s="779"/>
      <c r="Y31" s="782" t="s">
        <v>489</v>
      </c>
      <c r="Z31" s="783"/>
      <c r="AA31" s="783"/>
      <c r="AB31" s="784"/>
      <c r="AC31" s="228">
        <f t="shared" ref="AC31:AJ31" si="6">SUM(AC11:AC30)</f>
        <v>0</v>
      </c>
      <c r="AD31" s="228">
        <f t="shared" si="6"/>
        <v>0</v>
      </c>
      <c r="AE31" s="228">
        <f t="shared" si="6"/>
        <v>0</v>
      </c>
      <c r="AF31" s="228">
        <f t="shared" si="6"/>
        <v>1.5449999999999999</v>
      </c>
      <c r="AG31" s="228">
        <f t="shared" si="6"/>
        <v>0</v>
      </c>
      <c r="AH31" s="228">
        <f t="shared" si="6"/>
        <v>0</v>
      </c>
      <c r="AI31" s="228">
        <f t="shared" si="6"/>
        <v>0</v>
      </c>
      <c r="AJ31" s="228">
        <f t="shared" si="6"/>
        <v>0</v>
      </c>
      <c r="AK31" s="782" t="s">
        <v>224</v>
      </c>
      <c r="AL31" s="783"/>
      <c r="AM31" s="783"/>
      <c r="AN31" s="610"/>
      <c r="AO31" s="611"/>
      <c r="AP31" s="3"/>
    </row>
    <row r="32" spans="2:43" ht="12" customHeight="1" x14ac:dyDescent="0.2">
      <c r="B32" s="486"/>
      <c r="C32" s="757"/>
      <c r="D32" s="755"/>
      <c r="E32" s="755"/>
      <c r="F32" s="755"/>
      <c r="G32" s="755"/>
      <c r="H32" s="755"/>
      <c r="I32" s="755"/>
      <c r="J32" s="756"/>
      <c r="K32" s="779"/>
      <c r="L32" s="779" t="s">
        <v>490</v>
      </c>
      <c r="M32" s="779"/>
      <c r="N32" s="779"/>
      <c r="O32" s="779" t="s">
        <v>223</v>
      </c>
      <c r="P32" s="779"/>
      <c r="Q32" s="779"/>
      <c r="R32" s="779"/>
      <c r="S32" s="779"/>
      <c r="T32" s="779"/>
      <c r="U32" s="779"/>
      <c r="V32" s="779"/>
      <c r="W32" s="779"/>
      <c r="X32" s="779"/>
      <c r="Y32" s="199">
        <f>COUNTIF(Y11:Y30,"〇")</f>
        <v>0</v>
      </c>
      <c r="Z32" s="199">
        <f>COUNTIF(Z11:Z30,"〇")</f>
        <v>0</v>
      </c>
      <c r="AA32" s="199">
        <f>COUNTIF(AA11:AA30,"〇")</f>
        <v>0</v>
      </c>
      <c r="AB32" s="199">
        <f>COUNTIF(AB11:AB30,"〇")</f>
        <v>0</v>
      </c>
      <c r="AC32" s="199">
        <f t="shared" ref="AC32:AJ32" si="7">COUNT(AC11:AC30)</f>
        <v>0</v>
      </c>
      <c r="AD32" s="199">
        <f t="shared" si="7"/>
        <v>0</v>
      </c>
      <c r="AE32" s="199">
        <f t="shared" si="7"/>
        <v>0</v>
      </c>
      <c r="AF32" s="199">
        <f t="shared" si="7"/>
        <v>6</v>
      </c>
      <c r="AG32" s="199">
        <f t="shared" si="7"/>
        <v>0</v>
      </c>
      <c r="AH32" s="199">
        <f t="shared" si="7"/>
        <v>0</v>
      </c>
      <c r="AI32" s="199">
        <f t="shared" si="7"/>
        <v>0</v>
      </c>
      <c r="AJ32" s="199">
        <f t="shared" si="7"/>
        <v>0</v>
      </c>
      <c r="AK32" s="814"/>
      <c r="AL32" s="815"/>
      <c r="AM32" s="815"/>
      <c r="AN32" s="815"/>
      <c r="AO32" s="816"/>
      <c r="AP32" s="3"/>
    </row>
    <row r="33" spans="2:86" ht="12" customHeight="1" x14ac:dyDescent="0.2">
      <c r="B33" s="486"/>
      <c r="C33" s="757"/>
      <c r="D33" s="755"/>
      <c r="E33" s="755"/>
      <c r="F33" s="755"/>
      <c r="G33" s="755"/>
      <c r="H33" s="755"/>
      <c r="I33" s="755"/>
      <c r="J33" s="756"/>
      <c r="K33" s="779"/>
      <c r="L33" s="779"/>
      <c r="M33" s="779"/>
      <c r="N33" s="779"/>
      <c r="O33" s="779" t="s">
        <v>491</v>
      </c>
      <c r="P33" s="779"/>
      <c r="Q33" s="779"/>
      <c r="R33" s="779"/>
      <c r="S33" s="779"/>
      <c r="T33" s="779"/>
      <c r="U33" s="779"/>
      <c r="V33" s="779"/>
      <c r="W33" s="779"/>
      <c r="X33" s="779"/>
      <c r="Y33" s="785" t="str">
        <f>IF(Y32&gt;0,"Ⅳ",IF(Z32&gt;0,"Ⅲ",IF(AA32&gt;0,"Ⅱa",IF(AB32&gt;0,"Ⅱb","Ⅰ"))))</f>
        <v>Ⅰ</v>
      </c>
      <c r="Z33" s="786"/>
      <c r="AA33" s="786"/>
      <c r="AB33" s="795"/>
      <c r="AC33" s="785" t="str">
        <f>IF(AC32&gt;0,"Ⅳ",IF(AD32&gt;0,"Ⅲ",IF(AE32&gt;0,"Ⅱa",IF(AF32&gt;0,"Ⅱb","Ⅰ"))))</f>
        <v>Ⅱb</v>
      </c>
      <c r="AD33" s="786"/>
      <c r="AE33" s="786"/>
      <c r="AF33" s="795"/>
      <c r="AG33" s="785" t="str">
        <f>IF(AG32&gt;0,"Ⅳ",IF(AH32&gt;0,"Ⅲ",IF(AI32&gt;0,"Ⅱa",IF(AJ32&gt;0,"Ⅱb","Ⅰ"))))</f>
        <v>Ⅰ</v>
      </c>
      <c r="AH33" s="786"/>
      <c r="AI33" s="786"/>
      <c r="AJ33" s="795"/>
      <c r="AK33" s="817"/>
      <c r="AL33" s="818"/>
      <c r="AM33" s="818"/>
      <c r="AN33" s="818"/>
      <c r="AO33" s="819"/>
      <c r="AP33" s="3"/>
      <c r="AQ33" s="70" t="s">
        <v>328</v>
      </c>
      <c r="AR33" s="70" t="s">
        <v>329</v>
      </c>
      <c r="AS33" s="459" t="s">
        <v>332</v>
      </c>
      <c r="AT33" s="597"/>
    </row>
    <row r="34" spans="2:86" ht="12" customHeight="1" x14ac:dyDescent="0.2">
      <c r="B34" s="486"/>
      <c r="C34" s="757"/>
      <c r="D34" s="755"/>
      <c r="E34" s="755"/>
      <c r="F34" s="755"/>
      <c r="G34" s="755"/>
      <c r="H34" s="755"/>
      <c r="I34" s="755"/>
      <c r="J34" s="756"/>
      <c r="K34" s="779"/>
      <c r="L34" s="779" t="s">
        <v>492</v>
      </c>
      <c r="M34" s="779"/>
      <c r="N34" s="779"/>
      <c r="O34" s="779" t="s">
        <v>222</v>
      </c>
      <c r="P34" s="779"/>
      <c r="Q34" s="779"/>
      <c r="R34" s="779"/>
      <c r="S34" s="779"/>
      <c r="T34" s="779"/>
      <c r="U34" s="779"/>
      <c r="V34" s="779"/>
      <c r="W34" s="779"/>
      <c r="X34" s="779"/>
      <c r="Y34" s="193" t="s">
        <v>34</v>
      </c>
      <c r="Z34" s="193" t="s">
        <v>35</v>
      </c>
      <c r="AA34" s="809" t="s">
        <v>36</v>
      </c>
      <c r="AB34" s="809"/>
      <c r="AC34" s="193" t="s">
        <v>34</v>
      </c>
      <c r="AD34" s="193" t="s">
        <v>35</v>
      </c>
      <c r="AE34" s="809" t="s">
        <v>36</v>
      </c>
      <c r="AF34" s="809"/>
      <c r="AG34" s="193" t="s">
        <v>34</v>
      </c>
      <c r="AH34" s="193" t="s">
        <v>35</v>
      </c>
      <c r="AI34" s="809" t="s">
        <v>36</v>
      </c>
      <c r="AJ34" s="809"/>
      <c r="AK34" s="817"/>
      <c r="AL34" s="818"/>
      <c r="AM34" s="818"/>
      <c r="AN34" s="818"/>
      <c r="AO34" s="819"/>
      <c r="AP34" s="3"/>
      <c r="AQ34" s="738">
        <f>+Y32+Z32</f>
        <v>0</v>
      </c>
      <c r="AR34" s="739"/>
      <c r="AS34" s="738">
        <f>+AA32+AB32</f>
        <v>0</v>
      </c>
      <c r="AT34" s="739"/>
    </row>
    <row r="35" spans="2:86" ht="12" customHeight="1" x14ac:dyDescent="0.2">
      <c r="B35" s="486"/>
      <c r="C35" s="757"/>
      <c r="D35" s="755"/>
      <c r="E35" s="755"/>
      <c r="F35" s="755"/>
      <c r="G35" s="755"/>
      <c r="H35" s="755"/>
      <c r="I35" s="755"/>
      <c r="J35" s="756"/>
      <c r="K35" s="779"/>
      <c r="L35" s="779"/>
      <c r="M35" s="779"/>
      <c r="N35" s="779"/>
      <c r="O35" s="779" t="s">
        <v>496</v>
      </c>
      <c r="P35" s="779"/>
      <c r="Q35" s="779"/>
      <c r="R35" s="779"/>
      <c r="S35" s="779"/>
      <c r="T35" s="779"/>
      <c r="U35" s="779"/>
      <c r="V35" s="779"/>
      <c r="W35" s="779"/>
      <c r="X35" s="779"/>
      <c r="Y35" s="199" t="str">
        <f>IF(Y32=0,"",1)</f>
        <v/>
      </c>
      <c r="Z35" s="199" t="str">
        <f>IF(Z32=0,"",1)</f>
        <v/>
      </c>
      <c r="AA35" s="807" t="str">
        <f>IF(AQ34=1,"",IF(AS34&gt;0,1,""))</f>
        <v/>
      </c>
      <c r="AB35" s="808"/>
      <c r="AC35" s="199">
        <f>+AC32</f>
        <v>0</v>
      </c>
      <c r="AD35" s="199">
        <f>AD32</f>
        <v>0</v>
      </c>
      <c r="AE35" s="807">
        <f>AE32+AF32</f>
        <v>6</v>
      </c>
      <c r="AF35" s="808"/>
      <c r="AG35" s="199">
        <f>AG32</f>
        <v>0</v>
      </c>
      <c r="AH35" s="199">
        <f>AH32</f>
        <v>0</v>
      </c>
      <c r="AI35" s="807">
        <f>AI32+AJ32</f>
        <v>0</v>
      </c>
      <c r="AJ35" s="808"/>
      <c r="AK35" s="817"/>
      <c r="AL35" s="818"/>
      <c r="AM35" s="818"/>
      <c r="AN35" s="818"/>
      <c r="AO35" s="819"/>
      <c r="AP35" s="3"/>
      <c r="AQ35" s="167">
        <f>+Y32+AC35+AG35</f>
        <v>0</v>
      </c>
      <c r="AR35" s="167">
        <f>+Z32+AD35+AH35</f>
        <v>0</v>
      </c>
      <c r="AS35" s="736">
        <f>+AS34+AE35+AI35</f>
        <v>6</v>
      </c>
      <c r="AT35" s="737"/>
    </row>
    <row r="36" spans="2:86" ht="12" customHeight="1" x14ac:dyDescent="0.2">
      <c r="B36" s="486"/>
      <c r="C36" s="757"/>
      <c r="D36" s="755"/>
      <c r="E36" s="755"/>
      <c r="F36" s="755"/>
      <c r="G36" s="755"/>
      <c r="H36" s="755"/>
      <c r="I36" s="755"/>
      <c r="J36" s="756"/>
      <c r="K36" s="779"/>
      <c r="L36" s="779"/>
      <c r="M36" s="779"/>
      <c r="N36" s="779"/>
      <c r="O36" s="779" t="s">
        <v>497</v>
      </c>
      <c r="P36" s="779"/>
      <c r="Q36" s="779"/>
      <c r="R36" s="779"/>
      <c r="S36" s="779"/>
      <c r="T36" s="779"/>
      <c r="U36" s="779"/>
      <c r="V36" s="779"/>
      <c r="W36" s="779"/>
      <c r="X36" s="779"/>
      <c r="Y36" s="785" t="s">
        <v>362</v>
      </c>
      <c r="Z36" s="786"/>
      <c r="AA36" s="786"/>
      <c r="AB36" s="795"/>
      <c r="AC36" s="785" t="s">
        <v>367</v>
      </c>
      <c r="AD36" s="786"/>
      <c r="AE36" s="786"/>
      <c r="AF36" s="795"/>
      <c r="AG36" s="785" t="s">
        <v>362</v>
      </c>
      <c r="AH36" s="786"/>
      <c r="AI36" s="786"/>
      <c r="AJ36" s="795"/>
      <c r="AK36" s="817"/>
      <c r="AL36" s="818"/>
      <c r="AM36" s="818"/>
      <c r="AN36" s="818"/>
      <c r="AO36" s="819"/>
      <c r="AP36" s="3"/>
      <c r="AQ36" s="371" t="str">
        <f>IF(AQ35&gt;0,"Ⅳ",IF(AR35&gt;0,"Ⅲ",IF(AS35&gt;0,"Ⅱ","Ⅰ")))</f>
        <v>Ⅱ</v>
      </c>
      <c r="AR36" s="371"/>
      <c r="AS36" s="371"/>
      <c r="AT36" s="371"/>
    </row>
    <row r="37" spans="2:86" ht="12" customHeight="1" x14ac:dyDescent="0.2">
      <c r="B37" s="486"/>
      <c r="C37" s="757"/>
      <c r="D37" s="755"/>
      <c r="E37" s="755"/>
      <c r="F37" s="755"/>
      <c r="G37" s="755"/>
      <c r="H37" s="755"/>
      <c r="I37" s="755"/>
      <c r="J37" s="756"/>
      <c r="K37" s="779"/>
      <c r="L37" s="779"/>
      <c r="M37" s="779"/>
      <c r="N37" s="779"/>
      <c r="O37" s="779" t="s">
        <v>498</v>
      </c>
      <c r="P37" s="779"/>
      <c r="Q37" s="779"/>
      <c r="R37" s="779"/>
      <c r="S37" s="779"/>
      <c r="T37" s="779"/>
      <c r="U37" s="779"/>
      <c r="V37" s="779"/>
      <c r="W37" s="779"/>
      <c r="X37" s="779"/>
      <c r="Y37" s="785" t="s">
        <v>367</v>
      </c>
      <c r="Z37" s="786"/>
      <c r="AA37" s="786"/>
      <c r="AB37" s="786"/>
      <c r="AC37" s="786"/>
      <c r="AD37" s="786"/>
      <c r="AE37" s="786"/>
      <c r="AF37" s="786"/>
      <c r="AG37" s="786"/>
      <c r="AH37" s="786"/>
      <c r="AI37" s="786"/>
      <c r="AJ37" s="795"/>
      <c r="AK37" s="820"/>
      <c r="AL37" s="821"/>
      <c r="AM37" s="821"/>
      <c r="AN37" s="821"/>
      <c r="AO37" s="822"/>
      <c r="AP37" s="3"/>
    </row>
    <row r="38" spans="2:86" ht="14.25" customHeight="1" x14ac:dyDescent="0.2">
      <c r="B38" s="486"/>
      <c r="C38" s="757"/>
      <c r="D38" s="755"/>
      <c r="E38" s="755"/>
      <c r="F38" s="755"/>
      <c r="G38" s="755"/>
      <c r="H38" s="755"/>
      <c r="I38" s="755"/>
      <c r="J38" s="756"/>
      <c r="K38" s="779" t="s">
        <v>178</v>
      </c>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2"/>
      <c r="AI38" s="812"/>
      <c r="AJ38" s="812"/>
      <c r="AK38" s="812"/>
      <c r="AL38" s="812"/>
      <c r="AM38" s="812"/>
      <c r="AN38" s="812"/>
      <c r="AO38" s="812"/>
      <c r="AP38" s="3"/>
    </row>
    <row r="39" spans="2:86" ht="14.25" customHeight="1" x14ac:dyDescent="0.2">
      <c r="B39" s="486"/>
      <c r="C39" s="757"/>
      <c r="D39" s="755"/>
      <c r="E39" s="755"/>
      <c r="F39" s="755"/>
      <c r="G39" s="755"/>
      <c r="H39" s="755"/>
      <c r="I39" s="755"/>
      <c r="J39" s="756"/>
      <c r="K39" s="779"/>
      <c r="L39" s="812"/>
      <c r="M39" s="812"/>
      <c r="N39" s="812"/>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812"/>
      <c r="AM39" s="812"/>
      <c r="AN39" s="812"/>
      <c r="AO39" s="812"/>
      <c r="AP39" s="3"/>
    </row>
    <row r="40" spans="2:86" ht="12" customHeight="1" x14ac:dyDescent="0.2">
      <c r="B40" s="486"/>
      <c r="C40" s="757"/>
      <c r="D40" s="755"/>
      <c r="E40" s="755"/>
      <c r="F40" s="755"/>
      <c r="G40" s="755"/>
      <c r="H40" s="755"/>
      <c r="I40" s="755"/>
      <c r="J40" s="756"/>
      <c r="K40" s="813" t="s">
        <v>499</v>
      </c>
      <c r="L40" s="813"/>
      <c r="M40" s="813"/>
      <c r="N40" s="813"/>
      <c r="O40" s="813"/>
      <c r="P40" s="813"/>
      <c r="Q40" s="813"/>
      <c r="R40" s="813"/>
      <c r="S40" s="813"/>
      <c r="T40" s="813"/>
      <c r="U40" s="813"/>
      <c r="V40" s="813"/>
      <c r="W40" s="813"/>
      <c r="X40" s="813"/>
      <c r="Y40" s="813"/>
      <c r="Z40" s="813"/>
      <c r="AA40" s="813"/>
      <c r="AB40" s="813"/>
      <c r="AC40" s="813"/>
      <c r="AD40" s="813"/>
      <c r="AE40" s="813"/>
      <c r="AF40" s="813"/>
      <c r="AG40" s="813"/>
      <c r="AH40" s="813"/>
      <c r="AI40" s="813"/>
      <c r="AJ40" s="813"/>
      <c r="AK40" s="813"/>
      <c r="AL40" s="813"/>
      <c r="AM40" s="813"/>
      <c r="AN40" s="813"/>
      <c r="AO40" s="813"/>
      <c r="AP40" s="3"/>
    </row>
    <row r="41" spans="2:86" ht="12" customHeight="1" x14ac:dyDescent="0.2">
      <c r="B41" s="486"/>
      <c r="C41" s="757"/>
      <c r="D41" s="755"/>
      <c r="E41" s="755"/>
      <c r="F41" s="755"/>
      <c r="G41" s="755"/>
      <c r="H41" s="755"/>
      <c r="I41" s="755"/>
      <c r="J41" s="756"/>
      <c r="K41" s="800" t="s">
        <v>550</v>
      </c>
      <c r="L41" s="800"/>
      <c r="M41" s="800"/>
      <c r="N41" s="800"/>
      <c r="O41" s="800"/>
      <c r="P41" s="800"/>
      <c r="Q41" s="800"/>
      <c r="R41" s="800"/>
      <c r="S41" s="800"/>
      <c r="T41" s="800"/>
      <c r="U41" s="800"/>
      <c r="V41" s="800"/>
      <c r="W41" s="800"/>
      <c r="X41" s="800"/>
      <c r="Y41" s="800"/>
      <c r="Z41" s="800"/>
      <c r="AA41" s="800"/>
      <c r="AB41" s="800"/>
      <c r="AC41" s="800"/>
      <c r="AD41" s="800"/>
      <c r="AE41" s="800"/>
      <c r="AF41" s="800"/>
      <c r="AG41" s="800"/>
      <c r="AH41" s="800"/>
      <c r="AI41" s="800"/>
      <c r="AJ41" s="800"/>
      <c r="AK41" s="800"/>
      <c r="AL41" s="800"/>
      <c r="AM41" s="800"/>
      <c r="AN41" s="800"/>
      <c r="AO41" s="800"/>
      <c r="AP41" s="3"/>
    </row>
    <row r="42" spans="2:86" ht="12" customHeight="1" x14ac:dyDescent="0.2">
      <c r="B42" s="486"/>
      <c r="C42" s="757"/>
      <c r="D42" s="755"/>
      <c r="E42" s="755"/>
      <c r="F42" s="755"/>
      <c r="G42" s="755"/>
      <c r="H42" s="755"/>
      <c r="I42" s="755"/>
      <c r="J42" s="756"/>
      <c r="K42" s="200" t="s">
        <v>500</v>
      </c>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1"/>
      <c r="AK42" s="201"/>
      <c r="AL42" s="201"/>
      <c r="AM42" s="201"/>
      <c r="AN42" s="201"/>
      <c r="AO42" s="202"/>
      <c r="AP42" s="3"/>
    </row>
    <row r="43" spans="2:86" ht="12" customHeight="1" x14ac:dyDescent="0.2">
      <c r="B43" s="486"/>
      <c r="C43" s="757"/>
      <c r="D43" s="755"/>
      <c r="E43" s="755"/>
      <c r="F43" s="755"/>
      <c r="G43" s="755"/>
      <c r="H43" s="755"/>
      <c r="I43" s="755"/>
      <c r="J43" s="756"/>
      <c r="K43" s="200" t="s">
        <v>501</v>
      </c>
      <c r="L43" s="201"/>
      <c r="M43" s="201"/>
      <c r="N43" s="201"/>
      <c r="O43" s="201"/>
      <c r="P43" s="201"/>
      <c r="Q43" s="201"/>
      <c r="R43" s="201"/>
      <c r="S43" s="201"/>
      <c r="T43" s="201"/>
      <c r="U43" s="201"/>
      <c r="V43" s="201"/>
      <c r="W43" s="201"/>
      <c r="X43" s="201"/>
      <c r="Y43" s="201"/>
      <c r="Z43" s="201"/>
      <c r="AA43" s="201"/>
      <c r="AB43" s="201"/>
      <c r="AC43" s="201"/>
      <c r="AD43" s="201"/>
      <c r="AE43" s="201"/>
      <c r="AF43" s="201"/>
      <c r="AG43" s="201"/>
      <c r="AH43" s="201"/>
      <c r="AI43" s="201"/>
      <c r="AJ43" s="201"/>
      <c r="AK43" s="201"/>
      <c r="AL43" s="201"/>
      <c r="AM43" s="201"/>
      <c r="AN43" s="201"/>
      <c r="AO43" s="202"/>
      <c r="AP43" s="3"/>
    </row>
    <row r="44" spans="2:86" ht="12" customHeight="1" x14ac:dyDescent="0.2">
      <c r="B44" s="486"/>
      <c r="C44" s="757"/>
      <c r="D44" s="755"/>
      <c r="E44" s="755"/>
      <c r="F44" s="755"/>
      <c r="G44" s="755"/>
      <c r="H44" s="755"/>
      <c r="I44" s="755"/>
      <c r="J44" s="756"/>
      <c r="K44" s="801" t="s">
        <v>502</v>
      </c>
      <c r="L44" s="802"/>
      <c r="M44" s="802"/>
      <c r="N44" s="802"/>
      <c r="O44" s="802"/>
      <c r="P44" s="802"/>
      <c r="Q44" s="802"/>
      <c r="R44" s="802"/>
      <c r="S44" s="802"/>
      <c r="T44" s="802"/>
      <c r="U44" s="802"/>
      <c r="V44" s="802"/>
      <c r="W44" s="802"/>
      <c r="X44" s="802"/>
      <c r="Y44" s="802"/>
      <c r="Z44" s="802"/>
      <c r="AA44" s="802"/>
      <c r="AB44" s="802"/>
      <c r="AC44" s="802"/>
      <c r="AD44" s="802"/>
      <c r="AE44" s="802"/>
      <c r="AF44" s="802"/>
      <c r="AG44" s="802"/>
      <c r="AH44" s="802"/>
      <c r="AI44" s="802"/>
      <c r="AJ44" s="802"/>
      <c r="AK44" s="802"/>
      <c r="AL44" s="802"/>
      <c r="AM44" s="802"/>
      <c r="AN44" s="802"/>
      <c r="AO44" s="803"/>
      <c r="AP44" s="3"/>
    </row>
    <row r="45" spans="2:86" ht="12" customHeight="1" x14ac:dyDescent="0.2">
      <c r="B45" s="471"/>
      <c r="C45" s="758"/>
      <c r="D45" s="759"/>
      <c r="E45" s="759"/>
      <c r="F45" s="759"/>
      <c r="G45" s="759"/>
      <c r="H45" s="759"/>
      <c r="I45" s="759"/>
      <c r="J45" s="760"/>
      <c r="K45" s="804"/>
      <c r="L45" s="805"/>
      <c r="M45" s="805"/>
      <c r="N45" s="805"/>
      <c r="O45" s="805"/>
      <c r="P45" s="805"/>
      <c r="Q45" s="805"/>
      <c r="R45" s="805"/>
      <c r="S45" s="805"/>
      <c r="T45" s="805"/>
      <c r="U45" s="805"/>
      <c r="V45" s="805"/>
      <c r="W45" s="805"/>
      <c r="X45" s="805"/>
      <c r="Y45" s="805"/>
      <c r="Z45" s="805"/>
      <c r="AA45" s="805"/>
      <c r="AB45" s="805"/>
      <c r="AC45" s="805"/>
      <c r="AD45" s="805"/>
      <c r="AE45" s="805"/>
      <c r="AF45" s="805"/>
      <c r="AG45" s="805"/>
      <c r="AH45" s="805"/>
      <c r="AI45" s="805"/>
      <c r="AJ45" s="805"/>
      <c r="AK45" s="805"/>
      <c r="AL45" s="805"/>
      <c r="AM45" s="805"/>
      <c r="AN45" s="805"/>
      <c r="AO45" s="806"/>
      <c r="AP45" s="3"/>
    </row>
    <row r="46" spans="2:86" s="7" customFormat="1" ht="12" customHeight="1" x14ac:dyDescent="0.2">
      <c r="B46" s="3" t="s">
        <v>554</v>
      </c>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row>
    <row r="47" spans="2:86" ht="12" customHeight="1" x14ac:dyDescent="0.2">
      <c r="B47" s="3" t="s">
        <v>551</v>
      </c>
    </row>
    <row r="48" spans="2:86" ht="12" customHeight="1" x14ac:dyDescent="0.2">
      <c r="B48" s="3" t="s">
        <v>552</v>
      </c>
    </row>
    <row r="49" spans="2:2" ht="12" customHeight="1" x14ac:dyDescent="0.2">
      <c r="B49" s="3" t="s">
        <v>503</v>
      </c>
    </row>
    <row r="50" spans="2:2" ht="12" customHeight="1" x14ac:dyDescent="0.2">
      <c r="B50" s="3" t="s">
        <v>553</v>
      </c>
    </row>
    <row r="51" spans="2:2" ht="12" customHeight="1" x14ac:dyDescent="0.2">
      <c r="B51" s="3" t="s">
        <v>504</v>
      </c>
    </row>
    <row r="52" spans="2:2" x14ac:dyDescent="0.2">
      <c r="B52" s="3" t="s">
        <v>568</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1">
    <dataValidation type="list" allowBlank="1" showInputMessage="1" showErrorMessage="1" sqref="N11:O30 R11:T30" xr:uid="{ADA7E6B5-6807-42F3-BC49-A425D40BFEE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77D22F7-B592-4125-9915-C953A7C3B279}">
          <x14:formula1>
            <xm:f>'(参考)リスト'!$F$16:$F$21</xm:f>
          </x14:formula1>
          <xm:sqref>W11:X30</xm:sqref>
        </x14:dataValidation>
        <x14:dataValidation type="list" allowBlank="1" showInputMessage="1" showErrorMessage="1" xr:uid="{80FB9EFD-49F1-4AC3-B6E4-876D40E14B84}">
          <x14:formula1>
            <xm:f>'(参考)リスト'!$B$16:$B$20</xm:f>
          </x14:formula1>
          <xm:sqref>L11:M30</xm:sqref>
        </x14:dataValidation>
        <x14:dataValidation type="list" allowBlank="1" showInputMessage="1" showErrorMessage="1" xr:uid="{D6950062-1BB4-42F1-8B80-4362D95123CA}">
          <x14:formula1>
            <xm:f>'(参考)リスト'!$G$16:$G$20</xm:f>
          </x14:formula1>
          <xm:sqref>U11:V30</xm:sqref>
        </x14:dataValidation>
        <x14:dataValidation type="list" allowBlank="1" showInputMessage="1" showErrorMessage="1" xr:uid="{86C58DE8-A6C4-44F1-A32B-9447041190BA}">
          <x14:formula1>
            <xm:f>'(参考)リスト'!$D$16:$D$18</xm:f>
          </x14:formula1>
          <xm:sqref>P11:Q30</xm:sqref>
        </x14:dataValidation>
      </x14:dataValidations>
    </ext>
  </extLst>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M21"/>
  <sheetViews>
    <sheetView showGridLines="0" view="pageBreakPreview" zoomScaleNormal="100" zoomScaleSheetLayoutView="100" workbookViewId="0">
      <selection activeCell="P12" sqref="P12:AM12"/>
    </sheetView>
  </sheetViews>
  <sheetFormatPr defaultRowHeight="13" x14ac:dyDescent="0.2"/>
  <cols>
    <col min="1" max="1" width="1.90625" customWidth="1"/>
    <col min="2" max="60" width="2.08984375" style="54" customWidth="1"/>
    <col min="61" max="61" width="0.6328125" style="54" customWidth="1"/>
    <col min="62" max="62" width="2.08984375" style="54" customWidth="1"/>
    <col min="63" max="63" width="1" style="54" customWidth="1"/>
    <col min="64" max="65" width="2.08984375" style="54" customWidth="1"/>
  </cols>
  <sheetData>
    <row r="2" spans="2:63" s="56" customFormat="1" ht="14.25" customHeight="1" x14ac:dyDescent="0.2">
      <c r="B2" s="116" t="s">
        <v>336</v>
      </c>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row>
    <row r="3" spans="2:63" s="55" customFormat="1" ht="17.25" customHeight="1" x14ac:dyDescent="0.2">
      <c r="B3" s="901" t="s">
        <v>27</v>
      </c>
      <c r="C3" s="902"/>
      <c r="D3" s="902"/>
      <c r="E3" s="903"/>
      <c r="F3" s="894" t="s">
        <v>617</v>
      </c>
      <c r="G3" s="895"/>
      <c r="H3" s="895"/>
      <c r="I3" s="895"/>
      <c r="J3" s="895"/>
      <c r="K3" s="895"/>
      <c r="L3" s="895"/>
      <c r="M3" s="895"/>
      <c r="N3" s="895"/>
      <c r="O3" s="895"/>
      <c r="P3" s="895"/>
      <c r="Q3" s="895"/>
      <c r="R3" s="895"/>
      <c r="S3" s="895"/>
      <c r="T3" s="896"/>
      <c r="U3" s="861" t="s">
        <v>238</v>
      </c>
      <c r="V3" s="862"/>
      <c r="W3" s="862"/>
      <c r="X3" s="886"/>
      <c r="Y3" s="886"/>
      <c r="Z3" s="910" t="s">
        <v>578</v>
      </c>
      <c r="AA3" s="911"/>
      <c r="AB3" s="911"/>
      <c r="AC3" s="911"/>
      <c r="AD3" s="911"/>
      <c r="AE3" s="911"/>
      <c r="AF3" s="911"/>
      <c r="AG3" s="911"/>
      <c r="AH3" s="912"/>
      <c r="AI3" s="861" t="s">
        <v>311</v>
      </c>
      <c r="AJ3" s="886"/>
      <c r="AK3" s="886"/>
      <c r="AL3" s="886"/>
      <c r="AM3" s="886"/>
      <c r="AN3" s="887"/>
      <c r="AO3" s="888" t="s">
        <v>633</v>
      </c>
      <c r="AP3" s="889"/>
      <c r="AQ3" s="889"/>
      <c r="AR3" s="889"/>
      <c r="AS3" s="889"/>
      <c r="AT3" s="889"/>
      <c r="AU3" s="889"/>
      <c r="AV3" s="890"/>
      <c r="AW3" s="874" t="s">
        <v>230</v>
      </c>
      <c r="AX3" s="875"/>
      <c r="AY3" s="875"/>
      <c r="AZ3" s="875"/>
      <c r="BA3" s="875"/>
      <c r="BB3" s="876"/>
      <c r="BC3" s="880">
        <v>45275</v>
      </c>
      <c r="BD3" s="881"/>
      <c r="BE3" s="881"/>
      <c r="BF3" s="881"/>
      <c r="BG3" s="881"/>
      <c r="BH3" s="881"/>
      <c r="BI3" s="881"/>
      <c r="BJ3" s="881"/>
      <c r="BK3" s="882"/>
    </row>
    <row r="4" spans="2:63" s="55" customFormat="1" ht="17.25" customHeight="1" x14ac:dyDescent="0.2">
      <c r="B4" s="904" t="s">
        <v>237</v>
      </c>
      <c r="C4" s="905"/>
      <c r="D4" s="905"/>
      <c r="E4" s="906"/>
      <c r="F4" s="907" t="s">
        <v>630</v>
      </c>
      <c r="G4" s="908"/>
      <c r="H4" s="908"/>
      <c r="I4" s="908"/>
      <c r="J4" s="908"/>
      <c r="K4" s="908"/>
      <c r="L4" s="908"/>
      <c r="M4" s="908"/>
      <c r="N4" s="908"/>
      <c r="O4" s="908"/>
      <c r="P4" s="908"/>
      <c r="Q4" s="908"/>
      <c r="R4" s="908"/>
      <c r="S4" s="908"/>
      <c r="T4" s="909"/>
      <c r="U4" s="861" t="s">
        <v>310</v>
      </c>
      <c r="V4" s="862"/>
      <c r="W4" s="862"/>
      <c r="X4" s="886"/>
      <c r="Y4" s="886"/>
      <c r="Z4" s="913" t="s">
        <v>579</v>
      </c>
      <c r="AA4" s="914"/>
      <c r="AB4" s="914"/>
      <c r="AC4" s="914"/>
      <c r="AD4" s="914"/>
      <c r="AE4" s="914"/>
      <c r="AF4" s="914"/>
      <c r="AG4" s="914"/>
      <c r="AH4" s="915"/>
      <c r="AI4" s="861" t="s">
        <v>312</v>
      </c>
      <c r="AJ4" s="886"/>
      <c r="AK4" s="886"/>
      <c r="AL4" s="886"/>
      <c r="AM4" s="886"/>
      <c r="AN4" s="887"/>
      <c r="AO4" s="891" t="s">
        <v>634</v>
      </c>
      <c r="AP4" s="892"/>
      <c r="AQ4" s="892"/>
      <c r="AR4" s="892"/>
      <c r="AS4" s="892"/>
      <c r="AT4" s="892"/>
      <c r="AU4" s="892"/>
      <c r="AV4" s="893"/>
      <c r="AW4" s="877"/>
      <c r="AX4" s="878"/>
      <c r="AY4" s="878"/>
      <c r="AZ4" s="878"/>
      <c r="BA4" s="878"/>
      <c r="BB4" s="879"/>
      <c r="BC4" s="883"/>
      <c r="BD4" s="884"/>
      <c r="BE4" s="884"/>
      <c r="BF4" s="884"/>
      <c r="BG4" s="884"/>
      <c r="BH4" s="884"/>
      <c r="BI4" s="884"/>
      <c r="BJ4" s="884"/>
      <c r="BK4" s="885"/>
    </row>
    <row r="5" spans="2:63" ht="42.75" customHeight="1" x14ac:dyDescent="0.2">
      <c r="B5" s="873" t="s">
        <v>236</v>
      </c>
      <c r="C5" s="859"/>
      <c r="D5" s="859"/>
      <c r="E5" s="859"/>
      <c r="F5" s="859"/>
      <c r="G5" s="860"/>
      <c r="H5" s="858" t="s">
        <v>235</v>
      </c>
      <c r="I5" s="859"/>
      <c r="J5" s="859"/>
      <c r="K5" s="859"/>
      <c r="L5" s="859"/>
      <c r="M5" s="859"/>
      <c r="N5" s="859"/>
      <c r="O5" s="860"/>
      <c r="P5" s="861" t="s">
        <v>234</v>
      </c>
      <c r="Q5" s="862"/>
      <c r="R5" s="862"/>
      <c r="S5" s="862"/>
      <c r="T5" s="862"/>
      <c r="U5" s="862"/>
      <c r="V5" s="862"/>
      <c r="W5" s="862"/>
      <c r="X5" s="862"/>
      <c r="Y5" s="862"/>
      <c r="Z5" s="862"/>
      <c r="AA5" s="862"/>
      <c r="AB5" s="862"/>
      <c r="AC5" s="862"/>
      <c r="AD5" s="862"/>
      <c r="AE5" s="862"/>
      <c r="AF5" s="862"/>
      <c r="AG5" s="862"/>
      <c r="AH5" s="862"/>
      <c r="AI5" s="862"/>
      <c r="AJ5" s="862"/>
      <c r="AK5" s="862"/>
      <c r="AL5" s="862"/>
      <c r="AM5" s="862"/>
      <c r="AN5" s="861" t="s">
        <v>233</v>
      </c>
      <c r="AO5" s="862"/>
      <c r="AP5" s="862"/>
      <c r="AQ5" s="862"/>
      <c r="AR5" s="862"/>
      <c r="AS5" s="862"/>
      <c r="AT5" s="862"/>
      <c r="AU5" s="862"/>
      <c r="AV5" s="862"/>
      <c r="AW5" s="862"/>
      <c r="AX5" s="862"/>
      <c r="AY5" s="862"/>
      <c r="AZ5" s="862"/>
      <c r="BA5" s="862"/>
      <c r="BB5" s="862"/>
      <c r="BC5" s="862"/>
      <c r="BD5" s="862"/>
      <c r="BE5" s="862"/>
      <c r="BF5" s="862"/>
      <c r="BG5" s="862"/>
      <c r="BH5" s="862"/>
      <c r="BI5" s="862"/>
      <c r="BJ5" s="862"/>
      <c r="BK5" s="863"/>
    </row>
    <row r="6" spans="2:63" ht="29.25" customHeight="1" x14ac:dyDescent="0.2">
      <c r="B6" s="897"/>
      <c r="C6" s="898"/>
      <c r="D6" s="898"/>
      <c r="E6" s="898"/>
      <c r="F6" s="898"/>
      <c r="G6" s="899"/>
      <c r="H6" s="900"/>
      <c r="I6" s="900"/>
      <c r="J6" s="900"/>
      <c r="K6" s="900"/>
      <c r="L6" s="900"/>
      <c r="M6" s="900"/>
      <c r="N6" s="900"/>
      <c r="O6" s="900"/>
      <c r="P6" s="864"/>
      <c r="Q6" s="865"/>
      <c r="R6" s="865"/>
      <c r="S6" s="865"/>
      <c r="T6" s="865"/>
      <c r="U6" s="865"/>
      <c r="V6" s="865"/>
      <c r="W6" s="865"/>
      <c r="X6" s="865"/>
      <c r="Y6" s="865"/>
      <c r="Z6" s="865"/>
      <c r="AA6" s="865"/>
      <c r="AB6" s="865"/>
      <c r="AC6" s="865"/>
      <c r="AD6" s="865"/>
      <c r="AE6" s="865"/>
      <c r="AF6" s="865"/>
      <c r="AG6" s="865"/>
      <c r="AH6" s="865"/>
      <c r="AI6" s="865"/>
      <c r="AJ6" s="865"/>
      <c r="AK6" s="865"/>
      <c r="AL6" s="865"/>
      <c r="AM6" s="865"/>
      <c r="AN6" s="866"/>
      <c r="AO6" s="867"/>
      <c r="AP6" s="867"/>
      <c r="AQ6" s="867"/>
      <c r="AR6" s="867"/>
      <c r="AS6" s="867"/>
      <c r="AT6" s="867"/>
      <c r="AU6" s="867"/>
      <c r="AV6" s="867"/>
      <c r="AW6" s="867"/>
      <c r="AX6" s="867"/>
      <c r="AY6" s="867"/>
      <c r="AZ6" s="867"/>
      <c r="BA6" s="867"/>
      <c r="BB6" s="867"/>
      <c r="BC6" s="867"/>
      <c r="BD6" s="867"/>
      <c r="BE6" s="867"/>
      <c r="BF6" s="867"/>
      <c r="BG6" s="867"/>
      <c r="BH6" s="867"/>
      <c r="BI6" s="867"/>
      <c r="BJ6" s="867"/>
      <c r="BK6" s="868"/>
    </row>
    <row r="7" spans="2:63" ht="29.25" customHeight="1" x14ac:dyDescent="0.2">
      <c r="B7" s="897"/>
      <c r="C7" s="898"/>
      <c r="D7" s="898"/>
      <c r="E7" s="898"/>
      <c r="F7" s="898"/>
      <c r="G7" s="899"/>
      <c r="H7" s="900"/>
      <c r="I7" s="900"/>
      <c r="J7" s="900"/>
      <c r="K7" s="900"/>
      <c r="L7" s="900"/>
      <c r="M7" s="900"/>
      <c r="N7" s="900"/>
      <c r="O7" s="900"/>
      <c r="P7" s="864"/>
      <c r="Q7" s="865"/>
      <c r="R7" s="865"/>
      <c r="S7" s="865"/>
      <c r="T7" s="865"/>
      <c r="U7" s="865"/>
      <c r="V7" s="865"/>
      <c r="W7" s="865"/>
      <c r="X7" s="865"/>
      <c r="Y7" s="865"/>
      <c r="Z7" s="865"/>
      <c r="AA7" s="865"/>
      <c r="AB7" s="865"/>
      <c r="AC7" s="865"/>
      <c r="AD7" s="865"/>
      <c r="AE7" s="865"/>
      <c r="AF7" s="865"/>
      <c r="AG7" s="865"/>
      <c r="AH7" s="865"/>
      <c r="AI7" s="865"/>
      <c r="AJ7" s="865"/>
      <c r="AK7" s="865"/>
      <c r="AL7" s="865"/>
      <c r="AM7" s="865"/>
      <c r="AN7" s="866"/>
      <c r="AO7" s="867"/>
      <c r="AP7" s="867"/>
      <c r="AQ7" s="867"/>
      <c r="AR7" s="867"/>
      <c r="AS7" s="867"/>
      <c r="AT7" s="867"/>
      <c r="AU7" s="867"/>
      <c r="AV7" s="867"/>
      <c r="AW7" s="867"/>
      <c r="AX7" s="867"/>
      <c r="AY7" s="867"/>
      <c r="AZ7" s="867"/>
      <c r="BA7" s="867"/>
      <c r="BB7" s="867"/>
      <c r="BC7" s="867"/>
      <c r="BD7" s="867"/>
      <c r="BE7" s="867"/>
      <c r="BF7" s="867"/>
      <c r="BG7" s="867"/>
      <c r="BH7" s="867"/>
      <c r="BI7" s="867"/>
      <c r="BJ7" s="867"/>
      <c r="BK7" s="868"/>
    </row>
    <row r="8" spans="2:63" ht="29.25" customHeight="1" x14ac:dyDescent="0.2">
      <c r="B8" s="855"/>
      <c r="C8" s="856"/>
      <c r="D8" s="856"/>
      <c r="E8" s="856"/>
      <c r="F8" s="856"/>
      <c r="G8" s="857"/>
      <c r="H8" s="872"/>
      <c r="I8" s="872"/>
      <c r="J8" s="872"/>
      <c r="K8" s="872"/>
      <c r="L8" s="872"/>
      <c r="M8" s="872"/>
      <c r="N8" s="872"/>
      <c r="O8" s="872"/>
      <c r="P8" s="869"/>
      <c r="Q8" s="870"/>
      <c r="R8" s="870"/>
      <c r="S8" s="870"/>
      <c r="T8" s="870"/>
      <c r="U8" s="870"/>
      <c r="V8" s="870"/>
      <c r="W8" s="870"/>
      <c r="X8" s="870"/>
      <c r="Y8" s="870"/>
      <c r="Z8" s="870"/>
      <c r="AA8" s="870"/>
      <c r="AB8" s="870"/>
      <c r="AC8" s="870"/>
      <c r="AD8" s="870"/>
      <c r="AE8" s="870"/>
      <c r="AF8" s="870"/>
      <c r="AG8" s="870"/>
      <c r="AH8" s="870"/>
      <c r="AI8" s="870"/>
      <c r="AJ8" s="870"/>
      <c r="AK8" s="870"/>
      <c r="AL8" s="870"/>
      <c r="AM8" s="870"/>
      <c r="AN8" s="869"/>
      <c r="AO8" s="870"/>
      <c r="AP8" s="870"/>
      <c r="AQ8" s="870"/>
      <c r="AR8" s="870"/>
      <c r="AS8" s="870"/>
      <c r="AT8" s="870"/>
      <c r="AU8" s="870"/>
      <c r="AV8" s="870"/>
      <c r="AW8" s="870"/>
      <c r="AX8" s="870"/>
      <c r="AY8" s="870"/>
      <c r="AZ8" s="870"/>
      <c r="BA8" s="870"/>
      <c r="BB8" s="870"/>
      <c r="BC8" s="870"/>
      <c r="BD8" s="870"/>
      <c r="BE8" s="870"/>
      <c r="BF8" s="870"/>
      <c r="BG8" s="870"/>
      <c r="BH8" s="870"/>
      <c r="BI8" s="870"/>
      <c r="BJ8" s="870"/>
      <c r="BK8" s="871"/>
    </row>
    <row r="9" spans="2:63" ht="29.25" customHeight="1" x14ac:dyDescent="0.2">
      <c r="B9" s="855"/>
      <c r="C9" s="856"/>
      <c r="D9" s="856"/>
      <c r="E9" s="856"/>
      <c r="F9" s="856"/>
      <c r="G9" s="857"/>
      <c r="H9" s="872"/>
      <c r="I9" s="872"/>
      <c r="J9" s="872"/>
      <c r="K9" s="872"/>
      <c r="L9" s="872"/>
      <c r="M9" s="872"/>
      <c r="N9" s="872"/>
      <c r="O9" s="872"/>
      <c r="P9" s="869"/>
      <c r="Q9" s="870"/>
      <c r="R9" s="870"/>
      <c r="S9" s="870"/>
      <c r="T9" s="870"/>
      <c r="U9" s="870"/>
      <c r="V9" s="870"/>
      <c r="W9" s="870"/>
      <c r="X9" s="870"/>
      <c r="Y9" s="870"/>
      <c r="Z9" s="870"/>
      <c r="AA9" s="870"/>
      <c r="AB9" s="870"/>
      <c r="AC9" s="870"/>
      <c r="AD9" s="870"/>
      <c r="AE9" s="870"/>
      <c r="AF9" s="870"/>
      <c r="AG9" s="870"/>
      <c r="AH9" s="870"/>
      <c r="AI9" s="870"/>
      <c r="AJ9" s="870"/>
      <c r="AK9" s="870"/>
      <c r="AL9" s="870"/>
      <c r="AM9" s="870"/>
      <c r="AN9" s="869"/>
      <c r="AO9" s="870"/>
      <c r="AP9" s="870"/>
      <c r="AQ9" s="870"/>
      <c r="AR9" s="870"/>
      <c r="AS9" s="870"/>
      <c r="AT9" s="870"/>
      <c r="AU9" s="870"/>
      <c r="AV9" s="870"/>
      <c r="AW9" s="870"/>
      <c r="AX9" s="870"/>
      <c r="AY9" s="870"/>
      <c r="AZ9" s="870"/>
      <c r="BA9" s="870"/>
      <c r="BB9" s="870"/>
      <c r="BC9" s="870"/>
      <c r="BD9" s="870"/>
      <c r="BE9" s="870"/>
      <c r="BF9" s="870"/>
      <c r="BG9" s="870"/>
      <c r="BH9" s="870"/>
      <c r="BI9" s="870"/>
      <c r="BJ9" s="870"/>
      <c r="BK9" s="871"/>
    </row>
    <row r="10" spans="2:63" ht="29.25" customHeight="1" x14ac:dyDescent="0.2">
      <c r="B10" s="855"/>
      <c r="C10" s="856"/>
      <c r="D10" s="856"/>
      <c r="E10" s="856"/>
      <c r="F10" s="856"/>
      <c r="G10" s="857"/>
      <c r="H10" s="872"/>
      <c r="I10" s="872"/>
      <c r="J10" s="872"/>
      <c r="K10" s="872"/>
      <c r="L10" s="872"/>
      <c r="M10" s="872"/>
      <c r="N10" s="872"/>
      <c r="O10" s="872"/>
      <c r="P10" s="869"/>
      <c r="Q10" s="870"/>
      <c r="R10" s="870"/>
      <c r="S10" s="870"/>
      <c r="T10" s="870"/>
      <c r="U10" s="870"/>
      <c r="V10" s="870"/>
      <c r="W10" s="870"/>
      <c r="X10" s="870"/>
      <c r="Y10" s="870"/>
      <c r="Z10" s="870"/>
      <c r="AA10" s="870"/>
      <c r="AB10" s="870"/>
      <c r="AC10" s="870"/>
      <c r="AD10" s="870"/>
      <c r="AE10" s="870"/>
      <c r="AF10" s="870"/>
      <c r="AG10" s="870"/>
      <c r="AH10" s="870"/>
      <c r="AI10" s="870"/>
      <c r="AJ10" s="870"/>
      <c r="AK10" s="870"/>
      <c r="AL10" s="870"/>
      <c r="AM10" s="870"/>
      <c r="AN10" s="869"/>
      <c r="AO10" s="870"/>
      <c r="AP10" s="870"/>
      <c r="AQ10" s="870"/>
      <c r="AR10" s="870"/>
      <c r="AS10" s="870"/>
      <c r="AT10" s="870"/>
      <c r="AU10" s="870"/>
      <c r="AV10" s="870"/>
      <c r="AW10" s="870"/>
      <c r="AX10" s="870"/>
      <c r="AY10" s="870"/>
      <c r="AZ10" s="870"/>
      <c r="BA10" s="870"/>
      <c r="BB10" s="870"/>
      <c r="BC10" s="870"/>
      <c r="BD10" s="870"/>
      <c r="BE10" s="870"/>
      <c r="BF10" s="870"/>
      <c r="BG10" s="870"/>
      <c r="BH10" s="870"/>
      <c r="BI10" s="870"/>
      <c r="BJ10" s="870"/>
      <c r="BK10" s="871"/>
    </row>
    <row r="11" spans="2:63" ht="29.25" customHeight="1" x14ac:dyDescent="0.2">
      <c r="B11" s="855"/>
      <c r="C11" s="856"/>
      <c r="D11" s="856"/>
      <c r="E11" s="856"/>
      <c r="F11" s="856"/>
      <c r="G11" s="857"/>
      <c r="H11" s="872"/>
      <c r="I11" s="872"/>
      <c r="J11" s="872"/>
      <c r="K11" s="872"/>
      <c r="L11" s="872"/>
      <c r="M11" s="872"/>
      <c r="N11" s="872"/>
      <c r="O11" s="872"/>
      <c r="P11" s="869"/>
      <c r="Q11" s="870"/>
      <c r="R11" s="870"/>
      <c r="S11" s="870"/>
      <c r="T11" s="870"/>
      <c r="U11" s="870"/>
      <c r="V11" s="870"/>
      <c r="W11" s="870"/>
      <c r="X11" s="870"/>
      <c r="Y11" s="870"/>
      <c r="Z11" s="870"/>
      <c r="AA11" s="870"/>
      <c r="AB11" s="870"/>
      <c r="AC11" s="870"/>
      <c r="AD11" s="870"/>
      <c r="AE11" s="870"/>
      <c r="AF11" s="870"/>
      <c r="AG11" s="870"/>
      <c r="AH11" s="870"/>
      <c r="AI11" s="870"/>
      <c r="AJ11" s="870"/>
      <c r="AK11" s="870"/>
      <c r="AL11" s="870"/>
      <c r="AM11" s="870"/>
      <c r="AN11" s="869"/>
      <c r="AO11" s="870"/>
      <c r="AP11" s="870"/>
      <c r="AQ11" s="870"/>
      <c r="AR11" s="870"/>
      <c r="AS11" s="870"/>
      <c r="AT11" s="870"/>
      <c r="AU11" s="870"/>
      <c r="AV11" s="870"/>
      <c r="AW11" s="870"/>
      <c r="AX11" s="870"/>
      <c r="AY11" s="870"/>
      <c r="AZ11" s="870"/>
      <c r="BA11" s="870"/>
      <c r="BB11" s="870"/>
      <c r="BC11" s="870"/>
      <c r="BD11" s="870"/>
      <c r="BE11" s="870"/>
      <c r="BF11" s="870"/>
      <c r="BG11" s="870"/>
      <c r="BH11" s="870"/>
      <c r="BI11" s="870"/>
      <c r="BJ11" s="870"/>
      <c r="BK11" s="871"/>
    </row>
    <row r="12" spans="2:63" ht="29.25" customHeight="1" x14ac:dyDescent="0.2">
      <c r="B12" s="855"/>
      <c r="C12" s="856"/>
      <c r="D12" s="856"/>
      <c r="E12" s="856"/>
      <c r="F12" s="856"/>
      <c r="G12" s="857"/>
      <c r="H12" s="872"/>
      <c r="I12" s="872"/>
      <c r="J12" s="872"/>
      <c r="K12" s="872"/>
      <c r="L12" s="872"/>
      <c r="M12" s="872"/>
      <c r="N12" s="872"/>
      <c r="O12" s="872"/>
      <c r="P12" s="869"/>
      <c r="Q12" s="870"/>
      <c r="R12" s="870"/>
      <c r="S12" s="870"/>
      <c r="T12" s="870"/>
      <c r="U12" s="870"/>
      <c r="V12" s="870"/>
      <c r="W12" s="870"/>
      <c r="X12" s="870"/>
      <c r="Y12" s="870"/>
      <c r="Z12" s="870"/>
      <c r="AA12" s="870"/>
      <c r="AB12" s="870"/>
      <c r="AC12" s="870"/>
      <c r="AD12" s="870"/>
      <c r="AE12" s="870"/>
      <c r="AF12" s="870"/>
      <c r="AG12" s="870"/>
      <c r="AH12" s="870"/>
      <c r="AI12" s="870"/>
      <c r="AJ12" s="870"/>
      <c r="AK12" s="870"/>
      <c r="AL12" s="870"/>
      <c r="AM12" s="870"/>
      <c r="AN12" s="869"/>
      <c r="AO12" s="870"/>
      <c r="AP12" s="870"/>
      <c r="AQ12" s="870"/>
      <c r="AR12" s="870"/>
      <c r="AS12" s="870"/>
      <c r="AT12" s="870"/>
      <c r="AU12" s="870"/>
      <c r="AV12" s="870"/>
      <c r="AW12" s="870"/>
      <c r="AX12" s="870"/>
      <c r="AY12" s="870"/>
      <c r="AZ12" s="870"/>
      <c r="BA12" s="870"/>
      <c r="BB12" s="870"/>
      <c r="BC12" s="870"/>
      <c r="BD12" s="870"/>
      <c r="BE12" s="870"/>
      <c r="BF12" s="870"/>
      <c r="BG12" s="870"/>
      <c r="BH12" s="870"/>
      <c r="BI12" s="870"/>
      <c r="BJ12" s="870"/>
      <c r="BK12" s="871"/>
    </row>
    <row r="13" spans="2:63" ht="29.25" customHeight="1" x14ac:dyDescent="0.2">
      <c r="B13" s="855"/>
      <c r="C13" s="856"/>
      <c r="D13" s="856"/>
      <c r="E13" s="856"/>
      <c r="F13" s="856"/>
      <c r="G13" s="857"/>
      <c r="H13" s="872"/>
      <c r="I13" s="872"/>
      <c r="J13" s="872"/>
      <c r="K13" s="872"/>
      <c r="L13" s="872"/>
      <c r="M13" s="872"/>
      <c r="N13" s="872"/>
      <c r="O13" s="872"/>
      <c r="P13" s="869"/>
      <c r="Q13" s="870"/>
      <c r="R13" s="870"/>
      <c r="S13" s="870"/>
      <c r="T13" s="870"/>
      <c r="U13" s="870"/>
      <c r="V13" s="870"/>
      <c r="W13" s="870"/>
      <c r="X13" s="870"/>
      <c r="Y13" s="870"/>
      <c r="Z13" s="870"/>
      <c r="AA13" s="870"/>
      <c r="AB13" s="870"/>
      <c r="AC13" s="870"/>
      <c r="AD13" s="870"/>
      <c r="AE13" s="870"/>
      <c r="AF13" s="870"/>
      <c r="AG13" s="870"/>
      <c r="AH13" s="870"/>
      <c r="AI13" s="870"/>
      <c r="AJ13" s="870"/>
      <c r="AK13" s="870"/>
      <c r="AL13" s="870"/>
      <c r="AM13" s="870"/>
      <c r="AN13" s="869"/>
      <c r="AO13" s="870"/>
      <c r="AP13" s="870"/>
      <c r="AQ13" s="870"/>
      <c r="AR13" s="870"/>
      <c r="AS13" s="870"/>
      <c r="AT13" s="870"/>
      <c r="AU13" s="870"/>
      <c r="AV13" s="870"/>
      <c r="AW13" s="870"/>
      <c r="AX13" s="870"/>
      <c r="AY13" s="870"/>
      <c r="AZ13" s="870"/>
      <c r="BA13" s="870"/>
      <c r="BB13" s="870"/>
      <c r="BC13" s="870"/>
      <c r="BD13" s="870"/>
      <c r="BE13" s="870"/>
      <c r="BF13" s="870"/>
      <c r="BG13" s="870"/>
      <c r="BH13" s="870"/>
      <c r="BI13" s="870"/>
      <c r="BJ13" s="870"/>
      <c r="BK13" s="871"/>
    </row>
    <row r="14" spans="2:63" ht="29.25" customHeight="1" x14ac:dyDescent="0.2">
      <c r="B14" s="855"/>
      <c r="C14" s="856"/>
      <c r="D14" s="856"/>
      <c r="E14" s="856"/>
      <c r="F14" s="856"/>
      <c r="G14" s="857"/>
      <c r="H14" s="872"/>
      <c r="I14" s="872"/>
      <c r="J14" s="872"/>
      <c r="K14" s="872"/>
      <c r="L14" s="872"/>
      <c r="M14" s="872"/>
      <c r="N14" s="872"/>
      <c r="O14" s="872"/>
      <c r="P14" s="869"/>
      <c r="Q14" s="870"/>
      <c r="R14" s="870"/>
      <c r="S14" s="870"/>
      <c r="T14" s="870"/>
      <c r="U14" s="870"/>
      <c r="V14" s="870"/>
      <c r="W14" s="870"/>
      <c r="X14" s="870"/>
      <c r="Y14" s="870"/>
      <c r="Z14" s="870"/>
      <c r="AA14" s="870"/>
      <c r="AB14" s="870"/>
      <c r="AC14" s="870"/>
      <c r="AD14" s="870"/>
      <c r="AE14" s="870"/>
      <c r="AF14" s="870"/>
      <c r="AG14" s="870"/>
      <c r="AH14" s="870"/>
      <c r="AI14" s="870"/>
      <c r="AJ14" s="870"/>
      <c r="AK14" s="870"/>
      <c r="AL14" s="870"/>
      <c r="AM14" s="870"/>
      <c r="AN14" s="869"/>
      <c r="AO14" s="870"/>
      <c r="AP14" s="870"/>
      <c r="AQ14" s="870"/>
      <c r="AR14" s="870"/>
      <c r="AS14" s="870"/>
      <c r="AT14" s="870"/>
      <c r="AU14" s="870"/>
      <c r="AV14" s="870"/>
      <c r="AW14" s="870"/>
      <c r="AX14" s="870"/>
      <c r="AY14" s="870"/>
      <c r="AZ14" s="870"/>
      <c r="BA14" s="870"/>
      <c r="BB14" s="870"/>
      <c r="BC14" s="870"/>
      <c r="BD14" s="870"/>
      <c r="BE14" s="870"/>
      <c r="BF14" s="870"/>
      <c r="BG14" s="870"/>
      <c r="BH14" s="870"/>
      <c r="BI14" s="870"/>
      <c r="BJ14" s="870"/>
      <c r="BK14" s="871"/>
    </row>
    <row r="15" spans="2:63" ht="29.25" customHeight="1" x14ac:dyDescent="0.2">
      <c r="B15" s="855"/>
      <c r="C15" s="856"/>
      <c r="D15" s="856"/>
      <c r="E15" s="856"/>
      <c r="F15" s="856"/>
      <c r="G15" s="857"/>
      <c r="H15" s="872"/>
      <c r="I15" s="872"/>
      <c r="J15" s="872"/>
      <c r="K15" s="872"/>
      <c r="L15" s="872"/>
      <c r="M15" s="872"/>
      <c r="N15" s="872"/>
      <c r="O15" s="872"/>
      <c r="P15" s="869"/>
      <c r="Q15" s="870"/>
      <c r="R15" s="870"/>
      <c r="S15" s="870"/>
      <c r="T15" s="870"/>
      <c r="U15" s="870"/>
      <c r="V15" s="870"/>
      <c r="W15" s="870"/>
      <c r="X15" s="870"/>
      <c r="Y15" s="870"/>
      <c r="Z15" s="870"/>
      <c r="AA15" s="870"/>
      <c r="AB15" s="870"/>
      <c r="AC15" s="870"/>
      <c r="AD15" s="870"/>
      <c r="AE15" s="870"/>
      <c r="AF15" s="870"/>
      <c r="AG15" s="870"/>
      <c r="AH15" s="870"/>
      <c r="AI15" s="870"/>
      <c r="AJ15" s="870"/>
      <c r="AK15" s="870"/>
      <c r="AL15" s="870"/>
      <c r="AM15" s="870"/>
      <c r="AN15" s="869"/>
      <c r="AO15" s="870"/>
      <c r="AP15" s="870"/>
      <c r="AQ15" s="870"/>
      <c r="AR15" s="870"/>
      <c r="AS15" s="870"/>
      <c r="AT15" s="870"/>
      <c r="AU15" s="870"/>
      <c r="AV15" s="870"/>
      <c r="AW15" s="870"/>
      <c r="AX15" s="870"/>
      <c r="AY15" s="870"/>
      <c r="AZ15" s="870"/>
      <c r="BA15" s="870"/>
      <c r="BB15" s="870"/>
      <c r="BC15" s="870"/>
      <c r="BD15" s="870"/>
      <c r="BE15" s="870"/>
      <c r="BF15" s="870"/>
      <c r="BG15" s="870"/>
      <c r="BH15" s="870"/>
      <c r="BI15" s="870"/>
      <c r="BJ15" s="870"/>
      <c r="BK15" s="871"/>
    </row>
    <row r="16" spans="2:63" ht="29.25" customHeight="1" x14ac:dyDescent="0.2">
      <c r="B16" s="855"/>
      <c r="C16" s="856"/>
      <c r="D16" s="856"/>
      <c r="E16" s="856"/>
      <c r="F16" s="856"/>
      <c r="G16" s="857"/>
      <c r="H16" s="872"/>
      <c r="I16" s="872"/>
      <c r="J16" s="872"/>
      <c r="K16" s="872"/>
      <c r="L16" s="872"/>
      <c r="M16" s="872"/>
      <c r="N16" s="872"/>
      <c r="O16" s="872"/>
      <c r="P16" s="869"/>
      <c r="Q16" s="870"/>
      <c r="R16" s="870"/>
      <c r="S16" s="870"/>
      <c r="T16" s="870"/>
      <c r="U16" s="870"/>
      <c r="V16" s="870"/>
      <c r="W16" s="870"/>
      <c r="X16" s="870"/>
      <c r="Y16" s="870"/>
      <c r="Z16" s="870"/>
      <c r="AA16" s="870"/>
      <c r="AB16" s="870"/>
      <c r="AC16" s="870"/>
      <c r="AD16" s="870"/>
      <c r="AE16" s="870"/>
      <c r="AF16" s="870"/>
      <c r="AG16" s="870"/>
      <c r="AH16" s="870"/>
      <c r="AI16" s="870"/>
      <c r="AJ16" s="870"/>
      <c r="AK16" s="870"/>
      <c r="AL16" s="870"/>
      <c r="AM16" s="870"/>
      <c r="AN16" s="869"/>
      <c r="AO16" s="870"/>
      <c r="AP16" s="870"/>
      <c r="AQ16" s="870"/>
      <c r="AR16" s="870"/>
      <c r="AS16" s="870"/>
      <c r="AT16" s="870"/>
      <c r="AU16" s="870"/>
      <c r="AV16" s="870"/>
      <c r="AW16" s="870"/>
      <c r="AX16" s="870"/>
      <c r="AY16" s="870"/>
      <c r="AZ16" s="870"/>
      <c r="BA16" s="870"/>
      <c r="BB16" s="870"/>
      <c r="BC16" s="870"/>
      <c r="BD16" s="870"/>
      <c r="BE16" s="870"/>
      <c r="BF16" s="870"/>
      <c r="BG16" s="870"/>
      <c r="BH16" s="870"/>
      <c r="BI16" s="870"/>
      <c r="BJ16" s="870"/>
      <c r="BK16" s="871"/>
    </row>
    <row r="17" spans="2:63" ht="29.25" customHeight="1" x14ac:dyDescent="0.2">
      <c r="B17" s="855"/>
      <c r="C17" s="856"/>
      <c r="D17" s="856"/>
      <c r="E17" s="856"/>
      <c r="F17" s="856"/>
      <c r="G17" s="857"/>
      <c r="H17" s="872"/>
      <c r="I17" s="872"/>
      <c r="J17" s="872"/>
      <c r="K17" s="872"/>
      <c r="L17" s="872"/>
      <c r="M17" s="872"/>
      <c r="N17" s="872"/>
      <c r="O17" s="872"/>
      <c r="P17" s="869"/>
      <c r="Q17" s="870"/>
      <c r="R17" s="870"/>
      <c r="S17" s="870"/>
      <c r="T17" s="870"/>
      <c r="U17" s="870"/>
      <c r="V17" s="870"/>
      <c r="W17" s="870"/>
      <c r="X17" s="870"/>
      <c r="Y17" s="870"/>
      <c r="Z17" s="870"/>
      <c r="AA17" s="870"/>
      <c r="AB17" s="870"/>
      <c r="AC17" s="870"/>
      <c r="AD17" s="870"/>
      <c r="AE17" s="870"/>
      <c r="AF17" s="870"/>
      <c r="AG17" s="870"/>
      <c r="AH17" s="870"/>
      <c r="AI17" s="870"/>
      <c r="AJ17" s="870"/>
      <c r="AK17" s="870"/>
      <c r="AL17" s="870"/>
      <c r="AM17" s="870"/>
      <c r="AN17" s="869"/>
      <c r="AO17" s="870"/>
      <c r="AP17" s="870"/>
      <c r="AQ17" s="870"/>
      <c r="AR17" s="870"/>
      <c r="AS17" s="870"/>
      <c r="AT17" s="870"/>
      <c r="AU17" s="870"/>
      <c r="AV17" s="870"/>
      <c r="AW17" s="870"/>
      <c r="AX17" s="870"/>
      <c r="AY17" s="870"/>
      <c r="AZ17" s="870"/>
      <c r="BA17" s="870"/>
      <c r="BB17" s="870"/>
      <c r="BC17" s="870"/>
      <c r="BD17" s="870"/>
      <c r="BE17" s="870"/>
      <c r="BF17" s="870"/>
      <c r="BG17" s="870"/>
      <c r="BH17" s="870"/>
      <c r="BI17" s="870"/>
      <c r="BJ17" s="870"/>
      <c r="BK17" s="871"/>
    </row>
    <row r="18" spans="2:63" ht="29.25" customHeight="1" x14ac:dyDescent="0.2">
      <c r="B18" s="855"/>
      <c r="C18" s="856"/>
      <c r="D18" s="856"/>
      <c r="E18" s="856"/>
      <c r="F18" s="856"/>
      <c r="G18" s="857"/>
      <c r="H18" s="872"/>
      <c r="I18" s="872"/>
      <c r="J18" s="872"/>
      <c r="K18" s="872"/>
      <c r="L18" s="872"/>
      <c r="M18" s="872"/>
      <c r="N18" s="872"/>
      <c r="O18" s="872"/>
      <c r="P18" s="869"/>
      <c r="Q18" s="870"/>
      <c r="R18" s="870"/>
      <c r="S18" s="870"/>
      <c r="T18" s="870"/>
      <c r="U18" s="870"/>
      <c r="V18" s="870"/>
      <c r="W18" s="870"/>
      <c r="X18" s="870"/>
      <c r="Y18" s="870"/>
      <c r="Z18" s="870"/>
      <c r="AA18" s="870"/>
      <c r="AB18" s="870"/>
      <c r="AC18" s="870"/>
      <c r="AD18" s="870"/>
      <c r="AE18" s="870"/>
      <c r="AF18" s="870"/>
      <c r="AG18" s="870"/>
      <c r="AH18" s="870"/>
      <c r="AI18" s="870"/>
      <c r="AJ18" s="870"/>
      <c r="AK18" s="870"/>
      <c r="AL18" s="870"/>
      <c r="AM18" s="870"/>
      <c r="AN18" s="869"/>
      <c r="AO18" s="870"/>
      <c r="AP18" s="870"/>
      <c r="AQ18" s="870"/>
      <c r="AR18" s="870"/>
      <c r="AS18" s="870"/>
      <c r="AT18" s="870"/>
      <c r="AU18" s="870"/>
      <c r="AV18" s="870"/>
      <c r="AW18" s="870"/>
      <c r="AX18" s="870"/>
      <c r="AY18" s="870"/>
      <c r="AZ18" s="870"/>
      <c r="BA18" s="870"/>
      <c r="BB18" s="870"/>
      <c r="BC18" s="870"/>
      <c r="BD18" s="870"/>
      <c r="BE18" s="870"/>
      <c r="BF18" s="870"/>
      <c r="BG18" s="870"/>
      <c r="BH18" s="870"/>
      <c r="BI18" s="870"/>
      <c r="BJ18" s="870"/>
      <c r="BK18" s="871"/>
    </row>
    <row r="19" spans="2:63" ht="29.25" customHeight="1" x14ac:dyDescent="0.2">
      <c r="B19" s="855"/>
      <c r="C19" s="856"/>
      <c r="D19" s="856"/>
      <c r="E19" s="856"/>
      <c r="F19" s="856"/>
      <c r="G19" s="857"/>
      <c r="H19" s="872"/>
      <c r="I19" s="872"/>
      <c r="J19" s="872"/>
      <c r="K19" s="872"/>
      <c r="L19" s="872"/>
      <c r="M19" s="872"/>
      <c r="N19" s="872"/>
      <c r="O19" s="872"/>
      <c r="P19" s="869"/>
      <c r="Q19" s="870"/>
      <c r="R19" s="870"/>
      <c r="S19" s="870"/>
      <c r="T19" s="870"/>
      <c r="U19" s="870"/>
      <c r="V19" s="870"/>
      <c r="W19" s="870"/>
      <c r="X19" s="870"/>
      <c r="Y19" s="870"/>
      <c r="Z19" s="870"/>
      <c r="AA19" s="870"/>
      <c r="AB19" s="870"/>
      <c r="AC19" s="870"/>
      <c r="AD19" s="870"/>
      <c r="AE19" s="870"/>
      <c r="AF19" s="870"/>
      <c r="AG19" s="870"/>
      <c r="AH19" s="870"/>
      <c r="AI19" s="870"/>
      <c r="AJ19" s="870"/>
      <c r="AK19" s="870"/>
      <c r="AL19" s="870"/>
      <c r="AM19" s="870"/>
      <c r="AN19" s="869"/>
      <c r="AO19" s="870"/>
      <c r="AP19" s="870"/>
      <c r="AQ19" s="870"/>
      <c r="AR19" s="870"/>
      <c r="AS19" s="870"/>
      <c r="AT19" s="870"/>
      <c r="AU19" s="870"/>
      <c r="AV19" s="870"/>
      <c r="AW19" s="870"/>
      <c r="AX19" s="870"/>
      <c r="AY19" s="870"/>
      <c r="AZ19" s="870"/>
      <c r="BA19" s="870"/>
      <c r="BB19" s="870"/>
      <c r="BC19" s="870"/>
      <c r="BD19" s="870"/>
      <c r="BE19" s="870"/>
      <c r="BF19" s="870"/>
      <c r="BG19" s="870"/>
      <c r="BH19" s="870"/>
      <c r="BI19" s="870"/>
      <c r="BJ19" s="870"/>
      <c r="BK19" s="871"/>
    </row>
    <row r="20" spans="2:63" x14ac:dyDescent="0.2">
      <c r="B20" s="114"/>
      <c r="C20" s="114"/>
      <c r="D20" s="115" t="s">
        <v>313</v>
      </c>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row>
    <row r="21" spans="2:63" x14ac:dyDescent="0.2">
      <c r="D21" s="234" t="s">
        <v>569</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U62"/>
  <sheetViews>
    <sheetView showGridLines="0" view="pageBreakPreview" zoomScaleNormal="100" zoomScaleSheetLayoutView="100" workbookViewId="0">
      <selection activeCell="U56" sqref="U56"/>
    </sheetView>
  </sheetViews>
  <sheetFormatPr defaultColWidth="9" defaultRowHeight="12" x14ac:dyDescent="0.2"/>
  <cols>
    <col min="1" max="1" width="2.81640625" style="34" customWidth="1"/>
    <col min="2" max="3" width="4" style="35" customWidth="1"/>
    <col min="4" max="40" width="4" style="34" customWidth="1"/>
    <col min="41" max="16384" width="9" style="34"/>
  </cols>
  <sheetData>
    <row r="1" spans="1:47" ht="20.25" customHeight="1" x14ac:dyDescent="0.2">
      <c r="B1" s="117" t="s">
        <v>337</v>
      </c>
      <c r="C1" s="118"/>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row>
    <row r="2" spans="1:47" x14ac:dyDescent="0.2">
      <c r="B2" s="928" t="s">
        <v>82</v>
      </c>
      <c r="C2" s="928"/>
      <c r="D2" s="928"/>
      <c r="E2" s="930" t="s">
        <v>617</v>
      </c>
      <c r="F2" s="930"/>
      <c r="G2" s="930"/>
      <c r="H2" s="930"/>
      <c r="I2" s="930"/>
      <c r="J2" s="930"/>
      <c r="K2" s="928" t="s">
        <v>81</v>
      </c>
      <c r="L2" s="928"/>
      <c r="M2" s="928"/>
      <c r="N2" s="930" t="s">
        <v>578</v>
      </c>
      <c r="O2" s="930"/>
      <c r="P2" s="930"/>
      <c r="Q2" s="930"/>
      <c r="R2" s="930"/>
      <c r="S2" s="930"/>
      <c r="T2" s="930"/>
      <c r="U2" s="950" t="s">
        <v>274</v>
      </c>
      <c r="V2" s="950"/>
      <c r="W2" s="950"/>
      <c r="X2" s="950"/>
      <c r="Y2" s="952" t="s">
        <v>633</v>
      </c>
      <c r="Z2" s="952"/>
      <c r="AA2" s="952"/>
      <c r="AB2" s="952"/>
      <c r="AC2" s="952"/>
      <c r="AD2" s="952"/>
      <c r="AE2" s="952"/>
      <c r="AF2" s="952"/>
      <c r="AG2" s="916" t="s">
        <v>264</v>
      </c>
      <c r="AH2" s="916"/>
      <c r="AI2" s="916"/>
      <c r="AJ2" s="918">
        <v>45275</v>
      </c>
      <c r="AK2" s="918"/>
      <c r="AL2" s="918"/>
      <c r="AM2" s="918"/>
      <c r="AN2" s="918"/>
    </row>
    <row r="3" spans="1:47" x14ac:dyDescent="0.2">
      <c r="A3" s="34" t="s">
        <v>80</v>
      </c>
      <c r="B3" s="929" t="s">
        <v>79</v>
      </c>
      <c r="C3" s="929"/>
      <c r="D3" s="929"/>
      <c r="E3" s="922" t="s">
        <v>630</v>
      </c>
      <c r="F3" s="922"/>
      <c r="G3" s="922"/>
      <c r="H3" s="922"/>
      <c r="I3" s="922"/>
      <c r="J3" s="922"/>
      <c r="K3" s="929" t="s">
        <v>78</v>
      </c>
      <c r="L3" s="929"/>
      <c r="M3" s="929"/>
      <c r="N3" s="922" t="s">
        <v>579</v>
      </c>
      <c r="O3" s="922"/>
      <c r="P3" s="922"/>
      <c r="Q3" s="922"/>
      <c r="R3" s="922"/>
      <c r="S3" s="922"/>
      <c r="T3" s="922"/>
      <c r="U3" s="951" t="s">
        <v>275</v>
      </c>
      <c r="V3" s="951"/>
      <c r="W3" s="951"/>
      <c r="X3" s="951"/>
      <c r="Y3" s="922" t="s">
        <v>634</v>
      </c>
      <c r="Z3" s="922"/>
      <c r="AA3" s="922"/>
      <c r="AB3" s="922"/>
      <c r="AC3" s="922"/>
      <c r="AD3" s="922"/>
      <c r="AE3" s="922"/>
      <c r="AF3" s="922"/>
      <c r="AG3" s="917"/>
      <c r="AH3" s="917"/>
      <c r="AI3" s="917"/>
      <c r="AJ3" s="919"/>
      <c r="AK3" s="919"/>
      <c r="AL3" s="919"/>
      <c r="AM3" s="919"/>
      <c r="AN3" s="919"/>
    </row>
    <row r="4" spans="1:47" ht="12" customHeight="1" x14ac:dyDescent="0.2">
      <c r="B4" s="936"/>
      <c r="C4" s="937"/>
      <c r="D4" s="937"/>
      <c r="E4" s="937"/>
      <c r="F4" s="937"/>
      <c r="G4" s="937"/>
      <c r="H4" s="937"/>
      <c r="I4" s="937"/>
      <c r="J4" s="937"/>
      <c r="K4" s="937"/>
      <c r="L4" s="937"/>
      <c r="M4" s="937"/>
      <c r="N4" s="937"/>
      <c r="O4" s="937"/>
      <c r="P4" s="937"/>
      <c r="Q4" s="937"/>
      <c r="R4" s="937"/>
      <c r="S4" s="937"/>
      <c r="T4" s="937"/>
      <c r="U4" s="937"/>
      <c r="V4" s="937"/>
      <c r="W4" s="937"/>
      <c r="X4" s="937"/>
      <c r="Y4" s="937"/>
      <c r="Z4" s="937"/>
      <c r="AA4" s="937"/>
      <c r="AB4" s="937"/>
      <c r="AC4" s="937"/>
      <c r="AD4" s="937"/>
      <c r="AE4" s="937"/>
      <c r="AF4" s="937"/>
      <c r="AG4" s="938" t="s">
        <v>77</v>
      </c>
      <c r="AH4" s="939"/>
      <c r="AI4" s="940"/>
      <c r="AJ4" s="944" t="str">
        <f>IF(AT56=4,"Ⅳ",IF(AT56=3,"Ⅲ",IF(AT56=2,"Ⅱ","Ⅰ")))</f>
        <v>Ⅲ</v>
      </c>
      <c r="AK4" s="945"/>
      <c r="AL4" s="945"/>
      <c r="AM4" s="945"/>
      <c r="AN4" s="946"/>
      <c r="AO4" s="4"/>
      <c r="AP4" s="4"/>
      <c r="AQ4" s="4"/>
      <c r="AR4" s="4"/>
      <c r="AS4" s="4"/>
      <c r="AT4" s="4"/>
      <c r="AU4" s="4"/>
    </row>
    <row r="5" spans="1:47" ht="12.75" customHeight="1" thickBot="1" x14ac:dyDescent="0.25">
      <c r="B5" s="931" t="s">
        <v>76</v>
      </c>
      <c r="C5" s="932"/>
      <c r="D5" s="932"/>
      <c r="E5" s="932"/>
      <c r="F5" s="932"/>
      <c r="G5" s="932"/>
      <c r="H5" s="932"/>
      <c r="I5" s="932"/>
      <c r="J5" s="932"/>
      <c r="K5" s="932"/>
      <c r="L5" s="932"/>
      <c r="M5" s="932"/>
      <c r="N5" s="932"/>
      <c r="O5" s="932"/>
      <c r="P5" s="932"/>
      <c r="Q5" s="932"/>
      <c r="R5" s="932"/>
      <c r="S5" s="932"/>
      <c r="T5" s="932"/>
      <c r="U5" s="932"/>
      <c r="V5" s="932"/>
      <c r="W5" s="932"/>
      <c r="X5" s="932"/>
      <c r="Y5" s="932"/>
      <c r="Z5" s="932"/>
      <c r="AA5" s="932"/>
      <c r="AB5" s="932"/>
      <c r="AC5" s="932"/>
      <c r="AD5" s="932"/>
      <c r="AE5" s="932"/>
      <c r="AF5" s="932"/>
      <c r="AG5" s="941"/>
      <c r="AH5" s="942"/>
      <c r="AI5" s="943"/>
      <c r="AJ5" s="947"/>
      <c r="AK5" s="948"/>
      <c r="AL5" s="948"/>
      <c r="AM5" s="948"/>
      <c r="AN5" s="949"/>
      <c r="AO5" s="4"/>
      <c r="AP5" s="4"/>
      <c r="AQ5" s="4"/>
      <c r="AR5" s="4"/>
      <c r="AS5" s="4"/>
      <c r="AT5" s="4"/>
      <c r="AU5" s="4"/>
    </row>
    <row r="6" spans="1:47" x14ac:dyDescent="0.2">
      <c r="B6" s="959" t="s">
        <v>75</v>
      </c>
      <c r="C6" s="956" t="s">
        <v>309</v>
      </c>
      <c r="D6" s="970" t="s">
        <v>74</v>
      </c>
      <c r="E6" s="971"/>
      <c r="F6" s="971"/>
      <c r="G6" s="971"/>
      <c r="H6" s="971"/>
      <c r="I6" s="971"/>
      <c r="J6" s="971"/>
      <c r="K6" s="971"/>
      <c r="L6" s="971"/>
      <c r="M6" s="971"/>
      <c r="N6" s="971"/>
      <c r="O6" s="971"/>
      <c r="P6" s="971"/>
      <c r="Q6" s="971"/>
      <c r="R6" s="971"/>
      <c r="S6" s="971"/>
      <c r="T6" s="971"/>
      <c r="U6" s="971"/>
      <c r="V6" s="971"/>
      <c r="W6" s="971"/>
      <c r="X6" s="972"/>
      <c r="Y6" s="966" t="s">
        <v>73</v>
      </c>
      <c r="Z6" s="966"/>
      <c r="AA6" s="966"/>
      <c r="AB6" s="966"/>
      <c r="AC6" s="933" t="s">
        <v>72</v>
      </c>
      <c r="AD6" s="934"/>
      <c r="AE6" s="934"/>
      <c r="AF6" s="934"/>
      <c r="AG6" s="934"/>
      <c r="AH6" s="934"/>
      <c r="AI6" s="934"/>
      <c r="AJ6" s="934"/>
      <c r="AK6" s="934"/>
      <c r="AL6" s="934"/>
      <c r="AM6" s="934"/>
      <c r="AN6" s="935"/>
      <c r="AO6" s="4"/>
      <c r="AP6" s="4"/>
      <c r="AQ6" s="4"/>
      <c r="AR6" s="4"/>
      <c r="AS6" s="4"/>
      <c r="AT6" s="953" t="s">
        <v>317</v>
      </c>
      <c r="AU6" s="4"/>
    </row>
    <row r="7" spans="1:47" ht="13" x14ac:dyDescent="0.2">
      <c r="B7" s="960"/>
      <c r="C7" s="957"/>
      <c r="D7" s="969" t="s">
        <v>71</v>
      </c>
      <c r="E7" s="920"/>
      <c r="F7" s="920"/>
      <c r="G7" s="920"/>
      <c r="H7" s="920"/>
      <c r="I7" s="920"/>
      <c r="J7" s="920"/>
      <c r="K7" s="920"/>
      <c r="L7" s="920"/>
      <c r="M7" s="920"/>
      <c r="N7" s="920"/>
      <c r="O7" s="921"/>
      <c r="P7" s="920" t="s">
        <v>306</v>
      </c>
      <c r="Q7" s="920"/>
      <c r="R7" s="920"/>
      <c r="S7" s="920"/>
      <c r="T7" s="920"/>
      <c r="U7" s="920"/>
      <c r="V7" s="920"/>
      <c r="W7" s="920"/>
      <c r="X7" s="968"/>
      <c r="Y7" s="967"/>
      <c r="Z7" s="967"/>
      <c r="AA7" s="967"/>
      <c r="AB7" s="967"/>
      <c r="AC7" s="923" t="s">
        <v>70</v>
      </c>
      <c r="AD7" s="924"/>
      <c r="AE7" s="924"/>
      <c r="AF7" s="924"/>
      <c r="AG7" s="921" t="s">
        <v>69</v>
      </c>
      <c r="AH7" s="924"/>
      <c r="AI7" s="924"/>
      <c r="AJ7" s="924"/>
      <c r="AK7" s="924"/>
      <c r="AL7" s="924"/>
      <c r="AM7" s="924"/>
      <c r="AN7" s="927"/>
      <c r="AO7" s="4"/>
      <c r="AP7" s="4"/>
      <c r="AQ7" s="4"/>
      <c r="AR7" s="4"/>
      <c r="AS7" s="4"/>
      <c r="AT7" s="954"/>
      <c r="AU7" s="4"/>
    </row>
    <row r="8" spans="1:47" ht="13" x14ac:dyDescent="0.2">
      <c r="B8" s="960"/>
      <c r="C8" s="957"/>
      <c r="D8" s="969" t="s">
        <v>68</v>
      </c>
      <c r="E8" s="920"/>
      <c r="F8" s="920"/>
      <c r="G8" s="921"/>
      <c r="H8" s="920" t="s">
        <v>65</v>
      </c>
      <c r="I8" s="920"/>
      <c r="J8" s="920"/>
      <c r="K8" s="921"/>
      <c r="L8" s="920" t="s">
        <v>64</v>
      </c>
      <c r="M8" s="920"/>
      <c r="N8" s="920"/>
      <c r="O8" s="921"/>
      <c r="P8" s="920" t="s">
        <v>67</v>
      </c>
      <c r="Q8" s="920"/>
      <c r="R8" s="921"/>
      <c r="S8" s="920" t="s">
        <v>65</v>
      </c>
      <c r="T8" s="920"/>
      <c r="U8" s="921"/>
      <c r="V8" s="920" t="s">
        <v>64</v>
      </c>
      <c r="W8" s="920"/>
      <c r="X8" s="968"/>
      <c r="Y8" s="964" t="s">
        <v>67</v>
      </c>
      <c r="Z8" s="925" t="s">
        <v>65</v>
      </c>
      <c r="AA8" s="925" t="s">
        <v>64</v>
      </c>
      <c r="AB8" s="964" t="s">
        <v>66</v>
      </c>
      <c r="AC8" s="923" t="s">
        <v>307</v>
      </c>
      <c r="AD8" s="924"/>
      <c r="AE8" s="924"/>
      <c r="AF8" s="924"/>
      <c r="AG8" s="924" t="s">
        <v>65</v>
      </c>
      <c r="AH8" s="924"/>
      <c r="AI8" s="924"/>
      <c r="AJ8" s="924"/>
      <c r="AK8" s="921" t="s">
        <v>64</v>
      </c>
      <c r="AL8" s="924"/>
      <c r="AM8" s="924"/>
      <c r="AN8" s="927"/>
      <c r="AO8" s="4"/>
      <c r="AP8" s="4"/>
      <c r="AQ8" s="4"/>
      <c r="AR8" s="4"/>
      <c r="AS8" s="4"/>
      <c r="AT8" s="954"/>
      <c r="AU8" s="4"/>
    </row>
    <row r="9" spans="1:47" s="35" customFormat="1" x14ac:dyDescent="0.2">
      <c r="B9" s="961"/>
      <c r="C9" s="958"/>
      <c r="D9" s="120" t="s">
        <v>59</v>
      </c>
      <c r="E9" s="121" t="s">
        <v>58</v>
      </c>
      <c r="F9" s="121" t="s">
        <v>61</v>
      </c>
      <c r="G9" s="122" t="s">
        <v>60</v>
      </c>
      <c r="H9" s="123" t="s">
        <v>59</v>
      </c>
      <c r="I9" s="121" t="s">
        <v>58</v>
      </c>
      <c r="J9" s="121" t="s">
        <v>61</v>
      </c>
      <c r="K9" s="122" t="s">
        <v>60</v>
      </c>
      <c r="L9" s="123" t="s">
        <v>59</v>
      </c>
      <c r="M9" s="121" t="s">
        <v>58</v>
      </c>
      <c r="N9" s="121" t="s">
        <v>61</v>
      </c>
      <c r="O9" s="122" t="s">
        <v>60</v>
      </c>
      <c r="P9" s="123" t="s">
        <v>63</v>
      </c>
      <c r="Q9" s="121" t="s">
        <v>62</v>
      </c>
      <c r="R9" s="122" t="s">
        <v>57</v>
      </c>
      <c r="S9" s="123" t="s">
        <v>63</v>
      </c>
      <c r="T9" s="121" t="s">
        <v>62</v>
      </c>
      <c r="U9" s="122" t="s">
        <v>57</v>
      </c>
      <c r="V9" s="123" t="s">
        <v>63</v>
      </c>
      <c r="W9" s="121" t="s">
        <v>62</v>
      </c>
      <c r="X9" s="124" t="s">
        <v>57</v>
      </c>
      <c r="Y9" s="965"/>
      <c r="Z9" s="926"/>
      <c r="AA9" s="926"/>
      <c r="AB9" s="965"/>
      <c r="AC9" s="120" t="s">
        <v>59</v>
      </c>
      <c r="AD9" s="121" t="s">
        <v>58</v>
      </c>
      <c r="AE9" s="121" t="s">
        <v>61</v>
      </c>
      <c r="AF9" s="122" t="s">
        <v>60</v>
      </c>
      <c r="AG9" s="125" t="s">
        <v>59</v>
      </c>
      <c r="AH9" s="121" t="s">
        <v>58</v>
      </c>
      <c r="AI9" s="121" t="s">
        <v>61</v>
      </c>
      <c r="AJ9" s="121" t="s">
        <v>60</v>
      </c>
      <c r="AK9" s="121" t="s">
        <v>59</v>
      </c>
      <c r="AL9" s="121" t="s">
        <v>58</v>
      </c>
      <c r="AM9" s="121" t="s">
        <v>61</v>
      </c>
      <c r="AN9" s="124" t="s">
        <v>60</v>
      </c>
      <c r="AO9" s="4" t="s">
        <v>471</v>
      </c>
      <c r="AP9" s="4"/>
      <c r="AQ9" s="4"/>
      <c r="AR9" s="4"/>
      <c r="AS9" s="4"/>
      <c r="AT9" s="955"/>
      <c r="AU9" s="4"/>
    </row>
    <row r="10" spans="1:47" x14ac:dyDescent="0.2">
      <c r="B10" s="180" t="s">
        <v>585</v>
      </c>
      <c r="C10" s="126">
        <v>5.16</v>
      </c>
      <c r="D10" s="127">
        <v>0</v>
      </c>
      <c r="E10" s="128">
        <v>0</v>
      </c>
      <c r="F10" s="128">
        <v>0</v>
      </c>
      <c r="G10" s="128">
        <v>0</v>
      </c>
      <c r="H10" s="128">
        <v>0</v>
      </c>
      <c r="I10" s="128">
        <v>0</v>
      </c>
      <c r="J10" s="128">
        <v>0</v>
      </c>
      <c r="K10" s="128">
        <v>1</v>
      </c>
      <c r="L10" s="128">
        <v>0</v>
      </c>
      <c r="M10" s="128">
        <v>0</v>
      </c>
      <c r="N10" s="128">
        <v>0</v>
      </c>
      <c r="O10" s="128">
        <v>0</v>
      </c>
      <c r="P10" s="128" t="s">
        <v>1070</v>
      </c>
      <c r="Q10" s="128" t="s">
        <v>1070</v>
      </c>
      <c r="R10" s="128" t="s">
        <v>1070</v>
      </c>
      <c r="S10" s="128">
        <v>0</v>
      </c>
      <c r="T10" s="128">
        <v>0</v>
      </c>
      <c r="U10" s="128">
        <v>1</v>
      </c>
      <c r="V10" s="128">
        <v>0</v>
      </c>
      <c r="W10" s="128">
        <v>0</v>
      </c>
      <c r="X10" s="131">
        <v>0</v>
      </c>
      <c r="Y10" s="132" t="s">
        <v>681</v>
      </c>
      <c r="Z10" s="133" t="s">
        <v>687</v>
      </c>
      <c r="AA10" s="133" t="s">
        <v>681</v>
      </c>
      <c r="AB10" s="132" t="s">
        <v>687</v>
      </c>
      <c r="AC10" s="127" t="s">
        <v>1070</v>
      </c>
      <c r="AD10" s="128" t="s">
        <v>1070</v>
      </c>
      <c r="AE10" s="128" t="s">
        <v>1070</v>
      </c>
      <c r="AF10" s="129" t="s">
        <v>1070</v>
      </c>
      <c r="AG10" s="134">
        <v>0</v>
      </c>
      <c r="AH10" s="134">
        <v>0</v>
      </c>
      <c r="AI10" s="134">
        <v>0</v>
      </c>
      <c r="AJ10" s="242">
        <v>1.4999999999999999E-2</v>
      </c>
      <c r="AK10" s="134">
        <v>0</v>
      </c>
      <c r="AL10" s="134">
        <v>0</v>
      </c>
      <c r="AM10" s="134">
        <v>0</v>
      </c>
      <c r="AN10" s="135">
        <v>0</v>
      </c>
      <c r="AO10" s="4"/>
      <c r="AP10" s="4"/>
      <c r="AQ10" s="4"/>
      <c r="AR10" s="4"/>
      <c r="AS10" s="4"/>
      <c r="AT10" s="189">
        <f>IF(AB10="Ⅳ",4,IF(AB10="Ⅲ",3,IF(AB10="Ⅱ",2,1)))</f>
        <v>2</v>
      </c>
      <c r="AU10" s="4"/>
    </row>
    <row r="11" spans="1:47" x14ac:dyDescent="0.2">
      <c r="B11" s="180" t="s">
        <v>1071</v>
      </c>
      <c r="C11" s="126">
        <v>8.77</v>
      </c>
      <c r="D11" s="127">
        <v>0</v>
      </c>
      <c r="E11" s="128">
        <v>0</v>
      </c>
      <c r="F11" s="128">
        <v>0</v>
      </c>
      <c r="G11" s="128">
        <v>0</v>
      </c>
      <c r="H11" s="128">
        <v>0</v>
      </c>
      <c r="I11" s="128">
        <v>0</v>
      </c>
      <c r="J11" s="128">
        <v>1</v>
      </c>
      <c r="K11" s="128">
        <v>0</v>
      </c>
      <c r="L11" s="128">
        <v>0</v>
      </c>
      <c r="M11" s="128">
        <v>0</v>
      </c>
      <c r="N11" s="128">
        <v>0</v>
      </c>
      <c r="O11" s="128">
        <v>0</v>
      </c>
      <c r="P11" s="128" t="s">
        <v>1070</v>
      </c>
      <c r="Q11" s="128" t="s">
        <v>1070</v>
      </c>
      <c r="R11" s="128" t="s">
        <v>1070</v>
      </c>
      <c r="S11" s="128">
        <v>0</v>
      </c>
      <c r="T11" s="128">
        <v>0</v>
      </c>
      <c r="U11" s="128">
        <v>1</v>
      </c>
      <c r="V11" s="128">
        <v>0</v>
      </c>
      <c r="W11" s="128">
        <v>0</v>
      </c>
      <c r="X11" s="131">
        <v>0</v>
      </c>
      <c r="Y11" s="132" t="s">
        <v>681</v>
      </c>
      <c r="Z11" s="133" t="s">
        <v>687</v>
      </c>
      <c r="AA11" s="133" t="s">
        <v>681</v>
      </c>
      <c r="AB11" s="132" t="s">
        <v>687</v>
      </c>
      <c r="AC11" s="136" t="s">
        <v>1070</v>
      </c>
      <c r="AD11" s="128" t="s">
        <v>1070</v>
      </c>
      <c r="AE11" s="128" t="s">
        <v>1070</v>
      </c>
      <c r="AF11" s="129" t="s">
        <v>1070</v>
      </c>
      <c r="AG11" s="134">
        <v>0</v>
      </c>
      <c r="AH11" s="134">
        <v>0</v>
      </c>
      <c r="AI11" s="134">
        <v>0.24</v>
      </c>
      <c r="AJ11" s="134">
        <v>0</v>
      </c>
      <c r="AK11" s="134">
        <v>0</v>
      </c>
      <c r="AL11" s="134">
        <v>0</v>
      </c>
      <c r="AM11" s="134">
        <v>0</v>
      </c>
      <c r="AN11" s="135">
        <v>0</v>
      </c>
      <c r="AO11" s="4"/>
      <c r="AP11" s="4"/>
      <c r="AQ11" s="4"/>
      <c r="AR11" s="4"/>
      <c r="AS11" s="4"/>
      <c r="AT11" s="189">
        <f t="shared" ref="AT11:AT55" si="0">IF(AB11="Ⅳ",4,IF(AB11="Ⅲ",3,IF(AB11="Ⅱ",2,1)))</f>
        <v>2</v>
      </c>
      <c r="AU11" s="4"/>
    </row>
    <row r="12" spans="1:47" x14ac:dyDescent="0.2">
      <c r="B12" s="180" t="s">
        <v>1072</v>
      </c>
      <c r="C12" s="126">
        <v>8.83</v>
      </c>
      <c r="D12" s="127">
        <v>0</v>
      </c>
      <c r="E12" s="128">
        <v>0</v>
      </c>
      <c r="F12" s="128">
        <v>0</v>
      </c>
      <c r="G12" s="128">
        <v>0</v>
      </c>
      <c r="H12" s="128">
        <v>0</v>
      </c>
      <c r="I12" s="128">
        <v>0</v>
      </c>
      <c r="J12" s="128">
        <v>1</v>
      </c>
      <c r="K12" s="128">
        <v>0</v>
      </c>
      <c r="L12" s="128">
        <v>0</v>
      </c>
      <c r="M12" s="128">
        <v>0</v>
      </c>
      <c r="N12" s="128">
        <v>0</v>
      </c>
      <c r="O12" s="128">
        <v>0</v>
      </c>
      <c r="P12" s="128" t="s">
        <v>1070</v>
      </c>
      <c r="Q12" s="128" t="s">
        <v>1070</v>
      </c>
      <c r="R12" s="128" t="s">
        <v>1070</v>
      </c>
      <c r="S12" s="128">
        <v>0</v>
      </c>
      <c r="T12" s="128">
        <v>0</v>
      </c>
      <c r="U12" s="128">
        <v>1</v>
      </c>
      <c r="V12" s="128">
        <v>0</v>
      </c>
      <c r="W12" s="128">
        <v>0</v>
      </c>
      <c r="X12" s="131">
        <v>0</v>
      </c>
      <c r="Y12" s="132" t="s">
        <v>681</v>
      </c>
      <c r="Z12" s="133" t="s">
        <v>687</v>
      </c>
      <c r="AA12" s="133" t="s">
        <v>681</v>
      </c>
      <c r="AB12" s="132" t="s">
        <v>687</v>
      </c>
      <c r="AC12" s="127" t="s">
        <v>1070</v>
      </c>
      <c r="AD12" s="128" t="s">
        <v>1070</v>
      </c>
      <c r="AE12" s="137" t="s">
        <v>1070</v>
      </c>
      <c r="AF12" s="129" t="s">
        <v>1070</v>
      </c>
      <c r="AG12" s="134">
        <v>0</v>
      </c>
      <c r="AH12" s="134">
        <v>0</v>
      </c>
      <c r="AI12" s="134">
        <v>0.54</v>
      </c>
      <c r="AJ12" s="134">
        <v>0</v>
      </c>
      <c r="AK12" s="134">
        <v>0</v>
      </c>
      <c r="AL12" s="134">
        <v>0</v>
      </c>
      <c r="AM12" s="134">
        <v>0</v>
      </c>
      <c r="AN12" s="135">
        <v>0</v>
      </c>
      <c r="AO12" s="4"/>
      <c r="AP12" s="4"/>
      <c r="AQ12" s="4"/>
      <c r="AR12" s="4"/>
      <c r="AS12" s="4"/>
      <c r="AT12" s="189">
        <f t="shared" si="0"/>
        <v>2</v>
      </c>
      <c r="AU12" s="4"/>
    </row>
    <row r="13" spans="1:47" x14ac:dyDescent="0.2">
      <c r="B13" s="180" t="s">
        <v>1075</v>
      </c>
      <c r="C13" s="126">
        <v>8.92</v>
      </c>
      <c r="D13" s="127">
        <v>0</v>
      </c>
      <c r="E13" s="128">
        <v>0</v>
      </c>
      <c r="F13" s="128">
        <v>0</v>
      </c>
      <c r="G13" s="128">
        <v>0</v>
      </c>
      <c r="H13" s="128">
        <v>0</v>
      </c>
      <c r="I13" s="128">
        <v>0</v>
      </c>
      <c r="J13" s="128">
        <v>0</v>
      </c>
      <c r="K13" s="128">
        <v>0</v>
      </c>
      <c r="L13" s="128">
        <v>0</v>
      </c>
      <c r="M13" s="128">
        <v>0</v>
      </c>
      <c r="N13" s="128">
        <v>0</v>
      </c>
      <c r="O13" s="128">
        <v>0</v>
      </c>
      <c r="P13" s="128" t="s">
        <v>1070</v>
      </c>
      <c r="Q13" s="128" t="s">
        <v>1070</v>
      </c>
      <c r="R13" s="128" t="s">
        <v>1070</v>
      </c>
      <c r="S13" s="128">
        <v>0</v>
      </c>
      <c r="T13" s="128">
        <v>0</v>
      </c>
      <c r="U13" s="128">
        <v>0</v>
      </c>
      <c r="V13" s="128">
        <v>0</v>
      </c>
      <c r="W13" s="128">
        <v>0</v>
      </c>
      <c r="X13" s="131">
        <v>0</v>
      </c>
      <c r="Y13" s="132" t="s">
        <v>681</v>
      </c>
      <c r="Z13" s="133" t="s">
        <v>681</v>
      </c>
      <c r="AA13" s="133" t="s">
        <v>681</v>
      </c>
      <c r="AB13" s="132" t="s">
        <v>681</v>
      </c>
      <c r="AC13" s="127" t="s">
        <v>1070</v>
      </c>
      <c r="AD13" s="128" t="s">
        <v>1070</v>
      </c>
      <c r="AE13" s="137" t="s">
        <v>1070</v>
      </c>
      <c r="AF13" s="129" t="s">
        <v>1070</v>
      </c>
      <c r="AG13" s="134">
        <v>0</v>
      </c>
      <c r="AH13" s="134">
        <v>0</v>
      </c>
      <c r="AI13" s="134">
        <v>0</v>
      </c>
      <c r="AJ13" s="134">
        <v>0</v>
      </c>
      <c r="AK13" s="134">
        <v>0</v>
      </c>
      <c r="AL13" s="134">
        <v>0</v>
      </c>
      <c r="AM13" s="134">
        <v>0</v>
      </c>
      <c r="AN13" s="135">
        <v>0</v>
      </c>
      <c r="AO13" s="4"/>
      <c r="AP13" s="4"/>
      <c r="AQ13" s="4"/>
      <c r="AR13" s="4"/>
      <c r="AS13" s="4"/>
      <c r="AT13" s="189">
        <f t="shared" si="0"/>
        <v>1</v>
      </c>
      <c r="AU13" s="4"/>
    </row>
    <row r="14" spans="1:47" x14ac:dyDescent="0.2">
      <c r="B14" s="180" t="s">
        <v>1076</v>
      </c>
      <c r="C14" s="126">
        <v>8.77</v>
      </c>
      <c r="D14" s="127">
        <v>0</v>
      </c>
      <c r="E14" s="128">
        <v>0</v>
      </c>
      <c r="F14" s="128">
        <v>0</v>
      </c>
      <c r="G14" s="128">
        <v>0</v>
      </c>
      <c r="H14" s="128">
        <v>0</v>
      </c>
      <c r="I14" s="128">
        <v>0</v>
      </c>
      <c r="J14" s="128">
        <v>0</v>
      </c>
      <c r="K14" s="128">
        <v>0</v>
      </c>
      <c r="L14" s="128">
        <v>0</v>
      </c>
      <c r="M14" s="128">
        <v>0</v>
      </c>
      <c r="N14" s="128">
        <v>2</v>
      </c>
      <c r="O14" s="128">
        <v>3</v>
      </c>
      <c r="P14" s="128" t="s">
        <v>1070</v>
      </c>
      <c r="Q14" s="128" t="s">
        <v>1070</v>
      </c>
      <c r="R14" s="128" t="s">
        <v>1070</v>
      </c>
      <c r="S14" s="128">
        <v>0</v>
      </c>
      <c r="T14" s="128">
        <v>0</v>
      </c>
      <c r="U14" s="128">
        <v>0</v>
      </c>
      <c r="V14" s="128">
        <v>0</v>
      </c>
      <c r="W14" s="128">
        <v>0</v>
      </c>
      <c r="X14" s="131">
        <v>5</v>
      </c>
      <c r="Y14" s="132" t="s">
        <v>681</v>
      </c>
      <c r="Z14" s="133" t="s">
        <v>681</v>
      </c>
      <c r="AA14" s="133" t="s">
        <v>687</v>
      </c>
      <c r="AB14" s="132" t="s">
        <v>687</v>
      </c>
      <c r="AC14" s="127" t="s">
        <v>1070</v>
      </c>
      <c r="AD14" s="128" t="s">
        <v>1070</v>
      </c>
      <c r="AE14" s="128" t="s">
        <v>1070</v>
      </c>
      <c r="AF14" s="129" t="s">
        <v>1070</v>
      </c>
      <c r="AG14" s="134">
        <v>0</v>
      </c>
      <c r="AH14" s="134">
        <v>0</v>
      </c>
      <c r="AI14" s="134">
        <v>0</v>
      </c>
      <c r="AJ14" s="134">
        <v>0</v>
      </c>
      <c r="AK14" s="134">
        <v>0</v>
      </c>
      <c r="AL14" s="134">
        <v>0</v>
      </c>
      <c r="AM14" s="134">
        <v>4.9000000000000004</v>
      </c>
      <c r="AN14" s="135">
        <v>9.75</v>
      </c>
      <c r="AO14" s="4"/>
      <c r="AP14" s="4"/>
      <c r="AQ14" s="4"/>
      <c r="AR14" s="4"/>
      <c r="AS14" s="4"/>
      <c r="AT14" s="189">
        <f t="shared" si="0"/>
        <v>2</v>
      </c>
      <c r="AU14" s="4"/>
    </row>
    <row r="15" spans="1:47" x14ac:dyDescent="0.2">
      <c r="B15" s="180" t="s">
        <v>1079</v>
      </c>
      <c r="C15" s="126">
        <v>8.9499999999999993</v>
      </c>
      <c r="D15" s="127">
        <v>0</v>
      </c>
      <c r="E15" s="128">
        <v>0</v>
      </c>
      <c r="F15" s="128">
        <v>0</v>
      </c>
      <c r="G15" s="128">
        <v>0</v>
      </c>
      <c r="H15" s="128">
        <v>0</v>
      </c>
      <c r="I15" s="128">
        <v>0</v>
      </c>
      <c r="J15" s="128">
        <v>0</v>
      </c>
      <c r="K15" s="128">
        <v>0</v>
      </c>
      <c r="L15" s="128">
        <v>0</v>
      </c>
      <c r="M15" s="128">
        <v>0</v>
      </c>
      <c r="N15" s="128">
        <v>0</v>
      </c>
      <c r="O15" s="128">
        <v>0</v>
      </c>
      <c r="P15" s="128" t="s">
        <v>1070</v>
      </c>
      <c r="Q15" s="128" t="s">
        <v>1070</v>
      </c>
      <c r="R15" s="128" t="s">
        <v>1070</v>
      </c>
      <c r="S15" s="128">
        <v>0</v>
      </c>
      <c r="T15" s="128">
        <v>0</v>
      </c>
      <c r="U15" s="128">
        <v>0</v>
      </c>
      <c r="V15" s="128">
        <v>0</v>
      </c>
      <c r="W15" s="128">
        <v>0</v>
      </c>
      <c r="X15" s="131">
        <v>0</v>
      </c>
      <c r="Y15" s="132" t="s">
        <v>681</v>
      </c>
      <c r="Z15" s="133" t="s">
        <v>681</v>
      </c>
      <c r="AA15" s="133" t="s">
        <v>681</v>
      </c>
      <c r="AB15" s="132" t="s">
        <v>681</v>
      </c>
      <c r="AC15" s="127" t="s">
        <v>1070</v>
      </c>
      <c r="AD15" s="128" t="s">
        <v>1070</v>
      </c>
      <c r="AE15" s="128" t="s">
        <v>1070</v>
      </c>
      <c r="AF15" s="129" t="s">
        <v>1070</v>
      </c>
      <c r="AG15" s="243">
        <v>0</v>
      </c>
      <c r="AH15" s="134">
        <v>0</v>
      </c>
      <c r="AI15" s="134">
        <v>0</v>
      </c>
      <c r="AJ15" s="134">
        <v>0</v>
      </c>
      <c r="AK15" s="134">
        <v>0</v>
      </c>
      <c r="AL15" s="134">
        <v>0</v>
      </c>
      <c r="AM15" s="134">
        <v>0</v>
      </c>
      <c r="AN15" s="135">
        <v>0</v>
      </c>
      <c r="AO15" s="4"/>
      <c r="AP15" s="4"/>
      <c r="AQ15" s="4"/>
      <c r="AR15" s="4"/>
      <c r="AS15" s="4"/>
      <c r="AT15" s="189">
        <f t="shared" si="0"/>
        <v>1</v>
      </c>
      <c r="AU15" s="4"/>
    </row>
    <row r="16" spans="1:47" x14ac:dyDescent="0.2">
      <c r="B16" s="180" t="s">
        <v>1080</v>
      </c>
      <c r="C16" s="245">
        <v>8.9700000000000006</v>
      </c>
      <c r="D16" s="127">
        <v>0</v>
      </c>
      <c r="E16" s="128">
        <v>0</v>
      </c>
      <c r="F16" s="128">
        <v>0</v>
      </c>
      <c r="G16" s="128">
        <v>0</v>
      </c>
      <c r="H16" s="128">
        <v>0</v>
      </c>
      <c r="I16" s="128">
        <v>0</v>
      </c>
      <c r="J16" s="128">
        <v>2</v>
      </c>
      <c r="K16" s="128">
        <v>0</v>
      </c>
      <c r="L16" s="128">
        <v>0</v>
      </c>
      <c r="M16" s="128">
        <v>0</v>
      </c>
      <c r="N16" s="128">
        <v>0</v>
      </c>
      <c r="O16" s="128">
        <v>0</v>
      </c>
      <c r="P16" s="128" t="s">
        <v>1070</v>
      </c>
      <c r="Q16" s="128" t="s">
        <v>1070</v>
      </c>
      <c r="R16" s="129" t="s">
        <v>1070</v>
      </c>
      <c r="S16" s="130">
        <v>0</v>
      </c>
      <c r="T16" s="128">
        <v>0</v>
      </c>
      <c r="U16" s="129">
        <v>2</v>
      </c>
      <c r="V16" s="130">
        <v>0</v>
      </c>
      <c r="W16" s="128">
        <v>0</v>
      </c>
      <c r="X16" s="131">
        <v>0</v>
      </c>
      <c r="Y16" s="132" t="s">
        <v>681</v>
      </c>
      <c r="Z16" s="133" t="s">
        <v>687</v>
      </c>
      <c r="AA16" s="133" t="s">
        <v>681</v>
      </c>
      <c r="AB16" s="132" t="s">
        <v>687</v>
      </c>
      <c r="AC16" s="127" t="s">
        <v>1070</v>
      </c>
      <c r="AD16" s="128" t="s">
        <v>1070</v>
      </c>
      <c r="AE16" s="128" t="s">
        <v>1070</v>
      </c>
      <c r="AF16" s="129" t="s">
        <v>1070</v>
      </c>
      <c r="AG16" s="243">
        <v>0</v>
      </c>
      <c r="AH16" s="134">
        <v>0</v>
      </c>
      <c r="AI16" s="128">
        <v>0.59000000000000008</v>
      </c>
      <c r="AJ16" s="134">
        <v>0</v>
      </c>
      <c r="AK16" s="134">
        <v>0</v>
      </c>
      <c r="AL16" s="134">
        <v>0</v>
      </c>
      <c r="AM16" s="134">
        <v>0</v>
      </c>
      <c r="AN16" s="135">
        <v>0</v>
      </c>
      <c r="AO16" s="4"/>
      <c r="AP16" s="4"/>
      <c r="AQ16" s="4"/>
      <c r="AR16" s="4"/>
      <c r="AS16" s="4"/>
      <c r="AT16" s="189">
        <f t="shared" si="0"/>
        <v>2</v>
      </c>
      <c r="AU16" s="4"/>
    </row>
    <row r="17" spans="2:47" x14ac:dyDescent="0.2">
      <c r="B17" s="180" t="s">
        <v>1081</v>
      </c>
      <c r="C17" s="245">
        <v>8.9600000000000009</v>
      </c>
      <c r="D17" s="127">
        <v>0</v>
      </c>
      <c r="E17" s="128">
        <v>0</v>
      </c>
      <c r="F17" s="128">
        <v>0</v>
      </c>
      <c r="G17" s="128">
        <v>0</v>
      </c>
      <c r="H17" s="128">
        <v>0</v>
      </c>
      <c r="I17" s="128">
        <v>0</v>
      </c>
      <c r="J17" s="128">
        <v>0</v>
      </c>
      <c r="K17" s="128">
        <v>0</v>
      </c>
      <c r="L17" s="128">
        <v>0</v>
      </c>
      <c r="M17" s="128">
        <v>0</v>
      </c>
      <c r="N17" s="128">
        <v>0</v>
      </c>
      <c r="O17" s="128">
        <v>1</v>
      </c>
      <c r="P17" s="128" t="s">
        <v>1070</v>
      </c>
      <c r="Q17" s="128" t="s">
        <v>1070</v>
      </c>
      <c r="R17" s="129" t="s">
        <v>1070</v>
      </c>
      <c r="S17" s="130">
        <v>0</v>
      </c>
      <c r="T17" s="128">
        <v>0</v>
      </c>
      <c r="U17" s="129">
        <v>0</v>
      </c>
      <c r="V17" s="130">
        <v>0</v>
      </c>
      <c r="W17" s="128">
        <v>0</v>
      </c>
      <c r="X17" s="131">
        <v>1</v>
      </c>
      <c r="Y17" s="132" t="s">
        <v>681</v>
      </c>
      <c r="Z17" s="133" t="s">
        <v>681</v>
      </c>
      <c r="AA17" s="133" t="s">
        <v>687</v>
      </c>
      <c r="AB17" s="132" t="s">
        <v>687</v>
      </c>
      <c r="AC17" s="127" t="s">
        <v>1070</v>
      </c>
      <c r="AD17" s="128" t="s">
        <v>1070</v>
      </c>
      <c r="AE17" s="128" t="s">
        <v>1070</v>
      </c>
      <c r="AF17" s="129" t="s">
        <v>1070</v>
      </c>
      <c r="AG17" s="243">
        <v>0</v>
      </c>
      <c r="AH17" s="134">
        <v>0</v>
      </c>
      <c r="AI17" s="134">
        <v>0</v>
      </c>
      <c r="AJ17" s="134">
        <v>0</v>
      </c>
      <c r="AK17" s="134">
        <v>0</v>
      </c>
      <c r="AL17" s="134">
        <v>0</v>
      </c>
      <c r="AM17" s="134">
        <v>0</v>
      </c>
      <c r="AN17" s="131">
        <v>3.25</v>
      </c>
      <c r="AO17" s="4"/>
      <c r="AP17" s="4"/>
      <c r="AQ17" s="4"/>
      <c r="AR17" s="4"/>
      <c r="AS17" s="4"/>
      <c r="AT17" s="189">
        <f t="shared" si="0"/>
        <v>2</v>
      </c>
      <c r="AU17" s="4"/>
    </row>
    <row r="18" spans="2:47" x14ac:dyDescent="0.2">
      <c r="B18" s="180" t="s">
        <v>1082</v>
      </c>
      <c r="C18" s="245">
        <v>8.9</v>
      </c>
      <c r="D18" s="127">
        <v>0</v>
      </c>
      <c r="E18" s="128">
        <v>0</v>
      </c>
      <c r="F18" s="128">
        <v>0</v>
      </c>
      <c r="G18" s="128">
        <v>0</v>
      </c>
      <c r="H18" s="128">
        <v>0</v>
      </c>
      <c r="I18" s="128">
        <v>0</v>
      </c>
      <c r="J18" s="128">
        <v>0</v>
      </c>
      <c r="K18" s="128">
        <v>0</v>
      </c>
      <c r="L18" s="128">
        <v>0</v>
      </c>
      <c r="M18" s="128">
        <v>0</v>
      </c>
      <c r="N18" s="128">
        <v>3</v>
      </c>
      <c r="O18" s="128">
        <v>3</v>
      </c>
      <c r="P18" s="128" t="s">
        <v>1070</v>
      </c>
      <c r="Q18" s="128" t="s">
        <v>1070</v>
      </c>
      <c r="R18" s="129" t="s">
        <v>1070</v>
      </c>
      <c r="S18" s="130">
        <v>0</v>
      </c>
      <c r="T18" s="128">
        <v>0</v>
      </c>
      <c r="U18" s="129">
        <v>0</v>
      </c>
      <c r="V18" s="130">
        <v>0</v>
      </c>
      <c r="W18" s="128">
        <v>0</v>
      </c>
      <c r="X18" s="131">
        <v>6</v>
      </c>
      <c r="Y18" s="132" t="s">
        <v>681</v>
      </c>
      <c r="Z18" s="133" t="s">
        <v>681</v>
      </c>
      <c r="AA18" s="133" t="s">
        <v>687</v>
      </c>
      <c r="AB18" s="132" t="s">
        <v>687</v>
      </c>
      <c r="AC18" s="127" t="s">
        <v>1070</v>
      </c>
      <c r="AD18" s="128" t="s">
        <v>1070</v>
      </c>
      <c r="AE18" s="128" t="s">
        <v>1070</v>
      </c>
      <c r="AF18" s="129" t="s">
        <v>1070</v>
      </c>
      <c r="AG18" s="243">
        <v>0</v>
      </c>
      <c r="AH18" s="134">
        <v>0</v>
      </c>
      <c r="AI18" s="134">
        <v>0</v>
      </c>
      <c r="AJ18" s="134">
        <v>0</v>
      </c>
      <c r="AK18" s="134">
        <v>0</v>
      </c>
      <c r="AL18" s="134">
        <v>0</v>
      </c>
      <c r="AM18" s="128">
        <v>0.96</v>
      </c>
      <c r="AN18" s="131">
        <v>10.85</v>
      </c>
      <c r="AO18" s="4"/>
      <c r="AP18" s="4"/>
      <c r="AQ18" s="4"/>
      <c r="AR18" s="4"/>
      <c r="AS18" s="4"/>
      <c r="AT18" s="189">
        <f t="shared" si="0"/>
        <v>2</v>
      </c>
      <c r="AU18" s="4"/>
    </row>
    <row r="19" spans="2:47" x14ac:dyDescent="0.2">
      <c r="B19" s="180" t="s">
        <v>1083</v>
      </c>
      <c r="C19" s="245">
        <v>9.0399999999999991</v>
      </c>
      <c r="D19" s="127">
        <v>0</v>
      </c>
      <c r="E19" s="128">
        <v>0</v>
      </c>
      <c r="F19" s="128">
        <v>0</v>
      </c>
      <c r="G19" s="128">
        <v>0</v>
      </c>
      <c r="H19" s="128">
        <v>0</v>
      </c>
      <c r="I19" s="128">
        <v>0</v>
      </c>
      <c r="J19" s="128">
        <v>0</v>
      </c>
      <c r="K19" s="128">
        <v>0</v>
      </c>
      <c r="L19" s="128">
        <v>0</v>
      </c>
      <c r="M19" s="128">
        <v>0</v>
      </c>
      <c r="N19" s="128">
        <v>0</v>
      </c>
      <c r="O19" s="128">
        <v>0</v>
      </c>
      <c r="P19" s="128" t="s">
        <v>1070</v>
      </c>
      <c r="Q19" s="128" t="s">
        <v>1070</v>
      </c>
      <c r="R19" s="129" t="s">
        <v>1070</v>
      </c>
      <c r="S19" s="130">
        <v>0</v>
      </c>
      <c r="T19" s="128">
        <v>0</v>
      </c>
      <c r="U19" s="129">
        <v>0</v>
      </c>
      <c r="V19" s="130">
        <v>0</v>
      </c>
      <c r="W19" s="128">
        <v>0</v>
      </c>
      <c r="X19" s="131">
        <v>0</v>
      </c>
      <c r="Y19" s="132" t="s">
        <v>681</v>
      </c>
      <c r="Z19" s="133" t="s">
        <v>681</v>
      </c>
      <c r="AA19" s="133" t="s">
        <v>681</v>
      </c>
      <c r="AB19" s="132" t="s">
        <v>681</v>
      </c>
      <c r="AC19" s="127" t="s">
        <v>1070</v>
      </c>
      <c r="AD19" s="128" t="s">
        <v>1070</v>
      </c>
      <c r="AE19" s="128" t="s">
        <v>1070</v>
      </c>
      <c r="AF19" s="129" t="s">
        <v>1070</v>
      </c>
      <c r="AG19" s="243">
        <v>0</v>
      </c>
      <c r="AH19" s="134">
        <v>0</v>
      </c>
      <c r="AI19" s="134">
        <v>0</v>
      </c>
      <c r="AJ19" s="134">
        <v>0</v>
      </c>
      <c r="AK19" s="134">
        <v>0</v>
      </c>
      <c r="AL19" s="134">
        <v>0</v>
      </c>
      <c r="AM19" s="134">
        <v>0</v>
      </c>
      <c r="AN19" s="135">
        <v>0</v>
      </c>
      <c r="AO19" s="4"/>
      <c r="AP19" s="4"/>
      <c r="AQ19" s="4"/>
      <c r="AR19" s="4"/>
      <c r="AS19" s="4"/>
      <c r="AT19" s="189">
        <f t="shared" si="0"/>
        <v>1</v>
      </c>
      <c r="AU19" s="4"/>
    </row>
    <row r="20" spans="2:47" x14ac:dyDescent="0.2">
      <c r="B20" s="180" t="s">
        <v>1084</v>
      </c>
      <c r="C20" s="245">
        <v>8.9600000000000009</v>
      </c>
      <c r="D20" s="127">
        <v>0</v>
      </c>
      <c r="E20" s="128">
        <v>0</v>
      </c>
      <c r="F20" s="128">
        <v>0</v>
      </c>
      <c r="G20" s="129">
        <v>0</v>
      </c>
      <c r="H20" s="130">
        <v>0</v>
      </c>
      <c r="I20" s="128">
        <v>0</v>
      </c>
      <c r="J20" s="128">
        <v>0</v>
      </c>
      <c r="K20" s="129">
        <v>0</v>
      </c>
      <c r="L20" s="130">
        <v>0</v>
      </c>
      <c r="M20" s="128">
        <v>0</v>
      </c>
      <c r="N20" s="128">
        <v>0</v>
      </c>
      <c r="O20" s="129">
        <v>0</v>
      </c>
      <c r="P20" s="130" t="s">
        <v>1070</v>
      </c>
      <c r="Q20" s="128" t="s">
        <v>1070</v>
      </c>
      <c r="R20" s="129" t="s">
        <v>1070</v>
      </c>
      <c r="S20" s="130">
        <v>0</v>
      </c>
      <c r="T20" s="128">
        <v>0</v>
      </c>
      <c r="U20" s="129">
        <v>0</v>
      </c>
      <c r="V20" s="130">
        <v>0</v>
      </c>
      <c r="W20" s="128">
        <v>0</v>
      </c>
      <c r="X20" s="131">
        <v>0</v>
      </c>
      <c r="Y20" s="132" t="s">
        <v>681</v>
      </c>
      <c r="Z20" s="133" t="s">
        <v>681</v>
      </c>
      <c r="AA20" s="133" t="s">
        <v>681</v>
      </c>
      <c r="AB20" s="132" t="s">
        <v>681</v>
      </c>
      <c r="AC20" s="127" t="s">
        <v>1070</v>
      </c>
      <c r="AD20" s="128" t="s">
        <v>1070</v>
      </c>
      <c r="AE20" s="128" t="s">
        <v>1070</v>
      </c>
      <c r="AF20" s="129" t="s">
        <v>1070</v>
      </c>
      <c r="AG20" s="243">
        <v>0</v>
      </c>
      <c r="AH20" s="134">
        <v>0</v>
      </c>
      <c r="AI20" s="134">
        <v>0</v>
      </c>
      <c r="AJ20" s="134">
        <v>0</v>
      </c>
      <c r="AK20" s="134">
        <v>0</v>
      </c>
      <c r="AL20" s="134">
        <v>0</v>
      </c>
      <c r="AM20" s="134">
        <v>0</v>
      </c>
      <c r="AN20" s="135">
        <v>0</v>
      </c>
      <c r="AO20" s="4"/>
      <c r="AP20" s="4"/>
      <c r="AQ20" s="4"/>
      <c r="AR20" s="4"/>
      <c r="AS20" s="4"/>
      <c r="AT20" s="189">
        <f t="shared" si="0"/>
        <v>1</v>
      </c>
      <c r="AU20" s="4"/>
    </row>
    <row r="21" spans="2:47" x14ac:dyDescent="0.2">
      <c r="B21" s="180" t="s">
        <v>1085</v>
      </c>
      <c r="C21" s="245">
        <v>8.86</v>
      </c>
      <c r="D21" s="127">
        <v>0</v>
      </c>
      <c r="E21" s="128">
        <v>0</v>
      </c>
      <c r="F21" s="128">
        <v>0</v>
      </c>
      <c r="G21" s="129">
        <v>0</v>
      </c>
      <c r="H21" s="130">
        <v>0</v>
      </c>
      <c r="I21" s="128">
        <v>0</v>
      </c>
      <c r="J21" s="128">
        <v>0</v>
      </c>
      <c r="K21" s="129">
        <v>0</v>
      </c>
      <c r="L21" s="130">
        <v>0</v>
      </c>
      <c r="M21" s="128">
        <v>0</v>
      </c>
      <c r="N21" s="128">
        <v>0</v>
      </c>
      <c r="O21" s="129">
        <v>0</v>
      </c>
      <c r="P21" s="130" t="s">
        <v>1070</v>
      </c>
      <c r="Q21" s="128" t="s">
        <v>1070</v>
      </c>
      <c r="R21" s="129" t="s">
        <v>1070</v>
      </c>
      <c r="S21" s="130">
        <v>0</v>
      </c>
      <c r="T21" s="128">
        <v>0</v>
      </c>
      <c r="U21" s="129">
        <v>0</v>
      </c>
      <c r="V21" s="130">
        <v>0</v>
      </c>
      <c r="W21" s="128">
        <v>0</v>
      </c>
      <c r="X21" s="131">
        <v>0</v>
      </c>
      <c r="Y21" s="132" t="s">
        <v>681</v>
      </c>
      <c r="Z21" s="133" t="s">
        <v>681</v>
      </c>
      <c r="AA21" s="133" t="s">
        <v>681</v>
      </c>
      <c r="AB21" s="132" t="s">
        <v>681</v>
      </c>
      <c r="AC21" s="127" t="s">
        <v>1070</v>
      </c>
      <c r="AD21" s="128" t="s">
        <v>1070</v>
      </c>
      <c r="AE21" s="128" t="s">
        <v>1070</v>
      </c>
      <c r="AF21" s="129" t="s">
        <v>1070</v>
      </c>
      <c r="AG21" s="243">
        <v>0</v>
      </c>
      <c r="AH21" s="134">
        <v>0</v>
      </c>
      <c r="AI21" s="134">
        <v>0</v>
      </c>
      <c r="AJ21" s="134">
        <v>0</v>
      </c>
      <c r="AK21" s="134">
        <v>0</v>
      </c>
      <c r="AL21" s="134">
        <v>0</v>
      </c>
      <c r="AM21" s="134">
        <v>0</v>
      </c>
      <c r="AN21" s="135">
        <v>0</v>
      </c>
      <c r="AO21" s="4"/>
      <c r="AP21" s="4"/>
      <c r="AQ21" s="4"/>
      <c r="AR21" s="4"/>
      <c r="AS21" s="4"/>
      <c r="AT21" s="189">
        <f t="shared" si="0"/>
        <v>1</v>
      </c>
      <c r="AU21" s="4"/>
    </row>
    <row r="22" spans="2:47" x14ac:dyDescent="0.2">
      <c r="B22" s="180" t="s">
        <v>1086</v>
      </c>
      <c r="C22" s="245">
        <v>8.98</v>
      </c>
      <c r="D22" s="127">
        <v>0</v>
      </c>
      <c r="E22" s="128">
        <v>0</v>
      </c>
      <c r="F22" s="128">
        <v>0</v>
      </c>
      <c r="G22" s="129">
        <v>0</v>
      </c>
      <c r="H22" s="130">
        <v>0</v>
      </c>
      <c r="I22" s="128">
        <v>0</v>
      </c>
      <c r="J22" s="128">
        <v>0</v>
      </c>
      <c r="K22" s="129">
        <v>0</v>
      </c>
      <c r="L22" s="130">
        <v>0</v>
      </c>
      <c r="M22" s="128">
        <v>0</v>
      </c>
      <c r="N22" s="128">
        <v>0</v>
      </c>
      <c r="O22" s="129">
        <v>0</v>
      </c>
      <c r="P22" s="130" t="s">
        <v>1070</v>
      </c>
      <c r="Q22" s="128" t="s">
        <v>1070</v>
      </c>
      <c r="R22" s="129" t="s">
        <v>1070</v>
      </c>
      <c r="S22" s="130">
        <v>0</v>
      </c>
      <c r="T22" s="128">
        <v>0</v>
      </c>
      <c r="U22" s="129">
        <v>0</v>
      </c>
      <c r="V22" s="130">
        <v>0</v>
      </c>
      <c r="W22" s="128">
        <v>0</v>
      </c>
      <c r="X22" s="131">
        <v>0</v>
      </c>
      <c r="Y22" s="132" t="s">
        <v>681</v>
      </c>
      <c r="Z22" s="133" t="s">
        <v>681</v>
      </c>
      <c r="AA22" s="133" t="s">
        <v>681</v>
      </c>
      <c r="AB22" s="132" t="s">
        <v>681</v>
      </c>
      <c r="AC22" s="127" t="s">
        <v>1070</v>
      </c>
      <c r="AD22" s="128" t="s">
        <v>1070</v>
      </c>
      <c r="AE22" s="128" t="s">
        <v>1070</v>
      </c>
      <c r="AF22" s="129" t="s">
        <v>1070</v>
      </c>
      <c r="AG22" s="243">
        <v>0</v>
      </c>
      <c r="AH22" s="134">
        <v>0</v>
      </c>
      <c r="AI22" s="134">
        <v>0</v>
      </c>
      <c r="AJ22" s="134">
        <v>0</v>
      </c>
      <c r="AK22" s="134">
        <v>0</v>
      </c>
      <c r="AL22" s="134">
        <v>0</v>
      </c>
      <c r="AM22" s="134">
        <v>0</v>
      </c>
      <c r="AN22" s="135">
        <v>0</v>
      </c>
      <c r="AO22" s="4"/>
      <c r="AP22" s="4"/>
      <c r="AQ22" s="4"/>
      <c r="AR22" s="4"/>
      <c r="AS22" s="4"/>
      <c r="AT22" s="189">
        <f t="shared" si="0"/>
        <v>1</v>
      </c>
      <c r="AU22" s="4"/>
    </row>
    <row r="23" spans="2:47" x14ac:dyDescent="0.2">
      <c r="B23" s="180" t="s">
        <v>1087</v>
      </c>
      <c r="C23" s="245">
        <v>8.82</v>
      </c>
      <c r="D23" s="127">
        <v>0</v>
      </c>
      <c r="E23" s="128">
        <v>0</v>
      </c>
      <c r="F23" s="128">
        <v>0</v>
      </c>
      <c r="G23" s="129">
        <v>0</v>
      </c>
      <c r="H23" s="130">
        <v>0</v>
      </c>
      <c r="I23" s="128">
        <v>0</v>
      </c>
      <c r="J23" s="128">
        <v>2</v>
      </c>
      <c r="K23" s="129">
        <v>0</v>
      </c>
      <c r="L23" s="130">
        <v>0</v>
      </c>
      <c r="M23" s="128">
        <v>0</v>
      </c>
      <c r="N23" s="128">
        <v>0</v>
      </c>
      <c r="O23" s="129">
        <v>0</v>
      </c>
      <c r="P23" s="130" t="s">
        <v>1070</v>
      </c>
      <c r="Q23" s="128" t="s">
        <v>1070</v>
      </c>
      <c r="R23" s="129" t="s">
        <v>1070</v>
      </c>
      <c r="S23" s="130">
        <v>0</v>
      </c>
      <c r="T23" s="128">
        <v>0</v>
      </c>
      <c r="U23" s="129">
        <v>2</v>
      </c>
      <c r="V23" s="130">
        <v>0</v>
      </c>
      <c r="W23" s="128">
        <v>0</v>
      </c>
      <c r="X23" s="131">
        <v>0</v>
      </c>
      <c r="Y23" s="132" t="s">
        <v>681</v>
      </c>
      <c r="Z23" s="133" t="s">
        <v>687</v>
      </c>
      <c r="AA23" s="133" t="s">
        <v>681</v>
      </c>
      <c r="AB23" s="132" t="s">
        <v>687</v>
      </c>
      <c r="AC23" s="127" t="s">
        <v>1070</v>
      </c>
      <c r="AD23" s="128" t="s">
        <v>1070</v>
      </c>
      <c r="AE23" s="128" t="s">
        <v>1070</v>
      </c>
      <c r="AF23" s="129" t="s">
        <v>1070</v>
      </c>
      <c r="AG23" s="243">
        <v>0</v>
      </c>
      <c r="AH23" s="134">
        <v>0</v>
      </c>
      <c r="AI23" s="128">
        <v>1.9600000000000002</v>
      </c>
      <c r="AJ23" s="134">
        <v>0</v>
      </c>
      <c r="AK23" s="134">
        <v>0</v>
      </c>
      <c r="AL23" s="134">
        <v>0</v>
      </c>
      <c r="AM23" s="134">
        <v>0</v>
      </c>
      <c r="AN23" s="135">
        <v>0</v>
      </c>
      <c r="AO23" s="4"/>
      <c r="AP23" s="4"/>
      <c r="AQ23" s="4"/>
      <c r="AR23" s="4"/>
      <c r="AS23" s="4"/>
      <c r="AT23" s="189">
        <f t="shared" si="0"/>
        <v>2</v>
      </c>
      <c r="AU23" s="4"/>
    </row>
    <row r="24" spans="2:47" x14ac:dyDescent="0.2">
      <c r="B24" s="180" t="s">
        <v>1088</v>
      </c>
      <c r="C24" s="245">
        <v>8.99</v>
      </c>
      <c r="D24" s="127">
        <v>0</v>
      </c>
      <c r="E24" s="128">
        <v>0</v>
      </c>
      <c r="F24" s="128">
        <v>0</v>
      </c>
      <c r="G24" s="129">
        <v>0</v>
      </c>
      <c r="H24" s="130">
        <v>0</v>
      </c>
      <c r="I24" s="128">
        <v>0</v>
      </c>
      <c r="J24" s="128">
        <v>1</v>
      </c>
      <c r="K24" s="129">
        <v>0</v>
      </c>
      <c r="L24" s="130">
        <v>0</v>
      </c>
      <c r="M24" s="128">
        <v>0</v>
      </c>
      <c r="N24" s="128">
        <v>0</v>
      </c>
      <c r="O24" s="129">
        <v>0</v>
      </c>
      <c r="P24" s="130" t="s">
        <v>1070</v>
      </c>
      <c r="Q24" s="128" t="s">
        <v>1070</v>
      </c>
      <c r="R24" s="129" t="s">
        <v>1070</v>
      </c>
      <c r="S24" s="130">
        <v>0</v>
      </c>
      <c r="T24" s="128">
        <v>0</v>
      </c>
      <c r="U24" s="129">
        <v>1</v>
      </c>
      <c r="V24" s="130">
        <v>0</v>
      </c>
      <c r="W24" s="128">
        <v>0</v>
      </c>
      <c r="X24" s="131">
        <v>0</v>
      </c>
      <c r="Y24" s="132" t="s">
        <v>681</v>
      </c>
      <c r="Z24" s="133" t="s">
        <v>687</v>
      </c>
      <c r="AA24" s="133" t="s">
        <v>681</v>
      </c>
      <c r="AB24" s="132" t="s">
        <v>687</v>
      </c>
      <c r="AC24" s="127" t="s">
        <v>1070</v>
      </c>
      <c r="AD24" s="128" t="s">
        <v>1070</v>
      </c>
      <c r="AE24" s="128" t="s">
        <v>1070</v>
      </c>
      <c r="AF24" s="129" t="s">
        <v>1070</v>
      </c>
      <c r="AG24" s="243">
        <v>0</v>
      </c>
      <c r="AH24" s="134">
        <v>0</v>
      </c>
      <c r="AI24" s="134">
        <v>0.7</v>
      </c>
      <c r="AJ24" s="134">
        <v>0</v>
      </c>
      <c r="AK24" s="134">
        <v>0</v>
      </c>
      <c r="AL24" s="134">
        <v>0</v>
      </c>
      <c r="AM24" s="134">
        <v>0</v>
      </c>
      <c r="AN24" s="135">
        <v>0</v>
      </c>
      <c r="AO24" s="4"/>
      <c r="AP24" s="4"/>
      <c r="AQ24" s="4"/>
      <c r="AR24" s="4"/>
      <c r="AS24" s="4"/>
      <c r="AT24" s="189">
        <f t="shared" si="0"/>
        <v>2</v>
      </c>
      <c r="AU24" s="4"/>
    </row>
    <row r="25" spans="2:47" x14ac:dyDescent="0.2">
      <c r="B25" s="180" t="s">
        <v>1090</v>
      </c>
      <c r="C25" s="245">
        <v>8.93</v>
      </c>
      <c r="D25" s="127">
        <v>0</v>
      </c>
      <c r="E25" s="128">
        <v>0</v>
      </c>
      <c r="F25" s="128">
        <v>0</v>
      </c>
      <c r="G25" s="129">
        <v>0</v>
      </c>
      <c r="H25" s="130">
        <v>0</v>
      </c>
      <c r="I25" s="128">
        <v>0</v>
      </c>
      <c r="J25" s="128">
        <v>0</v>
      </c>
      <c r="K25" s="129">
        <v>1</v>
      </c>
      <c r="L25" s="130">
        <v>0</v>
      </c>
      <c r="M25" s="128">
        <v>0</v>
      </c>
      <c r="N25" s="128">
        <v>0</v>
      </c>
      <c r="O25" s="129">
        <v>0</v>
      </c>
      <c r="P25" s="130" t="s">
        <v>1070</v>
      </c>
      <c r="Q25" s="128" t="s">
        <v>1070</v>
      </c>
      <c r="R25" s="129" t="s">
        <v>1070</v>
      </c>
      <c r="S25" s="130">
        <v>0</v>
      </c>
      <c r="T25" s="128">
        <v>0</v>
      </c>
      <c r="U25" s="129">
        <v>1</v>
      </c>
      <c r="V25" s="130">
        <v>0</v>
      </c>
      <c r="W25" s="128">
        <v>0</v>
      </c>
      <c r="X25" s="131">
        <v>0</v>
      </c>
      <c r="Y25" s="132" t="s">
        <v>681</v>
      </c>
      <c r="Z25" s="133" t="s">
        <v>687</v>
      </c>
      <c r="AA25" s="133" t="s">
        <v>681</v>
      </c>
      <c r="AB25" s="132" t="s">
        <v>687</v>
      </c>
      <c r="AC25" s="127" t="s">
        <v>1070</v>
      </c>
      <c r="AD25" s="128" t="s">
        <v>1070</v>
      </c>
      <c r="AE25" s="128" t="s">
        <v>1070</v>
      </c>
      <c r="AF25" s="129" t="s">
        <v>1070</v>
      </c>
      <c r="AG25" s="243">
        <v>0</v>
      </c>
      <c r="AH25" s="134">
        <v>0</v>
      </c>
      <c r="AI25" s="134">
        <v>0</v>
      </c>
      <c r="AJ25" s="128">
        <v>7.4999999999999997E-3</v>
      </c>
      <c r="AK25" s="134">
        <v>0</v>
      </c>
      <c r="AL25" s="134">
        <v>0</v>
      </c>
      <c r="AM25" s="134">
        <v>0</v>
      </c>
      <c r="AN25" s="135">
        <v>0</v>
      </c>
      <c r="AO25" s="4"/>
      <c r="AP25" s="4"/>
      <c r="AQ25" s="4"/>
      <c r="AR25" s="4"/>
      <c r="AS25" s="4"/>
      <c r="AT25" s="189">
        <f t="shared" si="0"/>
        <v>2</v>
      </c>
      <c r="AU25" s="4"/>
    </row>
    <row r="26" spans="2:47" x14ac:dyDescent="0.2">
      <c r="B26" s="180" t="s">
        <v>1092</v>
      </c>
      <c r="C26" s="245">
        <v>9.1300000000000008</v>
      </c>
      <c r="D26" s="127">
        <v>0</v>
      </c>
      <c r="E26" s="128">
        <v>0</v>
      </c>
      <c r="F26" s="128">
        <v>0</v>
      </c>
      <c r="G26" s="129">
        <v>0</v>
      </c>
      <c r="H26" s="130">
        <v>0</v>
      </c>
      <c r="I26" s="128">
        <v>0</v>
      </c>
      <c r="J26" s="128">
        <v>0</v>
      </c>
      <c r="K26" s="129">
        <v>0</v>
      </c>
      <c r="L26" s="130">
        <v>0</v>
      </c>
      <c r="M26" s="128">
        <v>0</v>
      </c>
      <c r="N26" s="128">
        <v>0</v>
      </c>
      <c r="O26" s="129">
        <v>0</v>
      </c>
      <c r="P26" s="130" t="s">
        <v>1070</v>
      </c>
      <c r="Q26" s="128" t="s">
        <v>1070</v>
      </c>
      <c r="R26" s="129" t="s">
        <v>1070</v>
      </c>
      <c r="S26" s="130">
        <v>0</v>
      </c>
      <c r="T26" s="128">
        <v>0</v>
      </c>
      <c r="U26" s="129">
        <v>0</v>
      </c>
      <c r="V26" s="130">
        <v>0</v>
      </c>
      <c r="W26" s="128">
        <v>0</v>
      </c>
      <c r="X26" s="131">
        <v>0</v>
      </c>
      <c r="Y26" s="132" t="s">
        <v>681</v>
      </c>
      <c r="Z26" s="133" t="s">
        <v>681</v>
      </c>
      <c r="AA26" s="133" t="s">
        <v>1093</v>
      </c>
      <c r="AB26" s="132" t="s">
        <v>681</v>
      </c>
      <c r="AC26" s="127" t="s">
        <v>1070</v>
      </c>
      <c r="AD26" s="128" t="s">
        <v>1070</v>
      </c>
      <c r="AE26" s="128" t="s">
        <v>1070</v>
      </c>
      <c r="AF26" s="129" t="s">
        <v>1070</v>
      </c>
      <c r="AG26" s="243">
        <v>0</v>
      </c>
      <c r="AH26" s="134">
        <v>0</v>
      </c>
      <c r="AI26" s="134">
        <v>0</v>
      </c>
      <c r="AJ26" s="134">
        <v>0</v>
      </c>
      <c r="AK26" s="134">
        <v>0</v>
      </c>
      <c r="AL26" s="134">
        <v>0</v>
      </c>
      <c r="AM26" s="134">
        <v>0</v>
      </c>
      <c r="AN26" s="135">
        <v>0</v>
      </c>
      <c r="AO26" s="4"/>
      <c r="AP26" s="4"/>
      <c r="AQ26" s="4"/>
      <c r="AR26" s="4"/>
      <c r="AS26" s="4"/>
      <c r="AT26" s="189">
        <f t="shared" si="0"/>
        <v>1</v>
      </c>
      <c r="AU26" s="4"/>
    </row>
    <row r="27" spans="2:47" x14ac:dyDescent="0.2">
      <c r="B27" s="180" t="s">
        <v>1095</v>
      </c>
      <c r="C27" s="245">
        <v>8.8000000000000007</v>
      </c>
      <c r="D27" s="127">
        <v>0</v>
      </c>
      <c r="E27" s="128">
        <v>0</v>
      </c>
      <c r="F27" s="128">
        <v>0</v>
      </c>
      <c r="G27" s="129">
        <v>0</v>
      </c>
      <c r="H27" s="130">
        <v>0</v>
      </c>
      <c r="I27" s="128">
        <v>0</v>
      </c>
      <c r="J27" s="128">
        <v>0</v>
      </c>
      <c r="K27" s="129">
        <v>0</v>
      </c>
      <c r="L27" s="130">
        <v>0</v>
      </c>
      <c r="M27" s="128">
        <v>0</v>
      </c>
      <c r="N27" s="128">
        <v>0</v>
      </c>
      <c r="O27" s="129">
        <v>0</v>
      </c>
      <c r="P27" s="130" t="s">
        <v>1070</v>
      </c>
      <c r="Q27" s="128" t="s">
        <v>1070</v>
      </c>
      <c r="R27" s="129" t="s">
        <v>1070</v>
      </c>
      <c r="S27" s="130">
        <v>0</v>
      </c>
      <c r="T27" s="128">
        <v>0</v>
      </c>
      <c r="U27" s="129">
        <v>0</v>
      </c>
      <c r="V27" s="130">
        <v>0</v>
      </c>
      <c r="W27" s="128">
        <v>0</v>
      </c>
      <c r="X27" s="131">
        <v>0</v>
      </c>
      <c r="Y27" s="132" t="s">
        <v>681</v>
      </c>
      <c r="Z27" s="133" t="s">
        <v>681</v>
      </c>
      <c r="AA27" s="133" t="s">
        <v>681</v>
      </c>
      <c r="AB27" s="132" t="s">
        <v>681</v>
      </c>
      <c r="AC27" s="127" t="s">
        <v>1070</v>
      </c>
      <c r="AD27" s="128" t="s">
        <v>1070</v>
      </c>
      <c r="AE27" s="128" t="s">
        <v>1070</v>
      </c>
      <c r="AF27" s="129" t="s">
        <v>1070</v>
      </c>
      <c r="AG27" s="243">
        <v>0</v>
      </c>
      <c r="AH27" s="134">
        <v>0</v>
      </c>
      <c r="AI27" s="134">
        <v>0</v>
      </c>
      <c r="AJ27" s="134">
        <v>0</v>
      </c>
      <c r="AK27" s="134">
        <v>0</v>
      </c>
      <c r="AL27" s="134">
        <v>0</v>
      </c>
      <c r="AM27" s="134">
        <v>0</v>
      </c>
      <c r="AN27" s="135">
        <v>0</v>
      </c>
      <c r="AO27" s="4"/>
      <c r="AP27" s="4"/>
      <c r="AQ27" s="4"/>
      <c r="AR27" s="4"/>
      <c r="AS27" s="4"/>
      <c r="AT27" s="189">
        <f t="shared" si="0"/>
        <v>1</v>
      </c>
      <c r="AU27" s="4"/>
    </row>
    <row r="28" spans="2:47" x14ac:dyDescent="0.2">
      <c r="B28" s="180" t="s">
        <v>1096</v>
      </c>
      <c r="C28" s="245">
        <v>8.9600000000000009</v>
      </c>
      <c r="D28" s="127">
        <v>0</v>
      </c>
      <c r="E28" s="128">
        <v>0</v>
      </c>
      <c r="F28" s="128">
        <v>0</v>
      </c>
      <c r="G28" s="129">
        <v>0</v>
      </c>
      <c r="H28" s="130">
        <v>0</v>
      </c>
      <c r="I28" s="128">
        <v>0</v>
      </c>
      <c r="J28" s="128">
        <v>0</v>
      </c>
      <c r="K28" s="129">
        <v>1</v>
      </c>
      <c r="L28" s="130">
        <v>0</v>
      </c>
      <c r="M28" s="128">
        <v>0</v>
      </c>
      <c r="N28" s="128">
        <v>0</v>
      </c>
      <c r="O28" s="129">
        <v>0</v>
      </c>
      <c r="P28" s="130" t="s">
        <v>1070</v>
      </c>
      <c r="Q28" s="128" t="s">
        <v>1070</v>
      </c>
      <c r="R28" s="129" t="s">
        <v>1070</v>
      </c>
      <c r="S28" s="130">
        <v>0</v>
      </c>
      <c r="T28" s="128">
        <v>0</v>
      </c>
      <c r="U28" s="129">
        <v>1</v>
      </c>
      <c r="V28" s="130">
        <v>0</v>
      </c>
      <c r="W28" s="128">
        <v>0</v>
      </c>
      <c r="X28" s="131">
        <v>0</v>
      </c>
      <c r="Y28" s="132" t="s">
        <v>681</v>
      </c>
      <c r="Z28" s="133" t="s">
        <v>687</v>
      </c>
      <c r="AA28" s="133" t="s">
        <v>681</v>
      </c>
      <c r="AB28" s="132" t="s">
        <v>687</v>
      </c>
      <c r="AC28" s="127" t="s">
        <v>1070</v>
      </c>
      <c r="AD28" s="128" t="s">
        <v>1070</v>
      </c>
      <c r="AE28" s="128" t="s">
        <v>1070</v>
      </c>
      <c r="AF28" s="129" t="s">
        <v>1070</v>
      </c>
      <c r="AG28" s="243">
        <v>0</v>
      </c>
      <c r="AH28" s="134">
        <v>0</v>
      </c>
      <c r="AI28" s="134">
        <v>0</v>
      </c>
      <c r="AJ28" s="128">
        <v>0.04</v>
      </c>
      <c r="AK28" s="134">
        <v>0</v>
      </c>
      <c r="AL28" s="134">
        <v>0</v>
      </c>
      <c r="AM28" s="134">
        <v>0</v>
      </c>
      <c r="AN28" s="135">
        <v>0</v>
      </c>
      <c r="AO28" s="4"/>
      <c r="AP28" s="4"/>
      <c r="AQ28" s="4"/>
      <c r="AR28" s="4"/>
      <c r="AS28" s="4"/>
      <c r="AT28" s="189"/>
      <c r="AU28" s="4"/>
    </row>
    <row r="29" spans="2:47" x14ac:dyDescent="0.2">
      <c r="B29" s="180" t="s">
        <v>1097</v>
      </c>
      <c r="C29" s="245">
        <v>9.14</v>
      </c>
      <c r="D29" s="127">
        <v>0</v>
      </c>
      <c r="E29" s="128">
        <v>0</v>
      </c>
      <c r="F29" s="128">
        <v>0</v>
      </c>
      <c r="G29" s="129">
        <v>0</v>
      </c>
      <c r="H29" s="130">
        <v>0</v>
      </c>
      <c r="I29" s="128">
        <v>0</v>
      </c>
      <c r="J29" s="128">
        <v>1</v>
      </c>
      <c r="K29" s="129">
        <v>0</v>
      </c>
      <c r="L29" s="130">
        <v>0</v>
      </c>
      <c r="M29" s="128">
        <v>0</v>
      </c>
      <c r="N29" s="128">
        <v>0</v>
      </c>
      <c r="O29" s="129">
        <v>2</v>
      </c>
      <c r="P29" s="130" t="s">
        <v>1070</v>
      </c>
      <c r="Q29" s="128" t="s">
        <v>1070</v>
      </c>
      <c r="R29" s="129" t="s">
        <v>1070</v>
      </c>
      <c r="S29" s="130">
        <v>0</v>
      </c>
      <c r="T29" s="128">
        <v>0</v>
      </c>
      <c r="U29" s="129">
        <v>1</v>
      </c>
      <c r="V29" s="130">
        <v>0</v>
      </c>
      <c r="W29" s="128">
        <v>0</v>
      </c>
      <c r="X29" s="131">
        <v>2</v>
      </c>
      <c r="Y29" s="132" t="s">
        <v>681</v>
      </c>
      <c r="Z29" s="133" t="s">
        <v>687</v>
      </c>
      <c r="AA29" s="133" t="s">
        <v>687</v>
      </c>
      <c r="AB29" s="132" t="s">
        <v>687</v>
      </c>
      <c r="AC29" s="127" t="s">
        <v>1070</v>
      </c>
      <c r="AD29" s="128" t="s">
        <v>1070</v>
      </c>
      <c r="AE29" s="128" t="s">
        <v>1070</v>
      </c>
      <c r="AF29" s="129" t="s">
        <v>1070</v>
      </c>
      <c r="AG29" s="243">
        <v>0</v>
      </c>
      <c r="AH29" s="134">
        <v>0</v>
      </c>
      <c r="AI29" s="128">
        <v>0.02</v>
      </c>
      <c r="AJ29" s="134">
        <v>0</v>
      </c>
      <c r="AK29" s="134">
        <v>0</v>
      </c>
      <c r="AL29" s="134">
        <v>0</v>
      </c>
      <c r="AM29" s="134">
        <v>0</v>
      </c>
      <c r="AN29" s="131">
        <v>3.46</v>
      </c>
      <c r="AO29" s="4"/>
      <c r="AP29" s="4"/>
      <c r="AQ29" s="4"/>
      <c r="AR29" s="4"/>
      <c r="AS29" s="4"/>
      <c r="AT29" s="189"/>
      <c r="AU29" s="4"/>
    </row>
    <row r="30" spans="2:47" x14ac:dyDescent="0.2">
      <c r="B30" s="180" t="s">
        <v>1098</v>
      </c>
      <c r="C30" s="245">
        <v>8.76</v>
      </c>
      <c r="D30" s="127">
        <v>0</v>
      </c>
      <c r="E30" s="128">
        <v>0</v>
      </c>
      <c r="F30" s="128">
        <v>0</v>
      </c>
      <c r="G30" s="129">
        <v>1</v>
      </c>
      <c r="H30" s="130">
        <v>0</v>
      </c>
      <c r="I30" s="128">
        <v>0</v>
      </c>
      <c r="J30" s="128">
        <v>2</v>
      </c>
      <c r="K30" s="129">
        <v>1</v>
      </c>
      <c r="L30" s="130">
        <v>0</v>
      </c>
      <c r="M30" s="128">
        <v>0</v>
      </c>
      <c r="N30" s="128">
        <v>0</v>
      </c>
      <c r="O30" s="129">
        <v>0</v>
      </c>
      <c r="P30" s="130" t="s">
        <v>1070</v>
      </c>
      <c r="Q30" s="128" t="s">
        <v>1070</v>
      </c>
      <c r="R30" s="129">
        <v>1</v>
      </c>
      <c r="S30" s="130">
        <v>0</v>
      </c>
      <c r="T30" s="128">
        <v>0</v>
      </c>
      <c r="U30" s="129">
        <v>3</v>
      </c>
      <c r="V30" s="130">
        <v>0</v>
      </c>
      <c r="W30" s="128">
        <v>0</v>
      </c>
      <c r="X30" s="131">
        <v>0</v>
      </c>
      <c r="Y30" s="132" t="s">
        <v>687</v>
      </c>
      <c r="Z30" s="133" t="s">
        <v>687</v>
      </c>
      <c r="AA30" s="133" t="s">
        <v>681</v>
      </c>
      <c r="AB30" s="132" t="s">
        <v>687</v>
      </c>
      <c r="AC30" s="127" t="s">
        <v>1070</v>
      </c>
      <c r="AD30" s="128"/>
      <c r="AE30" s="128" t="s">
        <v>1070</v>
      </c>
      <c r="AF30" s="129">
        <v>8.76</v>
      </c>
      <c r="AG30" s="243">
        <v>0</v>
      </c>
      <c r="AH30" s="134">
        <v>0</v>
      </c>
      <c r="AI30" s="128">
        <v>0.64</v>
      </c>
      <c r="AJ30" s="128">
        <v>0.02</v>
      </c>
      <c r="AK30" s="134">
        <v>0</v>
      </c>
      <c r="AL30" s="134">
        <v>0</v>
      </c>
      <c r="AM30" s="134">
        <v>0</v>
      </c>
      <c r="AN30" s="135">
        <v>0</v>
      </c>
      <c r="AO30" s="4"/>
      <c r="AP30" s="4"/>
      <c r="AQ30" s="4"/>
      <c r="AR30" s="4"/>
      <c r="AS30" s="4"/>
      <c r="AT30" s="189"/>
      <c r="AU30" s="4"/>
    </row>
    <row r="31" spans="2:47" x14ac:dyDescent="0.2">
      <c r="B31" s="180" t="s">
        <v>1100</v>
      </c>
      <c r="C31" s="245">
        <v>8.93</v>
      </c>
      <c r="D31" s="127">
        <v>0</v>
      </c>
      <c r="E31" s="128">
        <v>0</v>
      </c>
      <c r="F31" s="128">
        <v>0</v>
      </c>
      <c r="G31" s="129">
        <v>0</v>
      </c>
      <c r="H31" s="130">
        <v>0</v>
      </c>
      <c r="I31" s="128">
        <v>0</v>
      </c>
      <c r="J31" s="128">
        <v>0</v>
      </c>
      <c r="K31" s="129">
        <v>0</v>
      </c>
      <c r="L31" s="130">
        <v>0</v>
      </c>
      <c r="M31" s="128">
        <v>0</v>
      </c>
      <c r="N31" s="128">
        <v>0</v>
      </c>
      <c r="O31" s="129">
        <v>0</v>
      </c>
      <c r="P31" s="130" t="s">
        <v>1070</v>
      </c>
      <c r="Q31" s="128" t="s">
        <v>1070</v>
      </c>
      <c r="R31" s="129" t="s">
        <v>1070</v>
      </c>
      <c r="S31" s="130">
        <v>0</v>
      </c>
      <c r="T31" s="128">
        <v>0</v>
      </c>
      <c r="U31" s="129">
        <v>0</v>
      </c>
      <c r="V31" s="130">
        <v>0</v>
      </c>
      <c r="W31" s="128">
        <v>0</v>
      </c>
      <c r="X31" s="131">
        <v>0</v>
      </c>
      <c r="Y31" s="132" t="s">
        <v>681</v>
      </c>
      <c r="Z31" s="133" t="s">
        <v>681</v>
      </c>
      <c r="AA31" s="133" t="s">
        <v>681</v>
      </c>
      <c r="AB31" s="132" t="s">
        <v>681</v>
      </c>
      <c r="AC31" s="127" t="s">
        <v>1070</v>
      </c>
      <c r="AD31" s="128" t="s">
        <v>1070</v>
      </c>
      <c r="AE31" s="128" t="s">
        <v>1070</v>
      </c>
      <c r="AF31" s="129" t="s">
        <v>1070</v>
      </c>
      <c r="AG31" s="243">
        <v>0</v>
      </c>
      <c r="AH31" s="134">
        <v>0</v>
      </c>
      <c r="AI31" s="134">
        <v>0</v>
      </c>
      <c r="AJ31" s="134">
        <v>0</v>
      </c>
      <c r="AK31" s="134">
        <v>0</v>
      </c>
      <c r="AL31" s="134">
        <v>0</v>
      </c>
      <c r="AM31" s="134">
        <v>0</v>
      </c>
      <c r="AN31" s="135">
        <v>0</v>
      </c>
      <c r="AO31" s="4"/>
      <c r="AP31" s="4"/>
      <c r="AQ31" s="4"/>
      <c r="AR31" s="4"/>
      <c r="AS31" s="4"/>
      <c r="AT31" s="189"/>
      <c r="AU31" s="4"/>
    </row>
    <row r="32" spans="2:47" x14ac:dyDescent="0.2">
      <c r="B32" s="180" t="s">
        <v>1101</v>
      </c>
      <c r="C32" s="245">
        <v>8.83</v>
      </c>
      <c r="D32" s="127">
        <v>0</v>
      </c>
      <c r="E32" s="128">
        <v>0</v>
      </c>
      <c r="F32" s="128">
        <v>0</v>
      </c>
      <c r="G32" s="129">
        <v>0</v>
      </c>
      <c r="H32" s="130">
        <v>0</v>
      </c>
      <c r="I32" s="128">
        <v>0</v>
      </c>
      <c r="J32" s="128">
        <v>0</v>
      </c>
      <c r="K32" s="129">
        <v>0</v>
      </c>
      <c r="L32" s="130">
        <v>0</v>
      </c>
      <c r="M32" s="128">
        <v>0</v>
      </c>
      <c r="N32" s="128">
        <v>0</v>
      </c>
      <c r="O32" s="129">
        <v>1</v>
      </c>
      <c r="P32" s="130" t="s">
        <v>1070</v>
      </c>
      <c r="Q32" s="128" t="s">
        <v>1070</v>
      </c>
      <c r="R32" s="129" t="s">
        <v>1070</v>
      </c>
      <c r="S32" s="130">
        <v>0</v>
      </c>
      <c r="T32" s="128">
        <v>0</v>
      </c>
      <c r="U32" s="129">
        <v>0</v>
      </c>
      <c r="V32" s="130">
        <v>0</v>
      </c>
      <c r="W32" s="128">
        <v>0</v>
      </c>
      <c r="X32" s="131">
        <v>1</v>
      </c>
      <c r="Y32" s="132" t="s">
        <v>681</v>
      </c>
      <c r="Z32" s="133" t="s">
        <v>681</v>
      </c>
      <c r="AA32" s="133" t="s">
        <v>687</v>
      </c>
      <c r="AB32" s="132" t="s">
        <v>687</v>
      </c>
      <c r="AC32" s="127" t="s">
        <v>1070</v>
      </c>
      <c r="AD32" s="128" t="s">
        <v>1070</v>
      </c>
      <c r="AE32" s="128" t="s">
        <v>1070</v>
      </c>
      <c r="AF32" s="129" t="s">
        <v>1070</v>
      </c>
      <c r="AG32" s="243">
        <v>0</v>
      </c>
      <c r="AH32" s="134">
        <v>0</v>
      </c>
      <c r="AI32" s="134">
        <v>0</v>
      </c>
      <c r="AJ32" s="134">
        <v>0</v>
      </c>
      <c r="AK32" s="134">
        <v>0</v>
      </c>
      <c r="AL32" s="134">
        <v>0</v>
      </c>
      <c r="AM32" s="134">
        <v>0</v>
      </c>
      <c r="AN32" s="135">
        <v>3.3</v>
      </c>
      <c r="AO32" s="4"/>
      <c r="AP32" s="4"/>
      <c r="AQ32" s="4"/>
      <c r="AR32" s="4"/>
      <c r="AS32" s="4"/>
      <c r="AT32" s="189"/>
      <c r="AU32" s="4"/>
    </row>
    <row r="33" spans="2:47" x14ac:dyDescent="0.2">
      <c r="B33" s="180" t="s">
        <v>1102</v>
      </c>
      <c r="C33" s="245">
        <v>9.02</v>
      </c>
      <c r="D33" s="127">
        <v>0</v>
      </c>
      <c r="E33" s="128">
        <v>0</v>
      </c>
      <c r="F33" s="128">
        <v>0</v>
      </c>
      <c r="G33" s="129">
        <v>0</v>
      </c>
      <c r="H33" s="130">
        <v>0</v>
      </c>
      <c r="I33" s="128">
        <v>1</v>
      </c>
      <c r="J33" s="128">
        <v>2</v>
      </c>
      <c r="K33" s="129">
        <v>0</v>
      </c>
      <c r="L33" s="130">
        <v>0</v>
      </c>
      <c r="M33" s="128">
        <v>0</v>
      </c>
      <c r="N33" s="128">
        <v>0</v>
      </c>
      <c r="O33" s="129">
        <v>0</v>
      </c>
      <c r="P33" s="130" t="s">
        <v>1070</v>
      </c>
      <c r="Q33" s="128" t="s">
        <v>1070</v>
      </c>
      <c r="R33" s="129" t="s">
        <v>1070</v>
      </c>
      <c r="S33" s="130">
        <v>0</v>
      </c>
      <c r="T33" s="128">
        <v>1</v>
      </c>
      <c r="U33" s="129">
        <v>2</v>
      </c>
      <c r="V33" s="130">
        <v>0</v>
      </c>
      <c r="W33" s="128">
        <v>0</v>
      </c>
      <c r="X33" s="131">
        <v>0</v>
      </c>
      <c r="Y33" s="132" t="s">
        <v>681</v>
      </c>
      <c r="Z33" s="133" t="s">
        <v>62</v>
      </c>
      <c r="AA33" s="133" t="s">
        <v>681</v>
      </c>
      <c r="AB33" s="132" t="s">
        <v>62</v>
      </c>
      <c r="AC33" s="127" t="s">
        <v>1070</v>
      </c>
      <c r="AD33" s="128" t="s">
        <v>1070</v>
      </c>
      <c r="AE33" s="128" t="s">
        <v>1070</v>
      </c>
      <c r="AF33" s="129" t="s">
        <v>1070</v>
      </c>
      <c r="AG33" s="243">
        <v>0</v>
      </c>
      <c r="AH33" s="134">
        <v>0.03</v>
      </c>
      <c r="AI33" s="128">
        <v>0.18</v>
      </c>
      <c r="AJ33" s="134">
        <v>0</v>
      </c>
      <c r="AK33" s="134">
        <v>0</v>
      </c>
      <c r="AL33" s="134">
        <v>0</v>
      </c>
      <c r="AM33" s="134">
        <v>0</v>
      </c>
      <c r="AN33" s="135">
        <v>0</v>
      </c>
      <c r="AO33" s="4"/>
      <c r="AP33" s="4"/>
      <c r="AQ33" s="4"/>
      <c r="AR33" s="4"/>
      <c r="AS33" s="4"/>
      <c r="AT33" s="189"/>
      <c r="AU33" s="4"/>
    </row>
    <row r="34" spans="2:47" x14ac:dyDescent="0.2">
      <c r="B34" s="180" t="s">
        <v>1103</v>
      </c>
      <c r="C34" s="245">
        <v>8.91</v>
      </c>
      <c r="D34" s="127">
        <v>0</v>
      </c>
      <c r="E34" s="128">
        <v>0</v>
      </c>
      <c r="F34" s="128">
        <v>0</v>
      </c>
      <c r="G34" s="129">
        <v>0</v>
      </c>
      <c r="H34" s="130">
        <v>0</v>
      </c>
      <c r="I34" s="128">
        <v>0</v>
      </c>
      <c r="J34" s="128">
        <v>1</v>
      </c>
      <c r="K34" s="129">
        <v>0</v>
      </c>
      <c r="L34" s="130">
        <v>0</v>
      </c>
      <c r="M34" s="128">
        <v>0</v>
      </c>
      <c r="N34" s="128">
        <v>0</v>
      </c>
      <c r="O34" s="129">
        <v>0</v>
      </c>
      <c r="P34" s="130" t="s">
        <v>1070</v>
      </c>
      <c r="Q34" s="128" t="s">
        <v>1070</v>
      </c>
      <c r="R34" s="129" t="s">
        <v>1070</v>
      </c>
      <c r="S34" s="130">
        <v>0</v>
      </c>
      <c r="T34" s="128">
        <v>0</v>
      </c>
      <c r="U34" s="129">
        <v>1</v>
      </c>
      <c r="V34" s="130">
        <v>0</v>
      </c>
      <c r="W34" s="128">
        <v>0</v>
      </c>
      <c r="X34" s="131">
        <v>0</v>
      </c>
      <c r="Y34" s="132" t="s">
        <v>681</v>
      </c>
      <c r="Z34" s="133" t="s">
        <v>687</v>
      </c>
      <c r="AA34" s="133" t="s">
        <v>681</v>
      </c>
      <c r="AB34" s="132" t="s">
        <v>687</v>
      </c>
      <c r="AC34" s="127" t="s">
        <v>1070</v>
      </c>
      <c r="AD34" s="128" t="s">
        <v>1070</v>
      </c>
      <c r="AE34" s="128" t="s">
        <v>1070</v>
      </c>
      <c r="AF34" s="129" t="s">
        <v>1070</v>
      </c>
      <c r="AG34" s="243">
        <v>0</v>
      </c>
      <c r="AH34" s="134">
        <v>0</v>
      </c>
      <c r="AI34" s="128">
        <v>3.5000000000000003E-2</v>
      </c>
      <c r="AJ34" s="134">
        <v>0</v>
      </c>
      <c r="AK34" s="134">
        <v>0</v>
      </c>
      <c r="AL34" s="134">
        <v>0</v>
      </c>
      <c r="AM34" s="134">
        <v>0</v>
      </c>
      <c r="AN34" s="135">
        <v>0</v>
      </c>
      <c r="AO34" s="4"/>
      <c r="AP34" s="4"/>
      <c r="AQ34" s="4"/>
      <c r="AR34" s="4"/>
      <c r="AS34" s="4"/>
      <c r="AT34" s="189"/>
      <c r="AU34" s="4"/>
    </row>
    <row r="35" spans="2:47" x14ac:dyDescent="0.2">
      <c r="B35" s="180" t="s">
        <v>1104</v>
      </c>
      <c r="C35" s="245">
        <v>9.02</v>
      </c>
      <c r="D35" s="127">
        <v>0</v>
      </c>
      <c r="E35" s="128">
        <v>0</v>
      </c>
      <c r="F35" s="128">
        <v>0</v>
      </c>
      <c r="G35" s="129">
        <v>0</v>
      </c>
      <c r="H35" s="130">
        <v>0</v>
      </c>
      <c r="I35" s="128">
        <v>0</v>
      </c>
      <c r="J35" s="128">
        <v>0</v>
      </c>
      <c r="K35" s="129">
        <v>1</v>
      </c>
      <c r="L35" s="130">
        <v>0</v>
      </c>
      <c r="M35" s="128">
        <v>0</v>
      </c>
      <c r="N35" s="128">
        <v>0</v>
      </c>
      <c r="O35" s="129">
        <v>0</v>
      </c>
      <c r="P35" s="130" t="s">
        <v>1070</v>
      </c>
      <c r="Q35" s="128" t="s">
        <v>1070</v>
      </c>
      <c r="R35" s="129" t="s">
        <v>1070</v>
      </c>
      <c r="S35" s="130">
        <v>0</v>
      </c>
      <c r="T35" s="128">
        <v>0</v>
      </c>
      <c r="U35" s="129">
        <v>1</v>
      </c>
      <c r="V35" s="130">
        <v>0</v>
      </c>
      <c r="W35" s="128">
        <v>0</v>
      </c>
      <c r="X35" s="131">
        <v>0</v>
      </c>
      <c r="Y35" s="132" t="s">
        <v>681</v>
      </c>
      <c r="Z35" s="133" t="s">
        <v>687</v>
      </c>
      <c r="AA35" s="133" t="s">
        <v>681</v>
      </c>
      <c r="AB35" s="132" t="s">
        <v>687</v>
      </c>
      <c r="AC35" s="127" t="s">
        <v>1070</v>
      </c>
      <c r="AD35" s="128" t="s">
        <v>1070</v>
      </c>
      <c r="AE35" s="128" t="s">
        <v>1070</v>
      </c>
      <c r="AF35" s="129" t="s">
        <v>1070</v>
      </c>
      <c r="AG35" s="243">
        <v>0</v>
      </c>
      <c r="AH35" s="134">
        <v>0</v>
      </c>
      <c r="AI35" s="134">
        <v>0</v>
      </c>
      <c r="AJ35" s="128">
        <v>2.2499999999999999E-2</v>
      </c>
      <c r="AK35" s="134">
        <v>0</v>
      </c>
      <c r="AL35" s="134">
        <v>0</v>
      </c>
      <c r="AM35" s="134">
        <v>0</v>
      </c>
      <c r="AN35" s="135">
        <v>0</v>
      </c>
      <c r="AO35" s="4"/>
      <c r="AP35" s="4"/>
      <c r="AQ35" s="4"/>
      <c r="AR35" s="4"/>
      <c r="AS35" s="4"/>
      <c r="AT35" s="189"/>
      <c r="AU35" s="4"/>
    </row>
    <row r="36" spans="2:47" x14ac:dyDescent="0.2">
      <c r="B36" s="180" t="s">
        <v>1105</v>
      </c>
      <c r="C36" s="245">
        <v>8.86</v>
      </c>
      <c r="D36" s="127">
        <v>0</v>
      </c>
      <c r="E36" s="128">
        <v>0</v>
      </c>
      <c r="F36" s="128">
        <v>0</v>
      </c>
      <c r="G36" s="129">
        <v>0</v>
      </c>
      <c r="H36" s="130">
        <v>0</v>
      </c>
      <c r="I36" s="128">
        <v>0</v>
      </c>
      <c r="J36" s="128">
        <v>3</v>
      </c>
      <c r="K36" s="129">
        <v>0</v>
      </c>
      <c r="L36" s="130">
        <v>0</v>
      </c>
      <c r="M36" s="128">
        <v>0</v>
      </c>
      <c r="N36" s="128">
        <v>0</v>
      </c>
      <c r="O36" s="129">
        <v>0</v>
      </c>
      <c r="P36" s="130" t="s">
        <v>1070</v>
      </c>
      <c r="Q36" s="128" t="s">
        <v>1070</v>
      </c>
      <c r="R36" s="129" t="s">
        <v>1070</v>
      </c>
      <c r="S36" s="130">
        <v>0</v>
      </c>
      <c r="T36" s="128">
        <v>0</v>
      </c>
      <c r="U36" s="129">
        <v>3</v>
      </c>
      <c r="V36" s="130">
        <v>0</v>
      </c>
      <c r="W36" s="128">
        <v>0</v>
      </c>
      <c r="X36" s="131">
        <v>0</v>
      </c>
      <c r="Y36" s="132" t="s">
        <v>681</v>
      </c>
      <c r="Z36" s="133" t="s">
        <v>687</v>
      </c>
      <c r="AA36" s="133" t="s">
        <v>681</v>
      </c>
      <c r="AB36" s="132" t="s">
        <v>687</v>
      </c>
      <c r="AC36" s="127" t="s">
        <v>1070</v>
      </c>
      <c r="AD36" s="128" t="s">
        <v>1070</v>
      </c>
      <c r="AE36" s="128" t="s">
        <v>1070</v>
      </c>
      <c r="AF36" s="129" t="s">
        <v>1070</v>
      </c>
      <c r="AG36" s="243">
        <v>0</v>
      </c>
      <c r="AH36" s="134">
        <v>0</v>
      </c>
      <c r="AI36" s="128">
        <v>9.2499999999999999E-2</v>
      </c>
      <c r="AJ36" s="134">
        <v>0</v>
      </c>
      <c r="AK36" s="134">
        <v>0</v>
      </c>
      <c r="AL36" s="134">
        <v>0</v>
      </c>
      <c r="AM36" s="134">
        <v>0</v>
      </c>
      <c r="AN36" s="135">
        <v>0</v>
      </c>
      <c r="AO36" s="4"/>
      <c r="AP36" s="4"/>
      <c r="AQ36" s="4"/>
      <c r="AR36" s="4"/>
      <c r="AS36" s="4"/>
      <c r="AT36" s="189"/>
      <c r="AU36" s="4"/>
    </row>
    <row r="37" spans="2:47" x14ac:dyDescent="0.2">
      <c r="B37" s="180" t="s">
        <v>1106</v>
      </c>
      <c r="C37" s="245">
        <v>8.81</v>
      </c>
      <c r="D37" s="127">
        <v>0</v>
      </c>
      <c r="E37" s="128">
        <v>0</v>
      </c>
      <c r="F37" s="128">
        <v>0</v>
      </c>
      <c r="G37" s="129">
        <v>0</v>
      </c>
      <c r="H37" s="130">
        <v>0</v>
      </c>
      <c r="I37" s="128">
        <v>0</v>
      </c>
      <c r="J37" s="128">
        <v>1</v>
      </c>
      <c r="K37" s="129">
        <v>0</v>
      </c>
      <c r="L37" s="130">
        <v>0</v>
      </c>
      <c r="M37" s="128">
        <v>0</v>
      </c>
      <c r="N37" s="128">
        <v>0</v>
      </c>
      <c r="O37" s="129">
        <v>0</v>
      </c>
      <c r="P37" s="130" t="s">
        <v>1070</v>
      </c>
      <c r="Q37" s="128" t="s">
        <v>1070</v>
      </c>
      <c r="R37" s="129" t="s">
        <v>1070</v>
      </c>
      <c r="S37" s="130">
        <v>0</v>
      </c>
      <c r="T37" s="128">
        <v>0</v>
      </c>
      <c r="U37" s="129">
        <v>1</v>
      </c>
      <c r="V37" s="130">
        <v>0</v>
      </c>
      <c r="W37" s="128">
        <v>0</v>
      </c>
      <c r="X37" s="131">
        <v>0</v>
      </c>
      <c r="Y37" s="132" t="s">
        <v>681</v>
      </c>
      <c r="Z37" s="133" t="s">
        <v>687</v>
      </c>
      <c r="AA37" s="133" t="s">
        <v>681</v>
      </c>
      <c r="AB37" s="132" t="s">
        <v>687</v>
      </c>
      <c r="AC37" s="127" t="s">
        <v>1070</v>
      </c>
      <c r="AD37" s="128" t="s">
        <v>1070</v>
      </c>
      <c r="AE37" s="128" t="s">
        <v>1070</v>
      </c>
      <c r="AF37" s="129" t="s">
        <v>1070</v>
      </c>
      <c r="AG37" s="243">
        <v>0</v>
      </c>
      <c r="AH37" s="134">
        <v>0</v>
      </c>
      <c r="AI37" s="134">
        <v>0.44</v>
      </c>
      <c r="AJ37" s="134">
        <v>0</v>
      </c>
      <c r="AK37" s="134">
        <v>0</v>
      </c>
      <c r="AL37" s="134">
        <v>0</v>
      </c>
      <c r="AM37" s="134">
        <v>0</v>
      </c>
      <c r="AN37" s="135">
        <v>0</v>
      </c>
      <c r="AO37" s="4"/>
      <c r="AP37" s="4"/>
      <c r="AQ37" s="4"/>
      <c r="AR37" s="4"/>
      <c r="AS37" s="4"/>
      <c r="AT37" s="189"/>
      <c r="AU37" s="4"/>
    </row>
    <row r="38" spans="2:47" x14ac:dyDescent="0.2">
      <c r="B38" s="180" t="s">
        <v>1107</v>
      </c>
      <c r="C38" s="245">
        <v>9.08</v>
      </c>
      <c r="D38" s="127">
        <v>0</v>
      </c>
      <c r="E38" s="128">
        <v>0</v>
      </c>
      <c r="F38" s="128">
        <v>0</v>
      </c>
      <c r="G38" s="129">
        <v>0</v>
      </c>
      <c r="H38" s="130">
        <v>0</v>
      </c>
      <c r="I38" s="128">
        <v>0</v>
      </c>
      <c r="J38" s="128">
        <v>0</v>
      </c>
      <c r="K38" s="129">
        <v>1</v>
      </c>
      <c r="L38" s="130">
        <v>0</v>
      </c>
      <c r="M38" s="128">
        <v>0</v>
      </c>
      <c r="N38" s="128">
        <v>0</v>
      </c>
      <c r="O38" s="129">
        <v>0</v>
      </c>
      <c r="P38" s="130" t="s">
        <v>1070</v>
      </c>
      <c r="Q38" s="128" t="s">
        <v>1070</v>
      </c>
      <c r="R38" s="129" t="s">
        <v>1070</v>
      </c>
      <c r="S38" s="130">
        <v>0</v>
      </c>
      <c r="T38" s="128">
        <v>0</v>
      </c>
      <c r="U38" s="129">
        <v>1</v>
      </c>
      <c r="V38" s="130">
        <v>0</v>
      </c>
      <c r="W38" s="128">
        <v>0</v>
      </c>
      <c r="X38" s="131">
        <v>0</v>
      </c>
      <c r="Y38" s="132" t="s">
        <v>681</v>
      </c>
      <c r="Z38" s="133" t="s">
        <v>687</v>
      </c>
      <c r="AA38" s="133" t="s">
        <v>681</v>
      </c>
      <c r="AB38" s="132" t="s">
        <v>687</v>
      </c>
      <c r="AC38" s="127" t="s">
        <v>1070</v>
      </c>
      <c r="AD38" s="128" t="s">
        <v>1070</v>
      </c>
      <c r="AE38" s="128" t="s">
        <v>1070</v>
      </c>
      <c r="AF38" s="129" t="s">
        <v>1070</v>
      </c>
      <c r="AG38" s="243">
        <v>0</v>
      </c>
      <c r="AH38" s="134">
        <v>0</v>
      </c>
      <c r="AI38" s="134">
        <v>0</v>
      </c>
      <c r="AJ38" s="128">
        <v>2.2499999999999999E-2</v>
      </c>
      <c r="AK38" s="134">
        <v>0</v>
      </c>
      <c r="AL38" s="134">
        <v>0</v>
      </c>
      <c r="AM38" s="134">
        <v>0</v>
      </c>
      <c r="AN38" s="135">
        <v>0</v>
      </c>
      <c r="AO38" s="4"/>
      <c r="AP38" s="4"/>
      <c r="AQ38" s="4"/>
      <c r="AR38" s="4"/>
      <c r="AS38" s="4"/>
      <c r="AT38" s="189"/>
      <c r="AU38" s="4"/>
    </row>
    <row r="39" spans="2:47" x14ac:dyDescent="0.2">
      <c r="B39" s="180" t="s">
        <v>1108</v>
      </c>
      <c r="C39" s="245">
        <v>9.25</v>
      </c>
      <c r="D39" s="127">
        <v>0</v>
      </c>
      <c r="E39" s="128">
        <v>0</v>
      </c>
      <c r="F39" s="128">
        <v>0</v>
      </c>
      <c r="G39" s="129">
        <v>0</v>
      </c>
      <c r="H39" s="130">
        <v>0</v>
      </c>
      <c r="I39" s="128">
        <v>0</v>
      </c>
      <c r="J39" s="128">
        <v>0</v>
      </c>
      <c r="K39" s="129">
        <v>0</v>
      </c>
      <c r="L39" s="130">
        <v>0</v>
      </c>
      <c r="M39" s="128">
        <v>0</v>
      </c>
      <c r="N39" s="128">
        <v>0</v>
      </c>
      <c r="O39" s="129">
        <v>0</v>
      </c>
      <c r="P39" s="130" t="s">
        <v>1070</v>
      </c>
      <c r="Q39" s="128" t="s">
        <v>1070</v>
      </c>
      <c r="R39" s="129" t="s">
        <v>1070</v>
      </c>
      <c r="S39" s="130">
        <v>0</v>
      </c>
      <c r="T39" s="128">
        <v>0</v>
      </c>
      <c r="U39" s="129">
        <v>0</v>
      </c>
      <c r="V39" s="130">
        <v>0</v>
      </c>
      <c r="W39" s="128">
        <v>0</v>
      </c>
      <c r="X39" s="131">
        <v>0</v>
      </c>
      <c r="Y39" s="132" t="s">
        <v>681</v>
      </c>
      <c r="Z39" s="133" t="s">
        <v>681</v>
      </c>
      <c r="AA39" s="133" t="s">
        <v>681</v>
      </c>
      <c r="AB39" s="132" t="s">
        <v>681</v>
      </c>
      <c r="AC39" s="127" t="s">
        <v>1070</v>
      </c>
      <c r="AD39" s="128" t="s">
        <v>1070</v>
      </c>
      <c r="AE39" s="128" t="s">
        <v>1070</v>
      </c>
      <c r="AF39" s="129" t="s">
        <v>1070</v>
      </c>
      <c r="AG39" s="243">
        <v>0</v>
      </c>
      <c r="AH39" s="134">
        <v>0</v>
      </c>
      <c r="AI39" s="134">
        <v>0</v>
      </c>
      <c r="AJ39" s="134">
        <v>0</v>
      </c>
      <c r="AK39" s="134">
        <v>0</v>
      </c>
      <c r="AL39" s="134">
        <v>0</v>
      </c>
      <c r="AM39" s="134">
        <v>0</v>
      </c>
      <c r="AN39" s="135">
        <v>0</v>
      </c>
      <c r="AO39" s="4"/>
      <c r="AP39" s="4"/>
      <c r="AQ39" s="4"/>
      <c r="AR39" s="4"/>
      <c r="AS39" s="4"/>
      <c r="AT39" s="189"/>
      <c r="AU39" s="4"/>
    </row>
    <row r="40" spans="2:47" x14ac:dyDescent="0.2">
      <c r="B40" s="180" t="s">
        <v>1109</v>
      </c>
      <c r="C40" s="245">
        <v>8.81</v>
      </c>
      <c r="D40" s="127">
        <v>0</v>
      </c>
      <c r="E40" s="128">
        <v>0</v>
      </c>
      <c r="F40" s="128">
        <v>0</v>
      </c>
      <c r="G40" s="129">
        <v>0</v>
      </c>
      <c r="H40" s="130">
        <v>0</v>
      </c>
      <c r="I40" s="128">
        <v>0</v>
      </c>
      <c r="J40" s="128">
        <v>1</v>
      </c>
      <c r="K40" s="129">
        <v>1</v>
      </c>
      <c r="L40" s="130">
        <v>0</v>
      </c>
      <c r="M40" s="128">
        <v>0</v>
      </c>
      <c r="N40" s="128">
        <v>0</v>
      </c>
      <c r="O40" s="129">
        <v>0</v>
      </c>
      <c r="P40" s="130" t="s">
        <v>1070</v>
      </c>
      <c r="Q40" s="128" t="s">
        <v>1070</v>
      </c>
      <c r="R40" s="129" t="s">
        <v>1070</v>
      </c>
      <c r="S40" s="130">
        <v>0</v>
      </c>
      <c r="T40" s="128">
        <v>0</v>
      </c>
      <c r="U40" s="129">
        <v>2</v>
      </c>
      <c r="V40" s="130">
        <v>0</v>
      </c>
      <c r="W40" s="128">
        <v>0</v>
      </c>
      <c r="X40" s="131">
        <v>0</v>
      </c>
      <c r="Y40" s="132" t="s">
        <v>681</v>
      </c>
      <c r="Z40" s="133" t="s">
        <v>687</v>
      </c>
      <c r="AA40" s="133" t="s">
        <v>681</v>
      </c>
      <c r="AB40" s="132" t="s">
        <v>687</v>
      </c>
      <c r="AC40" s="127" t="s">
        <v>1070</v>
      </c>
      <c r="AD40" s="128" t="s">
        <v>1070</v>
      </c>
      <c r="AE40" s="128" t="s">
        <v>1070</v>
      </c>
      <c r="AF40" s="129" t="s">
        <v>1070</v>
      </c>
      <c r="AG40" s="243">
        <v>0</v>
      </c>
      <c r="AH40" s="134">
        <v>0</v>
      </c>
      <c r="AI40" s="128">
        <v>5.5E-2</v>
      </c>
      <c r="AJ40" s="128">
        <v>0.21</v>
      </c>
      <c r="AK40" s="134">
        <v>0</v>
      </c>
      <c r="AL40" s="134">
        <v>0</v>
      </c>
      <c r="AM40" s="134">
        <v>0</v>
      </c>
      <c r="AN40" s="135">
        <v>0</v>
      </c>
      <c r="AO40" s="4"/>
      <c r="AP40" s="4"/>
      <c r="AQ40" s="4"/>
      <c r="AR40" s="4"/>
      <c r="AS40" s="4"/>
      <c r="AT40" s="189">
        <f t="shared" si="0"/>
        <v>2</v>
      </c>
      <c r="AU40" s="4"/>
    </row>
    <row r="41" spans="2:47" x14ac:dyDescent="0.2">
      <c r="B41" s="180" t="s">
        <v>1111</v>
      </c>
      <c r="C41" s="245">
        <v>8.93</v>
      </c>
      <c r="D41" s="127">
        <v>0</v>
      </c>
      <c r="E41" s="128">
        <v>0</v>
      </c>
      <c r="F41" s="128">
        <v>0</v>
      </c>
      <c r="G41" s="129">
        <v>0</v>
      </c>
      <c r="H41" s="130">
        <v>0</v>
      </c>
      <c r="I41" s="128">
        <v>0</v>
      </c>
      <c r="J41" s="128">
        <v>0</v>
      </c>
      <c r="K41" s="129">
        <v>2</v>
      </c>
      <c r="L41" s="130">
        <v>0</v>
      </c>
      <c r="M41" s="128">
        <v>0</v>
      </c>
      <c r="N41" s="128">
        <v>0</v>
      </c>
      <c r="O41" s="129">
        <v>0</v>
      </c>
      <c r="P41" s="130" t="s">
        <v>1070</v>
      </c>
      <c r="Q41" s="128" t="s">
        <v>1070</v>
      </c>
      <c r="R41" s="129"/>
      <c r="S41" s="130">
        <v>0</v>
      </c>
      <c r="T41" s="128">
        <v>0</v>
      </c>
      <c r="U41" s="129">
        <v>2</v>
      </c>
      <c r="V41" s="130">
        <v>0</v>
      </c>
      <c r="W41" s="128">
        <v>0</v>
      </c>
      <c r="X41" s="131">
        <v>0</v>
      </c>
      <c r="Y41" s="132" t="s">
        <v>681</v>
      </c>
      <c r="Z41" s="133" t="s">
        <v>687</v>
      </c>
      <c r="AA41" s="133" t="s">
        <v>681</v>
      </c>
      <c r="AB41" s="132" t="s">
        <v>687</v>
      </c>
      <c r="AC41" s="127" t="s">
        <v>1070</v>
      </c>
      <c r="AD41" s="128" t="s">
        <v>1070</v>
      </c>
      <c r="AE41" s="128" t="s">
        <v>1070</v>
      </c>
      <c r="AF41" s="129"/>
      <c r="AG41" s="243">
        <v>0</v>
      </c>
      <c r="AH41" s="134">
        <v>0</v>
      </c>
      <c r="AI41" s="134">
        <v>0</v>
      </c>
      <c r="AJ41" s="128">
        <v>0.22</v>
      </c>
      <c r="AK41" s="134">
        <v>0</v>
      </c>
      <c r="AL41" s="134">
        <v>0</v>
      </c>
      <c r="AM41" s="134">
        <v>0</v>
      </c>
      <c r="AN41" s="135">
        <v>0</v>
      </c>
      <c r="AO41" s="4"/>
      <c r="AP41" s="4"/>
      <c r="AQ41" s="4"/>
      <c r="AR41" s="4"/>
      <c r="AS41" s="4"/>
      <c r="AT41" s="189">
        <f t="shared" si="0"/>
        <v>2</v>
      </c>
      <c r="AU41" s="4"/>
    </row>
    <row r="42" spans="2:47" x14ac:dyDescent="0.2">
      <c r="B42" s="180" t="s">
        <v>1113</v>
      </c>
      <c r="C42" s="245">
        <v>8.82</v>
      </c>
      <c r="D42" s="127">
        <v>0</v>
      </c>
      <c r="E42" s="128">
        <v>0</v>
      </c>
      <c r="F42" s="128">
        <v>0</v>
      </c>
      <c r="G42" s="129">
        <v>0</v>
      </c>
      <c r="H42" s="130">
        <v>0</v>
      </c>
      <c r="I42" s="128">
        <v>0</v>
      </c>
      <c r="J42" s="128">
        <v>1</v>
      </c>
      <c r="K42" s="129">
        <v>0</v>
      </c>
      <c r="L42" s="130">
        <v>0</v>
      </c>
      <c r="M42" s="128">
        <v>0</v>
      </c>
      <c r="N42" s="128">
        <v>0</v>
      </c>
      <c r="O42" s="129">
        <v>0</v>
      </c>
      <c r="P42" s="130" t="s">
        <v>1070</v>
      </c>
      <c r="Q42" s="128" t="s">
        <v>1070</v>
      </c>
      <c r="R42" s="129" t="s">
        <v>1070</v>
      </c>
      <c r="S42" s="130">
        <v>0</v>
      </c>
      <c r="T42" s="128">
        <v>0</v>
      </c>
      <c r="U42" s="129">
        <v>1</v>
      </c>
      <c r="V42" s="130">
        <v>0</v>
      </c>
      <c r="W42" s="128">
        <v>0</v>
      </c>
      <c r="X42" s="131">
        <v>0</v>
      </c>
      <c r="Y42" s="132" t="s">
        <v>681</v>
      </c>
      <c r="Z42" s="133" t="s">
        <v>687</v>
      </c>
      <c r="AA42" s="133" t="s">
        <v>681</v>
      </c>
      <c r="AB42" s="132" t="s">
        <v>687</v>
      </c>
      <c r="AC42" s="127" t="s">
        <v>1070</v>
      </c>
      <c r="AD42" s="128" t="s">
        <v>1070</v>
      </c>
      <c r="AE42" s="128" t="s">
        <v>1070</v>
      </c>
      <c r="AF42" s="129" t="s">
        <v>1070</v>
      </c>
      <c r="AG42" s="243">
        <v>0</v>
      </c>
      <c r="AH42" s="134">
        <v>0</v>
      </c>
      <c r="AI42" s="134">
        <v>0.26</v>
      </c>
      <c r="AJ42" s="134">
        <v>0</v>
      </c>
      <c r="AK42" s="134">
        <v>0</v>
      </c>
      <c r="AL42" s="134">
        <v>0</v>
      </c>
      <c r="AM42" s="134">
        <v>0</v>
      </c>
      <c r="AN42" s="135">
        <v>0</v>
      </c>
      <c r="AO42" s="4"/>
      <c r="AP42" s="4"/>
      <c r="AQ42" s="4"/>
      <c r="AR42" s="4"/>
      <c r="AS42" s="4"/>
      <c r="AT42" s="189">
        <f t="shared" si="0"/>
        <v>2</v>
      </c>
      <c r="AU42" s="4"/>
    </row>
    <row r="43" spans="2:47" x14ac:dyDescent="0.2">
      <c r="B43" s="180" t="s">
        <v>1114</v>
      </c>
      <c r="C43" s="245">
        <v>8.8000000000000007</v>
      </c>
      <c r="D43" s="127">
        <v>0</v>
      </c>
      <c r="E43" s="128">
        <v>0</v>
      </c>
      <c r="F43" s="128">
        <v>0</v>
      </c>
      <c r="G43" s="129">
        <v>0</v>
      </c>
      <c r="H43" s="130">
        <v>0</v>
      </c>
      <c r="I43" s="128">
        <v>0</v>
      </c>
      <c r="J43" s="128">
        <v>0</v>
      </c>
      <c r="K43" s="129">
        <v>0</v>
      </c>
      <c r="L43" s="130">
        <v>0</v>
      </c>
      <c r="M43" s="128">
        <v>0</v>
      </c>
      <c r="N43" s="128">
        <v>0</v>
      </c>
      <c r="O43" s="129">
        <v>0</v>
      </c>
      <c r="P43" s="130" t="s">
        <v>1070</v>
      </c>
      <c r="Q43" s="128" t="s">
        <v>1070</v>
      </c>
      <c r="R43" s="129" t="s">
        <v>1070</v>
      </c>
      <c r="S43" s="130">
        <v>0</v>
      </c>
      <c r="T43" s="128">
        <v>0</v>
      </c>
      <c r="U43" s="129">
        <v>0</v>
      </c>
      <c r="V43" s="130">
        <v>0</v>
      </c>
      <c r="W43" s="128">
        <v>0</v>
      </c>
      <c r="X43" s="131">
        <v>0</v>
      </c>
      <c r="Y43" s="132" t="s">
        <v>681</v>
      </c>
      <c r="Z43" s="133" t="s">
        <v>681</v>
      </c>
      <c r="AA43" s="133" t="s">
        <v>681</v>
      </c>
      <c r="AB43" s="132" t="s">
        <v>681</v>
      </c>
      <c r="AC43" s="127" t="s">
        <v>1070</v>
      </c>
      <c r="AD43" s="128" t="s">
        <v>1070</v>
      </c>
      <c r="AE43" s="128" t="s">
        <v>1070</v>
      </c>
      <c r="AF43" s="129" t="s">
        <v>1070</v>
      </c>
      <c r="AG43" s="243">
        <v>0</v>
      </c>
      <c r="AH43" s="134">
        <v>0</v>
      </c>
      <c r="AI43" s="134">
        <v>0</v>
      </c>
      <c r="AJ43" s="134">
        <v>0</v>
      </c>
      <c r="AK43" s="134">
        <v>0</v>
      </c>
      <c r="AL43" s="134">
        <v>0</v>
      </c>
      <c r="AM43" s="134">
        <v>0</v>
      </c>
      <c r="AN43" s="135">
        <v>0</v>
      </c>
      <c r="AO43" s="4"/>
      <c r="AP43" s="4"/>
      <c r="AQ43" s="4"/>
      <c r="AR43" s="4"/>
      <c r="AS43" s="4"/>
      <c r="AT43" s="189">
        <f t="shared" si="0"/>
        <v>1</v>
      </c>
      <c r="AU43" s="4"/>
    </row>
    <row r="44" spans="2:47" x14ac:dyDescent="0.2">
      <c r="B44" s="180" t="s">
        <v>1115</v>
      </c>
      <c r="C44" s="245">
        <v>9.1</v>
      </c>
      <c r="D44" s="127">
        <v>0</v>
      </c>
      <c r="E44" s="128">
        <v>0</v>
      </c>
      <c r="F44" s="128">
        <v>0</v>
      </c>
      <c r="G44" s="129">
        <v>0</v>
      </c>
      <c r="H44" s="130">
        <v>0</v>
      </c>
      <c r="I44" s="128">
        <v>0</v>
      </c>
      <c r="J44" s="128">
        <v>1</v>
      </c>
      <c r="K44" s="129">
        <v>1</v>
      </c>
      <c r="L44" s="130">
        <v>0</v>
      </c>
      <c r="M44" s="128">
        <v>0</v>
      </c>
      <c r="N44" s="128">
        <v>0</v>
      </c>
      <c r="O44" s="129">
        <v>0</v>
      </c>
      <c r="P44" s="130" t="s">
        <v>1070</v>
      </c>
      <c r="Q44" s="128" t="s">
        <v>1070</v>
      </c>
      <c r="R44" s="129" t="s">
        <v>1070</v>
      </c>
      <c r="S44" s="130">
        <v>0</v>
      </c>
      <c r="T44" s="128">
        <v>0</v>
      </c>
      <c r="U44" s="129">
        <v>2</v>
      </c>
      <c r="V44" s="130">
        <v>0</v>
      </c>
      <c r="W44" s="128">
        <v>0</v>
      </c>
      <c r="X44" s="131">
        <v>0</v>
      </c>
      <c r="Y44" s="132" t="s">
        <v>681</v>
      </c>
      <c r="Z44" s="133" t="s">
        <v>687</v>
      </c>
      <c r="AA44" s="133" t="s">
        <v>681</v>
      </c>
      <c r="AB44" s="132" t="s">
        <v>687</v>
      </c>
      <c r="AC44" s="127" t="s">
        <v>1070</v>
      </c>
      <c r="AD44" s="128" t="s">
        <v>1070</v>
      </c>
      <c r="AE44" s="128" t="s">
        <v>1070</v>
      </c>
      <c r="AF44" s="129" t="s">
        <v>1070</v>
      </c>
      <c r="AG44" s="243">
        <v>0</v>
      </c>
      <c r="AH44" s="134">
        <v>0</v>
      </c>
      <c r="AI44" s="134">
        <v>0.09</v>
      </c>
      <c r="AJ44" s="134">
        <v>0.02</v>
      </c>
      <c r="AK44" s="134">
        <v>0</v>
      </c>
      <c r="AL44" s="134">
        <v>0</v>
      </c>
      <c r="AM44" s="134">
        <v>0</v>
      </c>
      <c r="AN44" s="135">
        <v>0</v>
      </c>
      <c r="AO44" s="4"/>
      <c r="AP44" s="4"/>
      <c r="AQ44" s="4"/>
      <c r="AR44" s="4"/>
      <c r="AS44" s="4"/>
      <c r="AT44" s="189">
        <f t="shared" si="0"/>
        <v>2</v>
      </c>
      <c r="AU44" s="4"/>
    </row>
    <row r="45" spans="2:47" x14ac:dyDescent="0.2">
      <c r="B45" s="180" t="s">
        <v>1116</v>
      </c>
      <c r="C45" s="245">
        <v>8.98</v>
      </c>
      <c r="D45" s="127">
        <v>0</v>
      </c>
      <c r="E45" s="128">
        <v>0</v>
      </c>
      <c r="F45" s="128">
        <v>0</v>
      </c>
      <c r="G45" s="129">
        <v>0</v>
      </c>
      <c r="H45" s="130">
        <v>0</v>
      </c>
      <c r="I45" s="128">
        <v>2</v>
      </c>
      <c r="J45" s="128">
        <v>0</v>
      </c>
      <c r="K45" s="129">
        <v>1</v>
      </c>
      <c r="L45" s="130">
        <v>0</v>
      </c>
      <c r="M45" s="128">
        <v>0</v>
      </c>
      <c r="N45" s="128">
        <v>0</v>
      </c>
      <c r="O45" s="129">
        <v>1</v>
      </c>
      <c r="P45" s="130" t="s">
        <v>1070</v>
      </c>
      <c r="Q45" s="128" t="s">
        <v>1070</v>
      </c>
      <c r="R45" s="129" t="s">
        <v>1070</v>
      </c>
      <c r="S45" s="130">
        <v>0</v>
      </c>
      <c r="T45" s="128">
        <v>2</v>
      </c>
      <c r="U45" s="129">
        <v>1</v>
      </c>
      <c r="V45" s="130">
        <v>0</v>
      </c>
      <c r="W45" s="128">
        <v>0</v>
      </c>
      <c r="X45" s="131">
        <v>1</v>
      </c>
      <c r="Y45" s="132" t="s">
        <v>681</v>
      </c>
      <c r="Z45" s="133" t="s">
        <v>62</v>
      </c>
      <c r="AA45" s="133" t="s">
        <v>687</v>
      </c>
      <c r="AB45" s="132" t="s">
        <v>62</v>
      </c>
      <c r="AC45" s="127" t="s">
        <v>1070</v>
      </c>
      <c r="AD45" s="128" t="s">
        <v>1070</v>
      </c>
      <c r="AE45" s="128" t="s">
        <v>1070</v>
      </c>
      <c r="AF45" s="129" t="s">
        <v>1070</v>
      </c>
      <c r="AG45" s="243">
        <v>0</v>
      </c>
      <c r="AH45" s="134">
        <v>0.21</v>
      </c>
      <c r="AI45" s="134">
        <v>0</v>
      </c>
      <c r="AJ45" s="134">
        <v>0.01</v>
      </c>
      <c r="AK45" s="134">
        <v>0</v>
      </c>
      <c r="AL45" s="134">
        <v>0</v>
      </c>
      <c r="AM45" s="134">
        <v>0</v>
      </c>
      <c r="AN45" s="135">
        <v>2.75</v>
      </c>
      <c r="AO45" s="4"/>
      <c r="AP45" s="4"/>
      <c r="AQ45" s="4"/>
      <c r="AR45" s="4"/>
      <c r="AS45" s="4"/>
      <c r="AT45" s="189">
        <f t="shared" si="0"/>
        <v>3</v>
      </c>
      <c r="AU45" s="4"/>
    </row>
    <row r="46" spans="2:47" x14ac:dyDescent="0.2">
      <c r="B46" s="180" t="s">
        <v>1117</v>
      </c>
      <c r="C46" s="245">
        <v>8.81</v>
      </c>
      <c r="D46" s="127">
        <v>0</v>
      </c>
      <c r="E46" s="128">
        <v>0</v>
      </c>
      <c r="F46" s="128">
        <v>0</v>
      </c>
      <c r="G46" s="129">
        <v>0</v>
      </c>
      <c r="H46" s="130">
        <v>0</v>
      </c>
      <c r="I46" s="128">
        <v>1</v>
      </c>
      <c r="J46" s="128">
        <v>3</v>
      </c>
      <c r="K46" s="129">
        <v>1</v>
      </c>
      <c r="L46" s="130">
        <v>0</v>
      </c>
      <c r="M46" s="128">
        <v>0</v>
      </c>
      <c r="N46" s="128">
        <v>0</v>
      </c>
      <c r="O46" s="129">
        <v>1</v>
      </c>
      <c r="P46" s="130" t="s">
        <v>1070</v>
      </c>
      <c r="Q46" s="128" t="s">
        <v>1070</v>
      </c>
      <c r="R46" s="129" t="s">
        <v>1070</v>
      </c>
      <c r="S46" s="130">
        <v>0</v>
      </c>
      <c r="T46" s="128">
        <v>1</v>
      </c>
      <c r="U46" s="129">
        <v>4</v>
      </c>
      <c r="V46" s="130">
        <v>0</v>
      </c>
      <c r="W46" s="128">
        <v>0</v>
      </c>
      <c r="X46" s="131">
        <v>1</v>
      </c>
      <c r="Y46" s="132" t="s">
        <v>681</v>
      </c>
      <c r="Z46" s="133" t="s">
        <v>62</v>
      </c>
      <c r="AA46" s="133" t="s">
        <v>687</v>
      </c>
      <c r="AB46" s="132" t="s">
        <v>62</v>
      </c>
      <c r="AC46" s="127" t="s">
        <v>1070</v>
      </c>
      <c r="AD46" s="128" t="s">
        <v>1070</v>
      </c>
      <c r="AE46" s="128" t="s">
        <v>1070</v>
      </c>
      <c r="AF46" s="129" t="s">
        <v>1070</v>
      </c>
      <c r="AG46" s="243">
        <v>0</v>
      </c>
      <c r="AH46" s="134">
        <v>0.03</v>
      </c>
      <c r="AI46" s="128">
        <v>2.7775000000000003</v>
      </c>
      <c r="AJ46" s="128">
        <v>2.5000000000000001E-2</v>
      </c>
      <c r="AK46" s="134">
        <v>0</v>
      </c>
      <c r="AL46" s="134">
        <v>0</v>
      </c>
      <c r="AM46" s="134">
        <v>0</v>
      </c>
      <c r="AN46" s="135">
        <v>3.5</v>
      </c>
      <c r="AO46" s="4"/>
      <c r="AP46" s="4"/>
      <c r="AQ46" s="4"/>
      <c r="AR46" s="4"/>
      <c r="AS46" s="4"/>
      <c r="AT46" s="189">
        <f t="shared" si="0"/>
        <v>3</v>
      </c>
      <c r="AU46" s="4"/>
    </row>
    <row r="47" spans="2:47" x14ac:dyDescent="0.2">
      <c r="B47" s="180" t="s">
        <v>1118</v>
      </c>
      <c r="C47" s="245">
        <v>9.11</v>
      </c>
      <c r="D47" s="127">
        <v>0</v>
      </c>
      <c r="E47" s="128">
        <v>0</v>
      </c>
      <c r="F47" s="128">
        <v>0</v>
      </c>
      <c r="G47" s="129">
        <v>0</v>
      </c>
      <c r="H47" s="130">
        <v>0</v>
      </c>
      <c r="I47" s="128">
        <v>0</v>
      </c>
      <c r="J47" s="128">
        <v>0</v>
      </c>
      <c r="K47" s="129">
        <v>0</v>
      </c>
      <c r="L47" s="130">
        <v>0</v>
      </c>
      <c r="M47" s="128">
        <v>0</v>
      </c>
      <c r="N47" s="128">
        <v>0</v>
      </c>
      <c r="O47" s="129">
        <v>0</v>
      </c>
      <c r="P47" s="130" t="s">
        <v>1070</v>
      </c>
      <c r="Q47" s="128" t="s">
        <v>1070</v>
      </c>
      <c r="R47" s="129" t="s">
        <v>1070</v>
      </c>
      <c r="S47" s="130">
        <v>0</v>
      </c>
      <c r="T47" s="128">
        <v>0</v>
      </c>
      <c r="U47" s="129">
        <v>0</v>
      </c>
      <c r="V47" s="130">
        <v>0</v>
      </c>
      <c r="W47" s="128">
        <v>0</v>
      </c>
      <c r="X47" s="131">
        <v>0</v>
      </c>
      <c r="Y47" s="132" t="s">
        <v>681</v>
      </c>
      <c r="Z47" s="133" t="s">
        <v>681</v>
      </c>
      <c r="AA47" s="133" t="s">
        <v>681</v>
      </c>
      <c r="AB47" s="132" t="s">
        <v>681</v>
      </c>
      <c r="AC47" s="127" t="s">
        <v>1070</v>
      </c>
      <c r="AD47" s="128" t="s">
        <v>1070</v>
      </c>
      <c r="AE47" s="128" t="s">
        <v>1070</v>
      </c>
      <c r="AF47" s="129" t="s">
        <v>1070</v>
      </c>
      <c r="AG47" s="243">
        <v>0</v>
      </c>
      <c r="AH47" s="134">
        <v>0</v>
      </c>
      <c r="AI47" s="134">
        <v>0</v>
      </c>
      <c r="AJ47" s="134">
        <v>0</v>
      </c>
      <c r="AK47" s="134">
        <v>0</v>
      </c>
      <c r="AL47" s="134">
        <v>0</v>
      </c>
      <c r="AM47" s="134">
        <v>0</v>
      </c>
      <c r="AN47" s="135">
        <v>0</v>
      </c>
      <c r="AO47" s="4"/>
      <c r="AP47" s="4"/>
      <c r="AQ47" s="4"/>
      <c r="AR47" s="4"/>
      <c r="AS47" s="4"/>
      <c r="AT47" s="189">
        <f t="shared" si="0"/>
        <v>1</v>
      </c>
      <c r="AU47" s="4"/>
    </row>
    <row r="48" spans="2:47" x14ac:dyDescent="0.2">
      <c r="B48" s="180" t="s">
        <v>1119</v>
      </c>
      <c r="C48" s="245">
        <v>8.7899999999999991</v>
      </c>
      <c r="D48" s="127">
        <v>0</v>
      </c>
      <c r="E48" s="128">
        <v>0</v>
      </c>
      <c r="F48" s="128">
        <v>0</v>
      </c>
      <c r="G48" s="129">
        <v>0</v>
      </c>
      <c r="H48" s="130">
        <v>0</v>
      </c>
      <c r="I48" s="128">
        <v>0</v>
      </c>
      <c r="J48" s="128">
        <v>0</v>
      </c>
      <c r="K48" s="129">
        <v>0</v>
      </c>
      <c r="L48" s="130">
        <v>0</v>
      </c>
      <c r="M48" s="128">
        <v>0</v>
      </c>
      <c r="N48" s="128">
        <v>0</v>
      </c>
      <c r="O48" s="129">
        <v>0</v>
      </c>
      <c r="P48" s="130" t="s">
        <v>1070</v>
      </c>
      <c r="Q48" s="128" t="s">
        <v>1070</v>
      </c>
      <c r="R48" s="129" t="s">
        <v>1070</v>
      </c>
      <c r="S48" s="130">
        <v>0</v>
      </c>
      <c r="T48" s="128">
        <v>0</v>
      </c>
      <c r="U48" s="129">
        <v>0</v>
      </c>
      <c r="V48" s="130">
        <v>0</v>
      </c>
      <c r="W48" s="128">
        <v>0</v>
      </c>
      <c r="X48" s="131">
        <v>0</v>
      </c>
      <c r="Y48" s="132" t="s">
        <v>681</v>
      </c>
      <c r="Z48" s="133" t="s">
        <v>681</v>
      </c>
      <c r="AA48" s="133" t="s">
        <v>681</v>
      </c>
      <c r="AB48" s="132" t="s">
        <v>681</v>
      </c>
      <c r="AC48" s="127" t="s">
        <v>1070</v>
      </c>
      <c r="AD48" s="128" t="s">
        <v>1070</v>
      </c>
      <c r="AE48" s="128" t="s">
        <v>1070</v>
      </c>
      <c r="AF48" s="129" t="s">
        <v>1070</v>
      </c>
      <c r="AG48" s="243">
        <v>0</v>
      </c>
      <c r="AH48" s="134">
        <v>0</v>
      </c>
      <c r="AI48" s="134">
        <v>0</v>
      </c>
      <c r="AJ48" s="134">
        <v>0</v>
      </c>
      <c r="AK48" s="134">
        <v>0</v>
      </c>
      <c r="AL48" s="134">
        <v>0</v>
      </c>
      <c r="AM48" s="134">
        <v>0</v>
      </c>
      <c r="AN48" s="135">
        <v>0</v>
      </c>
      <c r="AO48" s="4"/>
      <c r="AP48" s="4"/>
      <c r="AQ48" s="4"/>
      <c r="AR48" s="4"/>
      <c r="AS48" s="4"/>
      <c r="AT48" s="189">
        <f t="shared" si="0"/>
        <v>1</v>
      </c>
      <c r="AU48" s="4"/>
    </row>
    <row r="49" spans="2:47" x14ac:dyDescent="0.2">
      <c r="B49" s="180" t="s">
        <v>1120</v>
      </c>
      <c r="C49" s="245">
        <v>9.0500000000000007</v>
      </c>
      <c r="D49" s="127">
        <v>0</v>
      </c>
      <c r="E49" s="128">
        <v>0</v>
      </c>
      <c r="F49" s="128">
        <v>0</v>
      </c>
      <c r="G49" s="129">
        <v>0</v>
      </c>
      <c r="H49" s="130">
        <v>0</v>
      </c>
      <c r="I49" s="128">
        <v>0</v>
      </c>
      <c r="J49" s="128">
        <v>0</v>
      </c>
      <c r="K49" s="129">
        <v>1</v>
      </c>
      <c r="L49" s="130">
        <v>0</v>
      </c>
      <c r="M49" s="128">
        <v>0</v>
      </c>
      <c r="N49" s="128">
        <v>0</v>
      </c>
      <c r="O49" s="129">
        <v>0</v>
      </c>
      <c r="P49" s="130" t="s">
        <v>1070</v>
      </c>
      <c r="Q49" s="128" t="s">
        <v>1070</v>
      </c>
      <c r="R49" s="129" t="s">
        <v>1070</v>
      </c>
      <c r="S49" s="130">
        <v>0</v>
      </c>
      <c r="T49" s="128">
        <v>0</v>
      </c>
      <c r="U49" s="129">
        <v>1</v>
      </c>
      <c r="V49" s="130">
        <v>0</v>
      </c>
      <c r="W49" s="128">
        <v>0</v>
      </c>
      <c r="X49" s="131">
        <v>0</v>
      </c>
      <c r="Y49" s="132" t="s">
        <v>681</v>
      </c>
      <c r="Z49" s="133" t="s">
        <v>687</v>
      </c>
      <c r="AA49" s="133" t="s">
        <v>681</v>
      </c>
      <c r="AB49" s="132" t="s">
        <v>687</v>
      </c>
      <c r="AC49" s="127" t="s">
        <v>1070</v>
      </c>
      <c r="AD49" s="128" t="s">
        <v>1070</v>
      </c>
      <c r="AE49" s="128" t="s">
        <v>1070</v>
      </c>
      <c r="AF49" s="129" t="s">
        <v>1070</v>
      </c>
      <c r="AG49" s="243">
        <v>0</v>
      </c>
      <c r="AH49" s="134">
        <v>0</v>
      </c>
      <c r="AI49" s="134">
        <v>0</v>
      </c>
      <c r="AJ49" s="134">
        <v>0.12</v>
      </c>
      <c r="AK49" s="134">
        <v>0</v>
      </c>
      <c r="AL49" s="134">
        <v>0</v>
      </c>
      <c r="AM49" s="134">
        <v>0</v>
      </c>
      <c r="AN49" s="135">
        <v>0</v>
      </c>
      <c r="AO49" s="4"/>
      <c r="AP49" s="4"/>
      <c r="AQ49" s="4"/>
      <c r="AR49" s="4"/>
      <c r="AS49" s="4"/>
      <c r="AT49" s="189">
        <f t="shared" si="0"/>
        <v>2</v>
      </c>
      <c r="AU49" s="4"/>
    </row>
    <row r="50" spans="2:47" x14ac:dyDescent="0.2">
      <c r="B50" s="180" t="s">
        <v>1122</v>
      </c>
      <c r="C50" s="245">
        <v>8.9600000000000009</v>
      </c>
      <c r="D50" s="127">
        <v>0</v>
      </c>
      <c r="E50" s="128">
        <v>0</v>
      </c>
      <c r="F50" s="128">
        <v>0</v>
      </c>
      <c r="G50" s="129">
        <v>0</v>
      </c>
      <c r="H50" s="130">
        <v>0</v>
      </c>
      <c r="I50" s="128">
        <v>0</v>
      </c>
      <c r="J50" s="128">
        <v>0</v>
      </c>
      <c r="K50" s="129">
        <v>0</v>
      </c>
      <c r="L50" s="130">
        <v>0</v>
      </c>
      <c r="M50" s="128">
        <v>0</v>
      </c>
      <c r="N50" s="128">
        <v>0</v>
      </c>
      <c r="O50" s="129">
        <v>1</v>
      </c>
      <c r="P50" s="130" t="s">
        <v>1070</v>
      </c>
      <c r="Q50" s="128" t="s">
        <v>1070</v>
      </c>
      <c r="R50" s="129" t="s">
        <v>1070</v>
      </c>
      <c r="S50" s="130">
        <v>0</v>
      </c>
      <c r="T50" s="128">
        <v>0</v>
      </c>
      <c r="U50" s="129">
        <v>0</v>
      </c>
      <c r="V50" s="130">
        <v>0</v>
      </c>
      <c r="W50" s="128">
        <v>0</v>
      </c>
      <c r="X50" s="131">
        <v>1</v>
      </c>
      <c r="Y50" s="132" t="s">
        <v>681</v>
      </c>
      <c r="Z50" s="133" t="s">
        <v>681</v>
      </c>
      <c r="AA50" s="133" t="s">
        <v>687</v>
      </c>
      <c r="AB50" s="132" t="s">
        <v>687</v>
      </c>
      <c r="AC50" s="127" t="s">
        <v>1070</v>
      </c>
      <c r="AD50" s="128" t="s">
        <v>1070</v>
      </c>
      <c r="AE50" s="128" t="s">
        <v>1070</v>
      </c>
      <c r="AF50" s="129" t="s">
        <v>1070</v>
      </c>
      <c r="AG50" s="243">
        <v>0</v>
      </c>
      <c r="AH50" s="134">
        <v>0</v>
      </c>
      <c r="AI50" s="134">
        <v>0</v>
      </c>
      <c r="AJ50" s="134">
        <v>0</v>
      </c>
      <c r="AK50" s="134">
        <v>0</v>
      </c>
      <c r="AL50" s="134">
        <v>0</v>
      </c>
      <c r="AM50" s="134">
        <v>0</v>
      </c>
      <c r="AN50" s="135">
        <v>3.95</v>
      </c>
      <c r="AO50" s="4"/>
      <c r="AP50" s="4"/>
      <c r="AQ50" s="4"/>
      <c r="AR50" s="4"/>
      <c r="AS50" s="4"/>
      <c r="AT50" s="189">
        <f t="shared" si="0"/>
        <v>2</v>
      </c>
      <c r="AU50" s="4"/>
    </row>
    <row r="51" spans="2:47" x14ac:dyDescent="0.2">
      <c r="B51" s="180" t="s">
        <v>1123</v>
      </c>
      <c r="C51" s="245">
        <v>8.98</v>
      </c>
      <c r="D51" s="127">
        <v>0</v>
      </c>
      <c r="E51" s="128">
        <v>0</v>
      </c>
      <c r="F51" s="128">
        <v>0</v>
      </c>
      <c r="G51" s="129">
        <v>0</v>
      </c>
      <c r="H51" s="130">
        <v>0</v>
      </c>
      <c r="I51" s="128">
        <v>0</v>
      </c>
      <c r="J51" s="128">
        <v>1</v>
      </c>
      <c r="K51" s="129">
        <v>1</v>
      </c>
      <c r="L51" s="130">
        <v>0</v>
      </c>
      <c r="M51" s="128">
        <v>0</v>
      </c>
      <c r="N51" s="128">
        <v>0</v>
      </c>
      <c r="O51" s="129">
        <v>1</v>
      </c>
      <c r="P51" s="130" t="s">
        <v>1070</v>
      </c>
      <c r="Q51" s="128" t="s">
        <v>1070</v>
      </c>
      <c r="R51" s="129" t="s">
        <v>1070</v>
      </c>
      <c r="S51" s="130">
        <v>0</v>
      </c>
      <c r="T51" s="128">
        <v>0</v>
      </c>
      <c r="U51" s="129">
        <v>2</v>
      </c>
      <c r="V51" s="130">
        <v>0</v>
      </c>
      <c r="W51" s="128">
        <v>0</v>
      </c>
      <c r="X51" s="131">
        <v>1</v>
      </c>
      <c r="Y51" s="132" t="s">
        <v>681</v>
      </c>
      <c r="Z51" s="133" t="s">
        <v>687</v>
      </c>
      <c r="AA51" s="133" t="s">
        <v>687</v>
      </c>
      <c r="AB51" s="132" t="s">
        <v>687</v>
      </c>
      <c r="AC51" s="127" t="s">
        <v>1070</v>
      </c>
      <c r="AD51" s="128"/>
      <c r="AE51" s="128" t="s">
        <v>1070</v>
      </c>
      <c r="AF51" s="129" t="s">
        <v>1070</v>
      </c>
      <c r="AG51" s="243">
        <v>0</v>
      </c>
      <c r="AH51" s="134">
        <v>0</v>
      </c>
      <c r="AI51" s="128">
        <v>1.4999999999999999E-2</v>
      </c>
      <c r="AJ51" s="128">
        <v>2.2499999999999999E-2</v>
      </c>
      <c r="AK51" s="134">
        <v>0</v>
      </c>
      <c r="AL51" s="134">
        <v>0</v>
      </c>
      <c r="AM51" s="134">
        <v>0</v>
      </c>
      <c r="AN51" s="135">
        <v>2.6</v>
      </c>
      <c r="AO51" s="4"/>
      <c r="AP51" s="4"/>
      <c r="AQ51" s="4"/>
      <c r="AR51" s="4"/>
      <c r="AS51" s="4"/>
      <c r="AT51" s="189">
        <f t="shared" si="0"/>
        <v>2</v>
      </c>
      <c r="AU51" s="4"/>
    </row>
    <row r="52" spans="2:47" x14ac:dyDescent="0.2">
      <c r="B52" s="180" t="s">
        <v>1125</v>
      </c>
      <c r="C52" s="245">
        <v>8.99</v>
      </c>
      <c r="D52" s="127">
        <v>0</v>
      </c>
      <c r="E52" s="128">
        <v>0</v>
      </c>
      <c r="F52" s="128">
        <v>0</v>
      </c>
      <c r="G52" s="129">
        <v>0</v>
      </c>
      <c r="H52" s="130">
        <v>0</v>
      </c>
      <c r="I52" s="128">
        <v>0</v>
      </c>
      <c r="J52" s="128">
        <v>0</v>
      </c>
      <c r="K52" s="129">
        <v>1</v>
      </c>
      <c r="L52" s="130">
        <v>0</v>
      </c>
      <c r="M52" s="128">
        <v>0</v>
      </c>
      <c r="N52" s="128">
        <v>0</v>
      </c>
      <c r="O52" s="129">
        <v>0</v>
      </c>
      <c r="P52" s="130" t="s">
        <v>1070</v>
      </c>
      <c r="Q52" s="128" t="s">
        <v>1070</v>
      </c>
      <c r="R52" s="129" t="s">
        <v>1070</v>
      </c>
      <c r="S52" s="130">
        <v>0</v>
      </c>
      <c r="T52" s="128">
        <v>0</v>
      </c>
      <c r="U52" s="129">
        <v>1</v>
      </c>
      <c r="V52" s="130">
        <v>0</v>
      </c>
      <c r="W52" s="128">
        <v>0</v>
      </c>
      <c r="X52" s="131">
        <v>0</v>
      </c>
      <c r="Y52" s="132" t="s">
        <v>681</v>
      </c>
      <c r="Z52" s="133" t="s">
        <v>687</v>
      </c>
      <c r="AA52" s="133" t="s">
        <v>681</v>
      </c>
      <c r="AB52" s="132" t="s">
        <v>687</v>
      </c>
      <c r="AC52" s="127" t="s">
        <v>1070</v>
      </c>
      <c r="AD52" s="128" t="s">
        <v>1070</v>
      </c>
      <c r="AE52" s="128" t="s">
        <v>1070</v>
      </c>
      <c r="AF52" s="129" t="s">
        <v>1070</v>
      </c>
      <c r="AG52" s="243">
        <v>0</v>
      </c>
      <c r="AH52" s="134">
        <v>0</v>
      </c>
      <c r="AI52" s="134">
        <v>0</v>
      </c>
      <c r="AJ52" s="134">
        <v>1</v>
      </c>
      <c r="AK52" s="134">
        <v>0</v>
      </c>
      <c r="AL52" s="134">
        <v>0</v>
      </c>
      <c r="AM52" s="134">
        <v>0</v>
      </c>
      <c r="AN52" s="135">
        <v>0</v>
      </c>
      <c r="AO52" s="4"/>
      <c r="AP52" s="4"/>
      <c r="AQ52" s="4"/>
      <c r="AR52" s="4"/>
      <c r="AS52" s="4"/>
      <c r="AT52" s="189">
        <f t="shared" si="0"/>
        <v>2</v>
      </c>
      <c r="AU52" s="4"/>
    </row>
    <row r="53" spans="2:47" x14ac:dyDescent="0.2">
      <c r="B53" s="180" t="s">
        <v>1126</v>
      </c>
      <c r="C53" s="245">
        <v>8.94</v>
      </c>
      <c r="D53" s="127">
        <v>0</v>
      </c>
      <c r="E53" s="128">
        <v>0</v>
      </c>
      <c r="F53" s="128">
        <v>0</v>
      </c>
      <c r="G53" s="129">
        <v>1</v>
      </c>
      <c r="H53" s="130">
        <v>0</v>
      </c>
      <c r="I53" s="128">
        <v>0</v>
      </c>
      <c r="J53" s="128">
        <v>0</v>
      </c>
      <c r="K53" s="129">
        <v>0</v>
      </c>
      <c r="L53" s="130">
        <v>0</v>
      </c>
      <c r="M53" s="128">
        <v>0</v>
      </c>
      <c r="N53" s="128">
        <v>0</v>
      </c>
      <c r="O53" s="129">
        <v>1</v>
      </c>
      <c r="P53" s="130" t="s">
        <v>1070</v>
      </c>
      <c r="Q53" s="128" t="s">
        <v>1070</v>
      </c>
      <c r="R53" s="129">
        <v>1</v>
      </c>
      <c r="S53" s="130">
        <v>0</v>
      </c>
      <c r="T53" s="128">
        <v>0</v>
      </c>
      <c r="U53" s="129">
        <v>0</v>
      </c>
      <c r="V53" s="130">
        <v>0</v>
      </c>
      <c r="W53" s="128">
        <v>0</v>
      </c>
      <c r="X53" s="131">
        <v>1</v>
      </c>
      <c r="Y53" s="132" t="s">
        <v>687</v>
      </c>
      <c r="Z53" s="133" t="s">
        <v>681</v>
      </c>
      <c r="AA53" s="133" t="s">
        <v>687</v>
      </c>
      <c r="AB53" s="132" t="s">
        <v>687</v>
      </c>
      <c r="AC53" s="127" t="s">
        <v>1070</v>
      </c>
      <c r="AD53" s="128" t="s">
        <v>1070</v>
      </c>
      <c r="AE53" s="128" t="s">
        <v>1070</v>
      </c>
      <c r="AF53" s="129">
        <v>8.94</v>
      </c>
      <c r="AG53" s="243">
        <v>0</v>
      </c>
      <c r="AH53" s="134">
        <v>0</v>
      </c>
      <c r="AI53" s="134">
        <v>0</v>
      </c>
      <c r="AJ53" s="134">
        <v>0</v>
      </c>
      <c r="AK53" s="134">
        <v>0</v>
      </c>
      <c r="AL53" s="134">
        <v>0</v>
      </c>
      <c r="AM53" s="134">
        <v>0</v>
      </c>
      <c r="AN53" s="135">
        <v>2.85</v>
      </c>
      <c r="AO53" s="4"/>
      <c r="AP53" s="4"/>
      <c r="AQ53" s="4"/>
      <c r="AR53" s="4"/>
      <c r="AS53" s="4"/>
      <c r="AT53" s="189">
        <f t="shared" si="0"/>
        <v>2</v>
      </c>
      <c r="AU53" s="4"/>
    </row>
    <row r="54" spans="2:47" x14ac:dyDescent="0.2">
      <c r="B54" s="180" t="s">
        <v>1128</v>
      </c>
      <c r="C54" s="126">
        <v>5.93</v>
      </c>
      <c r="D54" s="127">
        <v>0</v>
      </c>
      <c r="E54" s="128">
        <v>0</v>
      </c>
      <c r="F54" s="128">
        <v>0</v>
      </c>
      <c r="G54" s="129">
        <v>0</v>
      </c>
      <c r="H54" s="130">
        <v>0</v>
      </c>
      <c r="I54" s="128">
        <v>2</v>
      </c>
      <c r="J54" s="128">
        <v>0</v>
      </c>
      <c r="K54" s="129">
        <v>3</v>
      </c>
      <c r="L54" s="130">
        <v>0</v>
      </c>
      <c r="M54" s="128">
        <v>0</v>
      </c>
      <c r="N54" s="128">
        <v>0</v>
      </c>
      <c r="O54" s="129">
        <v>0</v>
      </c>
      <c r="P54" s="130" t="s">
        <v>1070</v>
      </c>
      <c r="Q54" s="128" t="s">
        <v>1070</v>
      </c>
      <c r="R54" s="129" t="s">
        <v>1070</v>
      </c>
      <c r="S54" s="130">
        <v>0</v>
      </c>
      <c r="T54" s="128">
        <v>2</v>
      </c>
      <c r="U54" s="129">
        <v>3</v>
      </c>
      <c r="V54" s="130">
        <v>0</v>
      </c>
      <c r="W54" s="128">
        <v>0</v>
      </c>
      <c r="X54" s="131">
        <v>0</v>
      </c>
      <c r="Y54" s="132" t="s">
        <v>681</v>
      </c>
      <c r="Z54" s="133" t="s">
        <v>62</v>
      </c>
      <c r="AA54" s="133" t="s">
        <v>681</v>
      </c>
      <c r="AB54" s="132" t="s">
        <v>62</v>
      </c>
      <c r="AC54" s="127" t="s">
        <v>1070</v>
      </c>
      <c r="AD54" s="128" t="s">
        <v>1070</v>
      </c>
      <c r="AE54" s="128" t="s">
        <v>1070</v>
      </c>
      <c r="AF54" s="129" t="s">
        <v>1070</v>
      </c>
      <c r="AG54" s="243">
        <v>0</v>
      </c>
      <c r="AH54" s="134">
        <v>0.1125</v>
      </c>
      <c r="AI54" s="134">
        <v>0</v>
      </c>
      <c r="AJ54" s="128">
        <v>0.1525</v>
      </c>
      <c r="AK54" s="134">
        <v>0</v>
      </c>
      <c r="AL54" s="134">
        <v>0</v>
      </c>
      <c r="AM54" s="134">
        <v>0</v>
      </c>
      <c r="AN54" s="135">
        <v>0</v>
      </c>
      <c r="AO54" s="4"/>
      <c r="AP54" s="4"/>
      <c r="AQ54" s="4"/>
      <c r="AR54" s="4"/>
      <c r="AS54" s="4"/>
      <c r="AT54" s="189">
        <f t="shared" si="0"/>
        <v>3</v>
      </c>
      <c r="AU54" s="4"/>
    </row>
    <row r="55" spans="2:47" ht="12.5" thickBot="1" x14ac:dyDescent="0.25">
      <c r="B55" s="181" t="s">
        <v>615</v>
      </c>
      <c r="C55" s="138">
        <v>5.23</v>
      </c>
      <c r="D55" s="139">
        <v>0</v>
      </c>
      <c r="E55" s="140">
        <v>0</v>
      </c>
      <c r="F55" s="140">
        <v>0</v>
      </c>
      <c r="G55" s="141">
        <v>0</v>
      </c>
      <c r="H55" s="142">
        <v>0</v>
      </c>
      <c r="I55" s="140">
        <v>0</v>
      </c>
      <c r="J55" s="140">
        <v>0</v>
      </c>
      <c r="K55" s="141">
        <v>6</v>
      </c>
      <c r="L55" s="142">
        <v>0</v>
      </c>
      <c r="M55" s="140">
        <v>0</v>
      </c>
      <c r="N55" s="140">
        <v>0</v>
      </c>
      <c r="O55" s="141">
        <v>0</v>
      </c>
      <c r="P55" s="142" t="s">
        <v>1070</v>
      </c>
      <c r="Q55" s="140" t="s">
        <v>1070</v>
      </c>
      <c r="R55" s="141" t="s">
        <v>1070</v>
      </c>
      <c r="S55" s="142">
        <v>0</v>
      </c>
      <c r="T55" s="140">
        <v>0</v>
      </c>
      <c r="U55" s="141">
        <v>6</v>
      </c>
      <c r="V55" s="142">
        <v>0</v>
      </c>
      <c r="W55" s="140">
        <v>0</v>
      </c>
      <c r="X55" s="143">
        <v>0</v>
      </c>
      <c r="Y55" s="144" t="s">
        <v>681</v>
      </c>
      <c r="Z55" s="145" t="s">
        <v>687</v>
      </c>
      <c r="AA55" s="145" t="s">
        <v>681</v>
      </c>
      <c r="AB55" s="144" t="s">
        <v>687</v>
      </c>
      <c r="AC55" s="139" t="s">
        <v>1070</v>
      </c>
      <c r="AD55" s="140" t="s">
        <v>1070</v>
      </c>
      <c r="AE55" s="140" t="s">
        <v>1070</v>
      </c>
      <c r="AF55" s="141" t="s">
        <v>1070</v>
      </c>
      <c r="AG55" s="246">
        <v>0</v>
      </c>
      <c r="AH55" s="247">
        <v>0</v>
      </c>
      <c r="AI55" s="247">
        <v>0</v>
      </c>
      <c r="AJ55" s="140">
        <v>1.5449999999999999</v>
      </c>
      <c r="AK55" s="247">
        <v>0</v>
      </c>
      <c r="AL55" s="247">
        <v>0</v>
      </c>
      <c r="AM55" s="247">
        <v>0</v>
      </c>
      <c r="AN55" s="248">
        <v>0</v>
      </c>
      <c r="AO55" s="4"/>
      <c r="AP55" s="4"/>
      <c r="AQ55" s="4"/>
      <c r="AR55" s="4"/>
      <c r="AS55" s="4"/>
      <c r="AT55" s="189">
        <f t="shared" si="0"/>
        <v>2</v>
      </c>
      <c r="AU55" s="4"/>
    </row>
    <row r="56" spans="2:47" ht="15" customHeight="1" thickTop="1" thickBot="1" x14ac:dyDescent="0.25">
      <c r="B56" s="962" t="s">
        <v>56</v>
      </c>
      <c r="C56" s="963"/>
      <c r="D56" s="146">
        <f>SUM(D10:D55)</f>
        <v>0</v>
      </c>
      <c r="E56" s="147">
        <f t="shared" ref="E56:X56" si="1">SUM(E10:E55)</f>
        <v>0</v>
      </c>
      <c r="F56" s="147">
        <f t="shared" si="1"/>
        <v>0</v>
      </c>
      <c r="G56" s="148">
        <f t="shared" si="1"/>
        <v>2</v>
      </c>
      <c r="H56" s="149">
        <f t="shared" si="1"/>
        <v>0</v>
      </c>
      <c r="I56" s="147">
        <f t="shared" si="1"/>
        <v>6</v>
      </c>
      <c r="J56" s="147">
        <f t="shared" si="1"/>
        <v>24</v>
      </c>
      <c r="K56" s="148">
        <f t="shared" si="1"/>
        <v>24</v>
      </c>
      <c r="L56" s="149">
        <f t="shared" si="1"/>
        <v>0</v>
      </c>
      <c r="M56" s="147">
        <f t="shared" si="1"/>
        <v>0</v>
      </c>
      <c r="N56" s="147">
        <f t="shared" si="1"/>
        <v>5</v>
      </c>
      <c r="O56" s="148">
        <f t="shared" si="1"/>
        <v>15</v>
      </c>
      <c r="P56" s="149">
        <f t="shared" si="1"/>
        <v>0</v>
      </c>
      <c r="Q56" s="147">
        <f t="shared" si="1"/>
        <v>0</v>
      </c>
      <c r="R56" s="148">
        <f t="shared" si="1"/>
        <v>2</v>
      </c>
      <c r="S56" s="149">
        <f t="shared" si="1"/>
        <v>0</v>
      </c>
      <c r="T56" s="147">
        <f t="shared" si="1"/>
        <v>6</v>
      </c>
      <c r="U56" s="148">
        <f t="shared" si="1"/>
        <v>48</v>
      </c>
      <c r="V56" s="149">
        <f t="shared" si="1"/>
        <v>0</v>
      </c>
      <c r="W56" s="147">
        <f t="shared" si="1"/>
        <v>0</v>
      </c>
      <c r="X56" s="150">
        <f t="shared" si="1"/>
        <v>20</v>
      </c>
      <c r="Y56" s="151"/>
      <c r="Z56" s="152"/>
      <c r="AA56" s="152"/>
      <c r="AB56" s="151"/>
      <c r="AC56" s="153">
        <f>SUM(AC11:AC55)</f>
        <v>0</v>
      </c>
      <c r="AD56" s="154">
        <f>SUM(AD11:AD55)</f>
        <v>0</v>
      </c>
      <c r="AE56" s="154">
        <f>SUM(AE11:AE55)</f>
        <v>0</v>
      </c>
      <c r="AF56" s="155">
        <f>SUM(AF11:AF55)</f>
        <v>17.7</v>
      </c>
      <c r="AG56" s="156">
        <f t="shared" ref="AG56:AN56" si="2">SUM(AG10:AG55)</f>
        <v>0</v>
      </c>
      <c r="AH56" s="157">
        <f t="shared" si="2"/>
        <v>0.38250000000000001</v>
      </c>
      <c r="AI56" s="157">
        <f t="shared" si="2"/>
        <v>8.6349999999999998</v>
      </c>
      <c r="AJ56" s="157">
        <f t="shared" si="2"/>
        <v>3.4524999999999997</v>
      </c>
      <c r="AK56" s="157">
        <f t="shared" si="2"/>
        <v>0</v>
      </c>
      <c r="AL56" s="157">
        <f t="shared" si="2"/>
        <v>0</v>
      </c>
      <c r="AM56" s="157">
        <f t="shared" si="2"/>
        <v>5.86</v>
      </c>
      <c r="AN56" s="158">
        <f t="shared" si="2"/>
        <v>46.260000000000005</v>
      </c>
      <c r="AO56" s="4"/>
      <c r="AP56" s="4"/>
      <c r="AQ56" s="4"/>
      <c r="AR56" s="4"/>
      <c r="AS56" s="4"/>
      <c r="AT56" s="164">
        <f>MAX(AT10:AT55)</f>
        <v>3</v>
      </c>
      <c r="AU56" s="4" t="s">
        <v>320</v>
      </c>
    </row>
    <row r="57" spans="2:47" x14ac:dyDescent="0.2">
      <c r="D57" s="119" t="s">
        <v>557</v>
      </c>
      <c r="E57" s="118"/>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row>
    <row r="58" spans="2:47" x14ac:dyDescent="0.2">
      <c r="D58" s="119" t="s">
        <v>558</v>
      </c>
      <c r="E58" s="118"/>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row>
    <row r="59" spans="2:47" x14ac:dyDescent="0.2">
      <c r="D59" s="119" t="s">
        <v>298</v>
      </c>
      <c r="E59" s="118"/>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c r="AL59" s="119"/>
      <c r="AM59" s="119"/>
      <c r="AN59" s="119"/>
    </row>
    <row r="60" spans="2:47" x14ac:dyDescent="0.2">
      <c r="D60" s="119" t="s">
        <v>562</v>
      </c>
      <c r="E60" s="118"/>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19"/>
      <c r="AL60" s="119"/>
      <c r="AM60" s="119"/>
      <c r="AN60" s="119"/>
    </row>
    <row r="61" spans="2:47" x14ac:dyDescent="0.2">
      <c r="D61" s="119" t="s">
        <v>299</v>
      </c>
      <c r="E61" s="118"/>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19"/>
      <c r="AL61" s="119"/>
      <c r="AM61" s="119"/>
      <c r="AN61" s="119"/>
    </row>
    <row r="62" spans="2:47" x14ac:dyDescent="0.2">
      <c r="D62" s="119" t="s">
        <v>563</v>
      </c>
      <c r="E62" s="118"/>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19"/>
      <c r="AL62" s="119"/>
      <c r="AM62" s="119"/>
      <c r="AN62" s="119"/>
    </row>
  </sheetData>
  <mergeCells count="42">
    <mergeCell ref="AT6:AT9"/>
    <mergeCell ref="C6:C9"/>
    <mergeCell ref="B6:B9"/>
    <mergeCell ref="B56:C56"/>
    <mergeCell ref="Z8:Z9"/>
    <mergeCell ref="Y8:Y9"/>
    <mergeCell ref="Y6:AB7"/>
    <mergeCell ref="P7:X7"/>
    <mergeCell ref="D7:O7"/>
    <mergeCell ref="D6:X6"/>
    <mergeCell ref="V8:X8"/>
    <mergeCell ref="AB8:AB9"/>
    <mergeCell ref="D8:G8"/>
    <mergeCell ref="H8:K8"/>
    <mergeCell ref="L8:O8"/>
    <mergeCell ref="P8:R8"/>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S8:U8"/>
    <mergeCell ref="Y3:AF3"/>
    <mergeCell ref="AC8:AF8"/>
    <mergeCell ref="AG8:AJ8"/>
    <mergeCell ref="AA8:AA9"/>
    <mergeCell ref="AK8:AN8"/>
    <mergeCell ref="AC7:AF7"/>
    <mergeCell ref="AG7:AN7"/>
  </mergeCells>
  <phoneticPr fontId="8"/>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M80"/>
  <sheetViews>
    <sheetView view="pageBreakPreview" zoomScale="80" zoomScaleNormal="85" zoomScaleSheetLayoutView="80" workbookViewId="0">
      <selection activeCell="A3" sqref="A3"/>
    </sheetView>
  </sheetViews>
  <sheetFormatPr defaultRowHeight="13" x14ac:dyDescent="0.2"/>
  <cols>
    <col min="2" max="2" width="18.08984375" bestFit="1" customWidth="1"/>
    <col min="3" max="3" width="22.81640625" customWidth="1"/>
    <col min="4" max="5" width="18.36328125" bestFit="1" customWidth="1"/>
    <col min="6" max="6" width="12.81640625" customWidth="1"/>
    <col min="7" max="7" width="9.36328125" customWidth="1"/>
    <col min="8" max="8" width="14" bestFit="1" customWidth="1"/>
    <col min="9" max="9" width="14.08984375" customWidth="1"/>
    <col min="10" max="10" width="11.81640625" bestFit="1" customWidth="1"/>
    <col min="11" max="11" width="3.81640625" customWidth="1"/>
    <col min="12" max="12" width="16.08984375" customWidth="1"/>
    <col min="13" max="13" width="9.453125" customWidth="1"/>
    <col min="14" max="14" width="2.81640625" customWidth="1"/>
  </cols>
  <sheetData>
    <row r="3" spans="2:13" ht="13.5" thickBot="1" x14ac:dyDescent="0.25"/>
    <row r="4" spans="2:13" ht="13.5" thickBot="1" x14ac:dyDescent="0.25">
      <c r="B4" s="977" t="s">
        <v>539</v>
      </c>
      <c r="C4" s="978"/>
      <c r="D4" s="978"/>
      <c r="E4" s="979"/>
    </row>
    <row r="5" spans="2:13" ht="13.5" thickBot="1" x14ac:dyDescent="0.25">
      <c r="B5" s="172" t="s">
        <v>522</v>
      </c>
      <c r="C5" s="172" t="s">
        <v>523</v>
      </c>
      <c r="D5" s="172" t="s">
        <v>536</v>
      </c>
      <c r="E5" s="172" t="s">
        <v>537</v>
      </c>
    </row>
    <row r="6" spans="2:13" ht="13.5" thickTop="1" x14ac:dyDescent="0.2">
      <c r="B6" s="211" t="s">
        <v>524</v>
      </c>
      <c r="C6" s="211" t="s">
        <v>531</v>
      </c>
      <c r="D6" s="211" t="s">
        <v>353</v>
      </c>
      <c r="E6" s="211" t="s">
        <v>353</v>
      </c>
    </row>
    <row r="7" spans="2:13" x14ac:dyDescent="0.2">
      <c r="B7" s="212" t="s">
        <v>525</v>
      </c>
      <c r="C7" s="212" t="s">
        <v>532</v>
      </c>
      <c r="D7" s="212" t="s">
        <v>538</v>
      </c>
      <c r="E7" s="212" t="s">
        <v>538</v>
      </c>
    </row>
    <row r="8" spans="2:13" x14ac:dyDescent="0.2">
      <c r="B8" s="213" t="s">
        <v>526</v>
      </c>
      <c r="C8" s="213" t="s">
        <v>533</v>
      </c>
      <c r="D8" s="214"/>
      <c r="E8" s="214"/>
    </row>
    <row r="9" spans="2:13" x14ac:dyDescent="0.2">
      <c r="B9" s="213" t="s">
        <v>527</v>
      </c>
      <c r="C9" s="213" t="s">
        <v>534</v>
      </c>
      <c r="D9" s="214"/>
      <c r="E9" s="214"/>
    </row>
    <row r="10" spans="2:13" x14ac:dyDescent="0.2">
      <c r="B10" s="213" t="s">
        <v>529</v>
      </c>
      <c r="C10" s="213" t="s">
        <v>357</v>
      </c>
      <c r="D10" s="214"/>
      <c r="E10" s="214"/>
    </row>
    <row r="11" spans="2:13" x14ac:dyDescent="0.2">
      <c r="B11" s="214" t="s">
        <v>528</v>
      </c>
      <c r="C11" s="214"/>
      <c r="D11" s="214"/>
      <c r="E11" s="214"/>
    </row>
    <row r="12" spans="2:13" x14ac:dyDescent="0.2">
      <c r="B12" s="214" t="s">
        <v>530</v>
      </c>
      <c r="C12" s="56"/>
    </row>
    <row r="13" spans="2:13" ht="13.5" thickBot="1" x14ac:dyDescent="0.25"/>
    <row r="14" spans="2:13" ht="13.5" thickBot="1" x14ac:dyDescent="0.25">
      <c r="B14" s="973" t="s">
        <v>555</v>
      </c>
      <c r="C14" s="974"/>
      <c r="D14" s="974"/>
      <c r="E14" s="974"/>
      <c r="F14" s="974"/>
      <c r="G14" s="974"/>
      <c r="H14" s="974"/>
      <c r="I14" s="974"/>
      <c r="J14" s="975"/>
      <c r="L14" t="s">
        <v>417</v>
      </c>
    </row>
    <row r="15" spans="2:13" ht="13.5" thickBot="1" x14ac:dyDescent="0.25">
      <c r="B15" s="172" t="s">
        <v>347</v>
      </c>
      <c r="C15" t="s">
        <v>460</v>
      </c>
      <c r="D15" s="172" t="s">
        <v>461</v>
      </c>
      <c r="E15" s="172" t="s">
        <v>462</v>
      </c>
      <c r="F15" s="172" t="s">
        <v>463</v>
      </c>
      <c r="G15" s="172" t="s">
        <v>464</v>
      </c>
      <c r="H15" s="172" t="s">
        <v>465</v>
      </c>
      <c r="I15" s="172" t="s">
        <v>466</v>
      </c>
      <c r="J15" s="172" t="s">
        <v>467</v>
      </c>
      <c r="L15" t="s">
        <v>418</v>
      </c>
      <c r="M15" t="s">
        <v>425</v>
      </c>
    </row>
    <row r="16" spans="2:13" ht="13.5" thickTop="1" x14ac:dyDescent="0.2">
      <c r="B16" s="171" t="s">
        <v>561</v>
      </c>
      <c r="C16" s="208" t="s">
        <v>511</v>
      </c>
      <c r="D16" s="185" t="s">
        <v>361</v>
      </c>
      <c r="E16" s="185" t="s">
        <v>354</v>
      </c>
      <c r="F16" s="185" t="s">
        <v>362</v>
      </c>
      <c r="G16" s="185" t="s">
        <v>362</v>
      </c>
      <c r="H16" s="185" t="s">
        <v>378</v>
      </c>
      <c r="I16" s="174" t="s">
        <v>383</v>
      </c>
      <c r="J16" s="174" t="s">
        <v>381</v>
      </c>
      <c r="L16" t="s">
        <v>419</v>
      </c>
      <c r="M16" t="s">
        <v>419</v>
      </c>
    </row>
    <row r="17" spans="2:13" x14ac:dyDescent="0.2">
      <c r="B17" s="173" t="s">
        <v>348</v>
      </c>
      <c r="C17" s="209" t="s">
        <v>512</v>
      </c>
      <c r="D17" s="175" t="s">
        <v>351</v>
      </c>
      <c r="E17" s="175" t="s">
        <v>355</v>
      </c>
      <c r="F17" s="175" t="s">
        <v>363</v>
      </c>
      <c r="G17" s="175" t="s">
        <v>367</v>
      </c>
      <c r="H17" s="175" t="s">
        <v>379</v>
      </c>
      <c r="I17" s="175" t="s">
        <v>384</v>
      </c>
      <c r="J17" s="175" t="s">
        <v>380</v>
      </c>
      <c r="L17" t="s">
        <v>421</v>
      </c>
      <c r="M17" t="s">
        <v>420</v>
      </c>
    </row>
    <row r="18" spans="2:13" x14ac:dyDescent="0.2">
      <c r="B18" s="173" t="s">
        <v>349</v>
      </c>
      <c r="C18" s="209" t="s">
        <v>513</v>
      </c>
      <c r="D18" s="175" t="s">
        <v>352</v>
      </c>
      <c r="E18" s="175" t="s">
        <v>559</v>
      </c>
      <c r="F18" s="175" t="s">
        <v>364</v>
      </c>
      <c r="G18" s="175" t="s">
        <v>365</v>
      </c>
      <c r="H18" s="175"/>
      <c r="I18" s="175" t="s">
        <v>379</v>
      </c>
      <c r="J18" s="175" t="s">
        <v>382</v>
      </c>
      <c r="L18" t="s">
        <v>422</v>
      </c>
      <c r="M18" t="s">
        <v>423</v>
      </c>
    </row>
    <row r="19" spans="2:13" x14ac:dyDescent="0.2">
      <c r="B19" s="173" t="s">
        <v>350</v>
      </c>
      <c r="C19" s="209" t="s">
        <v>514</v>
      </c>
      <c r="D19" s="175"/>
      <c r="E19" s="175" t="s">
        <v>572</v>
      </c>
      <c r="F19" s="175" t="s">
        <v>365</v>
      </c>
      <c r="G19" s="175" t="s">
        <v>366</v>
      </c>
      <c r="H19" s="175"/>
      <c r="I19" s="175"/>
      <c r="J19" s="175"/>
      <c r="L19" t="s">
        <v>423</v>
      </c>
      <c r="M19" t="s">
        <v>424</v>
      </c>
    </row>
    <row r="20" spans="2:13" x14ac:dyDescent="0.2">
      <c r="B20" s="176" t="s">
        <v>357</v>
      </c>
      <c r="C20" s="209" t="s">
        <v>509</v>
      </c>
      <c r="D20" s="175"/>
      <c r="E20" s="175" t="s">
        <v>356</v>
      </c>
      <c r="F20" s="175" t="s">
        <v>366</v>
      </c>
      <c r="G20" s="175" t="s">
        <v>542</v>
      </c>
      <c r="H20" s="175"/>
      <c r="I20" s="175"/>
      <c r="J20" s="175"/>
      <c r="L20" t="s">
        <v>424</v>
      </c>
    </row>
    <row r="21" spans="2:13" x14ac:dyDescent="0.2">
      <c r="B21" s="176"/>
      <c r="C21" s="209" t="s">
        <v>510</v>
      </c>
      <c r="D21" s="175"/>
      <c r="E21" s="175" t="s">
        <v>541</v>
      </c>
      <c r="F21" s="175" t="s">
        <v>542</v>
      </c>
      <c r="G21" s="175"/>
      <c r="H21" s="175"/>
      <c r="I21" s="175"/>
      <c r="J21" s="175"/>
    </row>
    <row r="22" spans="2:13" x14ac:dyDescent="0.2">
      <c r="C22" s="209" t="s">
        <v>515</v>
      </c>
      <c r="D22" s="175"/>
      <c r="E22" s="175" t="s">
        <v>357</v>
      </c>
      <c r="F22" s="175"/>
      <c r="G22" s="175"/>
      <c r="H22" s="175"/>
      <c r="I22" s="175"/>
      <c r="J22" s="175"/>
      <c r="L22" t="s">
        <v>426</v>
      </c>
    </row>
    <row r="23" spans="2:13" x14ac:dyDescent="0.2">
      <c r="C23" s="209" t="s">
        <v>516</v>
      </c>
      <c r="D23" s="175"/>
      <c r="E23" s="175"/>
      <c r="F23" s="175"/>
      <c r="G23" s="175"/>
      <c r="H23" s="175"/>
      <c r="I23" s="175"/>
      <c r="J23" s="175"/>
    </row>
    <row r="24" spans="2:13" x14ac:dyDescent="0.2">
      <c r="C24" s="209" t="s">
        <v>517</v>
      </c>
      <c r="D24" s="175"/>
      <c r="E24" s="175"/>
      <c r="F24" s="175"/>
      <c r="G24" s="175"/>
      <c r="H24" s="175"/>
      <c r="I24" s="175"/>
      <c r="J24" s="175"/>
    </row>
    <row r="25" spans="2:13" x14ac:dyDescent="0.2">
      <c r="C25" s="209" t="s">
        <v>518</v>
      </c>
      <c r="D25" s="175"/>
      <c r="E25" s="175" t="s">
        <v>355</v>
      </c>
      <c r="F25" s="175"/>
      <c r="G25" s="175"/>
      <c r="H25" s="175"/>
      <c r="I25" s="175"/>
      <c r="J25" s="175"/>
    </row>
    <row r="26" spans="2:13" x14ac:dyDescent="0.2">
      <c r="C26" s="209" t="s">
        <v>519</v>
      </c>
      <c r="D26" s="175"/>
      <c r="E26" s="232" t="s">
        <v>559</v>
      </c>
      <c r="F26" s="175"/>
      <c r="G26" s="175"/>
      <c r="H26" s="175"/>
      <c r="I26" s="175"/>
      <c r="J26" s="175"/>
    </row>
    <row r="27" spans="2:13" x14ac:dyDescent="0.2">
      <c r="C27" s="209" t="s">
        <v>520</v>
      </c>
      <c r="D27" s="175"/>
      <c r="E27" s="175" t="s">
        <v>368</v>
      </c>
      <c r="F27" s="175"/>
      <c r="G27" s="175"/>
      <c r="H27" s="175"/>
      <c r="I27" s="175"/>
      <c r="J27" s="175"/>
    </row>
    <row r="28" spans="2:13" x14ac:dyDescent="0.2">
      <c r="C28" s="207" t="s">
        <v>521</v>
      </c>
      <c r="D28" s="175"/>
      <c r="E28" s="232" t="s">
        <v>576</v>
      </c>
      <c r="F28" s="175"/>
      <c r="G28" s="175"/>
      <c r="H28" s="175"/>
      <c r="I28" s="175"/>
      <c r="J28" s="175"/>
    </row>
    <row r="29" spans="2:13" x14ac:dyDescent="0.2">
      <c r="C29" s="210" t="s">
        <v>357</v>
      </c>
      <c r="D29" s="175"/>
      <c r="E29" s="175" t="s">
        <v>540</v>
      </c>
      <c r="F29" s="175"/>
      <c r="G29" s="175"/>
      <c r="H29" s="175"/>
      <c r="I29" s="175"/>
      <c r="J29" s="175"/>
    </row>
    <row r="30" spans="2:13" x14ac:dyDescent="0.2">
      <c r="C30" s="175"/>
      <c r="D30" s="175"/>
      <c r="E30" s="175" t="s">
        <v>357</v>
      </c>
      <c r="F30" s="175"/>
      <c r="G30" s="175"/>
      <c r="H30" s="175"/>
      <c r="I30" s="175"/>
      <c r="J30" s="175"/>
    </row>
    <row r="31" spans="2:13" x14ac:dyDescent="0.2">
      <c r="C31" s="175" t="s">
        <v>370</v>
      </c>
      <c r="D31" s="175"/>
      <c r="E31" s="175"/>
      <c r="F31" s="175"/>
      <c r="G31" s="175"/>
      <c r="H31" s="175"/>
      <c r="I31" s="175"/>
      <c r="J31" s="175"/>
    </row>
    <row r="32" spans="2:13" x14ac:dyDescent="0.2">
      <c r="C32" s="175" t="s">
        <v>357</v>
      </c>
      <c r="D32" s="175"/>
      <c r="E32" s="175" t="s">
        <v>358</v>
      </c>
      <c r="F32" s="175"/>
      <c r="G32" s="175"/>
      <c r="H32" s="175"/>
      <c r="I32" s="175"/>
      <c r="J32" s="175"/>
    </row>
    <row r="33" spans="3:10" x14ac:dyDescent="0.2">
      <c r="C33" s="175"/>
      <c r="D33" s="175"/>
      <c r="E33" s="175" t="s">
        <v>468</v>
      </c>
      <c r="F33" s="175"/>
      <c r="G33" s="175"/>
      <c r="H33" s="175"/>
      <c r="I33" s="175"/>
      <c r="J33" s="175"/>
    </row>
    <row r="34" spans="3:10" x14ac:dyDescent="0.2">
      <c r="C34" s="175" t="s">
        <v>371</v>
      </c>
      <c r="D34" s="175"/>
      <c r="E34" s="175" t="s">
        <v>369</v>
      </c>
      <c r="F34" s="175"/>
      <c r="G34" s="175"/>
      <c r="H34" s="175"/>
      <c r="I34" s="175"/>
      <c r="J34" s="175"/>
    </row>
    <row r="35" spans="3:10" x14ac:dyDescent="0.2">
      <c r="C35" s="175" t="s">
        <v>372</v>
      </c>
      <c r="D35" s="175"/>
      <c r="E35" s="175" t="s">
        <v>359</v>
      </c>
      <c r="F35" s="175"/>
      <c r="G35" s="175"/>
      <c r="H35" s="175"/>
      <c r="I35" s="175"/>
      <c r="J35" s="175"/>
    </row>
    <row r="36" spans="3:10" x14ac:dyDescent="0.2">
      <c r="C36" s="175" t="s">
        <v>357</v>
      </c>
      <c r="D36" s="175"/>
      <c r="E36" s="175" t="s">
        <v>360</v>
      </c>
      <c r="F36" s="175"/>
      <c r="G36" s="175"/>
      <c r="H36" s="175"/>
      <c r="I36" s="175"/>
      <c r="J36" s="175"/>
    </row>
    <row r="37" spans="3:10" x14ac:dyDescent="0.2">
      <c r="C37" s="175"/>
      <c r="D37" s="175"/>
      <c r="E37" s="175" t="s">
        <v>540</v>
      </c>
      <c r="F37" s="175"/>
      <c r="G37" s="175"/>
      <c r="H37" s="175"/>
      <c r="I37" s="175"/>
      <c r="J37" s="175"/>
    </row>
    <row r="38" spans="3:10" x14ac:dyDescent="0.2">
      <c r="C38" s="175" t="s">
        <v>373</v>
      </c>
      <c r="D38" s="175"/>
      <c r="E38" s="175" t="s">
        <v>357</v>
      </c>
      <c r="F38" s="175"/>
      <c r="G38" s="175"/>
      <c r="H38" s="175"/>
      <c r="I38" s="175"/>
      <c r="J38" s="175"/>
    </row>
    <row r="39" spans="3:10" x14ac:dyDescent="0.2">
      <c r="C39" s="175" t="s">
        <v>374</v>
      </c>
      <c r="D39" s="175"/>
      <c r="E39" s="175"/>
      <c r="F39" s="175"/>
      <c r="G39" s="175"/>
      <c r="H39" s="175"/>
      <c r="I39" s="175"/>
      <c r="J39" s="175"/>
    </row>
    <row r="40" spans="3:10" x14ac:dyDescent="0.2">
      <c r="C40" s="175" t="s">
        <v>375</v>
      </c>
      <c r="D40" s="175"/>
      <c r="E40" s="175"/>
      <c r="F40" s="175"/>
      <c r="G40" s="175"/>
      <c r="H40" s="175"/>
      <c r="I40" s="175"/>
      <c r="J40" s="175"/>
    </row>
    <row r="41" spans="3:10" x14ac:dyDescent="0.2">
      <c r="C41" s="175" t="s">
        <v>377</v>
      </c>
      <c r="D41" s="175"/>
      <c r="E41" s="175"/>
      <c r="F41" s="175"/>
      <c r="G41" s="175"/>
      <c r="H41" s="175"/>
      <c r="I41" s="175"/>
      <c r="J41" s="175"/>
    </row>
    <row r="42" spans="3:10" x14ac:dyDescent="0.2">
      <c r="C42" s="175" t="s">
        <v>376</v>
      </c>
      <c r="D42" s="175"/>
      <c r="E42" s="175"/>
      <c r="F42" s="175"/>
      <c r="G42" s="175"/>
      <c r="H42" s="175"/>
      <c r="I42" s="175"/>
      <c r="J42" s="175"/>
    </row>
    <row r="43" spans="3:10" x14ac:dyDescent="0.2">
      <c r="C43" s="175" t="s">
        <v>357</v>
      </c>
      <c r="D43" s="175"/>
      <c r="E43" s="175"/>
      <c r="F43" s="175"/>
      <c r="G43" s="175"/>
      <c r="H43" s="175"/>
      <c r="I43" s="175"/>
      <c r="J43" s="175"/>
    </row>
    <row r="44" spans="3:10" x14ac:dyDescent="0.2">
      <c r="C44" s="175"/>
      <c r="D44" s="175"/>
      <c r="E44" s="175"/>
      <c r="F44" s="175"/>
      <c r="G44" s="175"/>
      <c r="H44" s="175"/>
      <c r="I44" s="175"/>
      <c r="J44" s="175"/>
    </row>
    <row r="45" spans="3:10" x14ac:dyDescent="0.2">
      <c r="C45" s="175" t="s">
        <v>357</v>
      </c>
      <c r="D45" s="175"/>
      <c r="E45" s="175"/>
      <c r="F45" s="175"/>
      <c r="G45" s="175"/>
      <c r="H45" s="175"/>
      <c r="I45" s="175"/>
      <c r="J45" s="175"/>
    </row>
    <row r="46" spans="3:10" x14ac:dyDescent="0.2">
      <c r="C46" s="175"/>
      <c r="D46" s="175"/>
      <c r="E46" s="175"/>
      <c r="F46" s="175"/>
      <c r="G46" s="175"/>
      <c r="H46" s="175"/>
      <c r="I46" s="175"/>
      <c r="J46" s="175"/>
    </row>
    <row r="48" spans="3:10" x14ac:dyDescent="0.2">
      <c r="C48" s="176"/>
      <c r="D48" s="176"/>
      <c r="E48" s="176"/>
      <c r="F48" s="176"/>
      <c r="G48" s="176"/>
    </row>
    <row r="49" spans="2:7" x14ac:dyDescent="0.2">
      <c r="B49" s="976" t="s">
        <v>560</v>
      </c>
      <c r="C49" s="886"/>
      <c r="D49" s="886"/>
      <c r="E49" s="886"/>
      <c r="F49" s="886"/>
      <c r="G49" s="887"/>
    </row>
    <row r="50" spans="2:7" ht="13.5" thickBot="1" x14ac:dyDescent="0.25">
      <c r="B50" s="182" t="s">
        <v>385</v>
      </c>
      <c r="C50" s="182" t="s">
        <v>347</v>
      </c>
      <c r="D50" s="182" t="s">
        <v>386</v>
      </c>
      <c r="E50" s="182" t="s">
        <v>387</v>
      </c>
      <c r="F50" s="183" t="s">
        <v>410</v>
      </c>
      <c r="G50" s="183" t="s">
        <v>413</v>
      </c>
    </row>
    <row r="51" spans="2:7" ht="13.5" thickTop="1" x14ac:dyDescent="0.2">
      <c r="B51" t="s">
        <v>388</v>
      </c>
      <c r="C51" t="s">
        <v>390</v>
      </c>
      <c r="D51" t="s">
        <v>403</v>
      </c>
      <c r="E51" t="s">
        <v>405</v>
      </c>
      <c r="F51" t="s">
        <v>411</v>
      </c>
      <c r="G51" t="s">
        <v>414</v>
      </c>
    </row>
    <row r="52" spans="2:7" x14ac:dyDescent="0.2">
      <c r="B52" t="s">
        <v>389</v>
      </c>
      <c r="C52" t="s">
        <v>391</v>
      </c>
      <c r="D52" t="s">
        <v>508</v>
      </c>
      <c r="E52" t="s">
        <v>406</v>
      </c>
      <c r="F52" t="s">
        <v>412</v>
      </c>
      <c r="G52" t="s">
        <v>415</v>
      </c>
    </row>
    <row r="53" spans="2:7" x14ac:dyDescent="0.2">
      <c r="B53" t="s">
        <v>506</v>
      </c>
      <c r="C53" t="s">
        <v>545</v>
      </c>
      <c r="D53" t="s">
        <v>404</v>
      </c>
      <c r="E53" t="s">
        <v>407</v>
      </c>
      <c r="G53" t="s">
        <v>416</v>
      </c>
    </row>
    <row r="54" spans="2:7" x14ac:dyDescent="0.2">
      <c r="B54" t="s">
        <v>546</v>
      </c>
      <c r="E54" t="s">
        <v>408</v>
      </c>
    </row>
    <row r="55" spans="2:7" x14ac:dyDescent="0.2">
      <c r="C55" t="s">
        <v>392</v>
      </c>
      <c r="E55" t="s">
        <v>507</v>
      </c>
    </row>
    <row r="56" spans="2:7" x14ac:dyDescent="0.2">
      <c r="C56" t="s">
        <v>393</v>
      </c>
      <c r="E56" t="s">
        <v>409</v>
      </c>
    </row>
    <row r="57" spans="2:7" x14ac:dyDescent="0.2">
      <c r="C57" t="s">
        <v>394</v>
      </c>
    </row>
    <row r="58" spans="2:7" x14ac:dyDescent="0.2">
      <c r="C58" t="s">
        <v>395</v>
      </c>
    </row>
    <row r="59" spans="2:7" x14ac:dyDescent="0.2">
      <c r="C59" t="s">
        <v>357</v>
      </c>
    </row>
    <row r="61" spans="2:7" x14ac:dyDescent="0.2">
      <c r="C61" t="s">
        <v>430</v>
      </c>
    </row>
    <row r="62" spans="2:7" x14ac:dyDescent="0.2">
      <c r="C62" t="s">
        <v>431</v>
      </c>
    </row>
    <row r="63" spans="2:7" x14ac:dyDescent="0.2">
      <c r="C63" t="s">
        <v>432</v>
      </c>
    </row>
    <row r="64" spans="2:7" x14ac:dyDescent="0.2">
      <c r="C64" t="s">
        <v>396</v>
      </c>
    </row>
    <row r="65" spans="3:3" x14ac:dyDescent="0.2">
      <c r="C65" t="s">
        <v>397</v>
      </c>
    </row>
    <row r="66" spans="3:3" x14ac:dyDescent="0.2">
      <c r="C66" t="s">
        <v>398</v>
      </c>
    </row>
    <row r="67" spans="3:3" x14ac:dyDescent="0.2">
      <c r="C67" t="s">
        <v>399</v>
      </c>
    </row>
    <row r="68" spans="3:3" x14ac:dyDescent="0.2">
      <c r="C68" t="s">
        <v>435</v>
      </c>
    </row>
    <row r="69" spans="3:3" x14ac:dyDescent="0.2">
      <c r="C69" t="s">
        <v>436</v>
      </c>
    </row>
    <row r="70" spans="3:3" x14ac:dyDescent="0.2">
      <c r="C70" t="s">
        <v>434</v>
      </c>
    </row>
    <row r="71" spans="3:3" x14ac:dyDescent="0.2">
      <c r="C71" t="s">
        <v>400</v>
      </c>
    </row>
    <row r="72" spans="3:3" x14ac:dyDescent="0.2">
      <c r="C72" t="s">
        <v>437</v>
      </c>
    </row>
    <row r="73" spans="3:3" x14ac:dyDescent="0.2">
      <c r="C73" t="s">
        <v>433</v>
      </c>
    </row>
    <row r="74" spans="3:3" x14ac:dyDescent="0.2">
      <c r="C74" t="s">
        <v>357</v>
      </c>
    </row>
    <row r="76" spans="3:3" x14ac:dyDescent="0.2">
      <c r="C76" t="s">
        <v>401</v>
      </c>
    </row>
    <row r="77" spans="3:3" x14ac:dyDescent="0.2">
      <c r="C77" t="s">
        <v>547</v>
      </c>
    </row>
    <row r="78" spans="3:3" x14ac:dyDescent="0.2">
      <c r="C78" t="s">
        <v>548</v>
      </c>
    </row>
    <row r="79" spans="3:3" x14ac:dyDescent="0.2">
      <c r="C79" t="s">
        <v>402</v>
      </c>
    </row>
    <row r="80" spans="3:3" x14ac:dyDescent="0.2">
      <c r="C80" t="s">
        <v>357</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128</vt:i4>
      </vt:variant>
      <vt:variant>
        <vt:lpstr>名前付き一覧</vt:lpstr>
      </vt:variant>
      <vt:variant>
        <vt:i4>365</vt:i4>
      </vt:variant>
    </vt:vector>
  </HeadingPairs>
  <TitlesOfParts>
    <vt:vector size="493" baseType="lpstr">
      <vt:lpstr>点検様式作成フロー</vt:lpstr>
      <vt:lpstr>変状面積算出方法</vt:lpstr>
      <vt:lpstr>様式A-1</vt:lpstr>
      <vt:lpstr>様式A-2</vt:lpstr>
      <vt:lpstr>様式A-3</vt:lpstr>
      <vt:lpstr>様式B</vt:lpstr>
      <vt:lpstr>様式B (2)</vt:lpstr>
      <vt:lpstr>様式B (3)</vt:lpstr>
      <vt:lpstr>様式B (4)</vt:lpstr>
      <vt:lpstr>様式C-1-1</vt:lpstr>
      <vt:lpstr>様式C-1-2</vt:lpstr>
      <vt:lpstr>様式C-2</vt:lpstr>
      <vt:lpstr>様式D-1-1</vt:lpstr>
      <vt:lpstr>様式D-1-1 (2)</vt:lpstr>
      <vt:lpstr>様式D-1-1 (3)</vt:lpstr>
      <vt:lpstr>様式D-1-1 (4)</vt:lpstr>
      <vt:lpstr>様式D-1-1 (5)</vt:lpstr>
      <vt:lpstr>様式D-1-1 (6)</vt:lpstr>
      <vt:lpstr>様式D-1-1 (7)</vt:lpstr>
      <vt:lpstr>様式D-1-1 (8)</vt:lpstr>
      <vt:lpstr>様式D-1-1 (9)</vt:lpstr>
      <vt:lpstr>様式D-1-1 (10)</vt:lpstr>
      <vt:lpstr>様式D-1-1 (11)</vt:lpstr>
      <vt:lpstr>様式D-1-1 (12)</vt:lpstr>
      <vt:lpstr>様式D-1-1 (13)</vt:lpstr>
      <vt:lpstr>様式D-1-1 (14)</vt:lpstr>
      <vt:lpstr>様式D-1-1 (15)</vt:lpstr>
      <vt:lpstr>様式D-1-1 (16)</vt:lpstr>
      <vt:lpstr>様式D-1-1 (17)</vt:lpstr>
      <vt:lpstr>様式D-1-1 (18)</vt:lpstr>
      <vt:lpstr>様式D-1-1 (19)</vt:lpstr>
      <vt:lpstr>様式D-1-1 (20)</vt:lpstr>
      <vt:lpstr>様式D-1-1 (21)</vt:lpstr>
      <vt:lpstr>様式D-1-1 (22)</vt:lpstr>
      <vt:lpstr>様式D-1-1 (23)</vt:lpstr>
      <vt:lpstr>様式D-1-1 (24)</vt:lpstr>
      <vt:lpstr>様式D-1-1 (25)</vt:lpstr>
      <vt:lpstr>様式D-1-1 (26)</vt:lpstr>
      <vt:lpstr>様式D-1-1 (27)</vt:lpstr>
      <vt:lpstr>様式D-1-1 (28)</vt:lpstr>
      <vt:lpstr>様式D-1-1 (29)</vt:lpstr>
      <vt:lpstr>様式D-1-1 (30)</vt:lpstr>
      <vt:lpstr>様式D-1-1 (31)</vt:lpstr>
      <vt:lpstr>様式D-1-1 (32)</vt:lpstr>
      <vt:lpstr>様式D-1-1 (33)</vt:lpstr>
      <vt:lpstr>様式D-1-1 (34)</vt:lpstr>
      <vt:lpstr>様式D-1-1 (35)</vt:lpstr>
      <vt:lpstr>様式D-1-1 (36)</vt:lpstr>
      <vt:lpstr>様式D-1-1 (37)</vt:lpstr>
      <vt:lpstr>様式D-1-1 (38)</vt:lpstr>
      <vt:lpstr>様式D-1-1 (39)</vt:lpstr>
      <vt:lpstr>様式D-1-1 (40)</vt:lpstr>
      <vt:lpstr>様式D-1-1 (41)</vt:lpstr>
      <vt:lpstr>様式D-1-1 (42)</vt:lpstr>
      <vt:lpstr>様式D-1-1 (43)</vt:lpstr>
      <vt:lpstr>様式D-1-1 (44)</vt:lpstr>
      <vt:lpstr>様式D-1-1 (45)</vt:lpstr>
      <vt:lpstr>様式D-1-1 (46)</vt:lpstr>
      <vt:lpstr>様式D-1-1 (47)</vt:lpstr>
      <vt:lpstr>様式D-1-1 (48)</vt:lpstr>
      <vt:lpstr>様式D-1-1 (49)</vt:lpstr>
      <vt:lpstr>様式D-1-1 (50)</vt:lpstr>
      <vt:lpstr>様式D-1-1 (51)</vt:lpstr>
      <vt:lpstr>様式D-1-1 (52)</vt:lpstr>
      <vt:lpstr>様式D-1-1 (53)</vt:lpstr>
      <vt:lpstr>様式D-1-1 (54)</vt:lpstr>
      <vt:lpstr>様式D-1-1 (55)</vt:lpstr>
      <vt:lpstr>様式D-1-1 (56)</vt:lpstr>
      <vt:lpstr>様式D-1-1 (57)</vt:lpstr>
      <vt:lpstr>様式D-1-1 (58)</vt:lpstr>
      <vt:lpstr>様式D-1-1 (59)</vt:lpstr>
      <vt:lpstr>様式D-1-1 (60)</vt:lpstr>
      <vt:lpstr>様式D-1-2</vt:lpstr>
      <vt:lpstr>様式D-2-1</vt:lpstr>
      <vt:lpstr>様式D-2-1 (2)</vt:lpstr>
      <vt:lpstr>様式D-2-1 (3)</vt:lpstr>
      <vt:lpstr>様式D-2-1 (4)</vt:lpstr>
      <vt:lpstr>様式D-2-1 (5)</vt:lpstr>
      <vt:lpstr>様式D-2-1 (6)</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様式D-3_S040</vt:lpstr>
      <vt:lpstr>様式D-3_S041</vt:lpstr>
      <vt:lpstr>様式D-3_S042</vt:lpstr>
      <vt:lpstr>様式D-3_S043</vt:lpstr>
      <vt:lpstr>様式D-3_S044</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'様式B (2)'!Print_Area</vt:lpstr>
      <vt:lpstr>'様式B (3)'!Print_Area</vt:lpstr>
      <vt:lpstr>'様式B (4)'!Print_Area</vt:lpstr>
      <vt:lpstr>'様式C-1-1'!Print_Area</vt:lpstr>
      <vt:lpstr>'様式C-1-2'!Print_Area</vt:lpstr>
      <vt:lpstr>'様式C-2'!Print_Area</vt:lpstr>
      <vt:lpstr>'様式D-1-1'!Print_Area</vt:lpstr>
      <vt:lpstr>'様式D-1-1 (10)'!Print_Area</vt:lpstr>
      <vt:lpstr>'様式D-1-1 (11)'!Print_Area</vt:lpstr>
      <vt:lpstr>'様式D-1-1 (12)'!Print_Area</vt:lpstr>
      <vt:lpstr>'様式D-1-1 (13)'!Print_Area</vt:lpstr>
      <vt:lpstr>'様式D-1-1 (14)'!Print_Area</vt:lpstr>
      <vt:lpstr>'様式D-1-1 (15)'!Print_Area</vt:lpstr>
      <vt:lpstr>'様式D-1-1 (16)'!Print_Area</vt:lpstr>
      <vt:lpstr>'様式D-1-1 (17)'!Print_Area</vt:lpstr>
      <vt:lpstr>'様式D-1-1 (18)'!Print_Area</vt:lpstr>
      <vt:lpstr>'様式D-1-1 (19)'!Print_Area</vt:lpstr>
      <vt:lpstr>'様式D-1-1 (2)'!Print_Area</vt:lpstr>
      <vt:lpstr>'様式D-1-1 (20)'!Print_Area</vt:lpstr>
      <vt:lpstr>'様式D-1-1 (21)'!Print_Area</vt:lpstr>
      <vt:lpstr>'様式D-1-1 (22)'!Print_Area</vt:lpstr>
      <vt:lpstr>'様式D-1-1 (23)'!Print_Area</vt:lpstr>
      <vt:lpstr>'様式D-1-1 (24)'!Print_Area</vt:lpstr>
      <vt:lpstr>'様式D-1-1 (25)'!Print_Area</vt:lpstr>
      <vt:lpstr>'様式D-1-1 (26)'!Print_Area</vt:lpstr>
      <vt:lpstr>'様式D-1-1 (27)'!Print_Area</vt:lpstr>
      <vt:lpstr>'様式D-1-1 (28)'!Print_Area</vt:lpstr>
      <vt:lpstr>'様式D-1-1 (29)'!Print_Area</vt:lpstr>
      <vt:lpstr>'様式D-1-1 (3)'!Print_Area</vt:lpstr>
      <vt:lpstr>'様式D-1-1 (30)'!Print_Area</vt:lpstr>
      <vt:lpstr>'様式D-1-1 (31)'!Print_Area</vt:lpstr>
      <vt:lpstr>'様式D-1-1 (32)'!Print_Area</vt:lpstr>
      <vt:lpstr>'様式D-1-1 (33)'!Print_Area</vt:lpstr>
      <vt:lpstr>'様式D-1-1 (34)'!Print_Area</vt:lpstr>
      <vt:lpstr>'様式D-1-1 (35)'!Print_Area</vt:lpstr>
      <vt:lpstr>'様式D-1-1 (36)'!Print_Area</vt:lpstr>
      <vt:lpstr>'様式D-1-1 (37)'!Print_Area</vt:lpstr>
      <vt:lpstr>'様式D-1-1 (38)'!Print_Area</vt:lpstr>
      <vt:lpstr>'様式D-1-1 (39)'!Print_Area</vt:lpstr>
      <vt:lpstr>'様式D-1-1 (4)'!Print_Area</vt:lpstr>
      <vt:lpstr>'様式D-1-1 (40)'!Print_Area</vt:lpstr>
      <vt:lpstr>'様式D-1-1 (41)'!Print_Area</vt:lpstr>
      <vt:lpstr>'様式D-1-1 (42)'!Print_Area</vt:lpstr>
      <vt:lpstr>'様式D-1-1 (43)'!Print_Area</vt:lpstr>
      <vt:lpstr>'様式D-1-1 (44)'!Print_Area</vt:lpstr>
      <vt:lpstr>'様式D-1-1 (45)'!Print_Area</vt:lpstr>
      <vt:lpstr>'様式D-1-1 (46)'!Print_Area</vt:lpstr>
      <vt:lpstr>'様式D-1-1 (47)'!Print_Area</vt:lpstr>
      <vt:lpstr>'様式D-1-1 (48)'!Print_Area</vt:lpstr>
      <vt:lpstr>'様式D-1-1 (49)'!Print_Area</vt:lpstr>
      <vt:lpstr>'様式D-1-1 (5)'!Print_Area</vt:lpstr>
      <vt:lpstr>'様式D-1-1 (50)'!Print_Area</vt:lpstr>
      <vt:lpstr>'様式D-1-1 (51)'!Print_Area</vt:lpstr>
      <vt:lpstr>'様式D-1-1 (52)'!Print_Area</vt:lpstr>
      <vt:lpstr>'様式D-1-1 (53)'!Print_Area</vt:lpstr>
      <vt:lpstr>'様式D-1-1 (54)'!Print_Area</vt:lpstr>
      <vt:lpstr>'様式D-1-1 (55)'!Print_Area</vt:lpstr>
      <vt:lpstr>'様式D-1-1 (56)'!Print_Area</vt:lpstr>
      <vt:lpstr>'様式D-1-1 (57)'!Print_Area</vt:lpstr>
      <vt:lpstr>'様式D-1-1 (58)'!Print_Area</vt:lpstr>
      <vt:lpstr>'様式D-1-1 (59)'!Print_Area</vt:lpstr>
      <vt:lpstr>'様式D-1-1 (6)'!Print_Area</vt:lpstr>
      <vt:lpstr>'様式D-1-1 (60)'!Print_Area</vt:lpstr>
      <vt:lpstr>'様式D-1-1 (7)'!Print_Area</vt:lpstr>
      <vt:lpstr>'様式D-1-1 (8)'!Print_Area</vt:lpstr>
      <vt:lpstr>'様式D-1-1 (9)'!Print_Area</vt:lpstr>
      <vt:lpstr>'様式D-1-2'!Print_Area</vt:lpstr>
      <vt:lpstr>'様式D-2-1'!Print_Area</vt:lpstr>
      <vt:lpstr>'様式D-2-1 (2)'!Print_Area</vt:lpstr>
      <vt:lpstr>'様式D-2-1 (3)'!Print_Area</vt:lpstr>
      <vt:lpstr>'様式D-2-1 (4)'!Print_Area</vt:lpstr>
      <vt:lpstr>'様式D-2-1 (5)'!Print_Area</vt:lpstr>
      <vt:lpstr>'様式D-2-1 (6)'!Print_Area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様式F!Print_Area</vt:lpstr>
      <vt:lpstr>'様式A-2'!Print_Titles</vt:lpstr>
      <vt:lpstr>'様式C-1-1'!Print_Titles</vt:lpstr>
      <vt:lpstr>'様式D-1-1'!Print_Titles</vt:lpstr>
      <vt:lpstr>'様式D-1-1 (10)'!Print_Titles</vt:lpstr>
      <vt:lpstr>'様式D-1-1 (11)'!Print_Titles</vt:lpstr>
      <vt:lpstr>'様式D-1-1 (12)'!Print_Titles</vt:lpstr>
      <vt:lpstr>'様式D-1-1 (13)'!Print_Titles</vt:lpstr>
      <vt:lpstr>'様式D-1-1 (14)'!Print_Titles</vt:lpstr>
      <vt:lpstr>'様式D-1-1 (15)'!Print_Titles</vt:lpstr>
      <vt:lpstr>'様式D-1-1 (16)'!Print_Titles</vt:lpstr>
      <vt:lpstr>'様式D-1-1 (17)'!Print_Titles</vt:lpstr>
      <vt:lpstr>'様式D-1-1 (18)'!Print_Titles</vt:lpstr>
      <vt:lpstr>'様式D-1-1 (19)'!Print_Titles</vt:lpstr>
      <vt:lpstr>'様式D-1-1 (2)'!Print_Titles</vt:lpstr>
      <vt:lpstr>'様式D-1-1 (20)'!Print_Titles</vt:lpstr>
      <vt:lpstr>'様式D-1-1 (21)'!Print_Titles</vt:lpstr>
      <vt:lpstr>'様式D-1-1 (22)'!Print_Titles</vt:lpstr>
      <vt:lpstr>'様式D-1-1 (23)'!Print_Titles</vt:lpstr>
      <vt:lpstr>'様式D-1-1 (24)'!Print_Titles</vt:lpstr>
      <vt:lpstr>'様式D-1-1 (25)'!Print_Titles</vt:lpstr>
      <vt:lpstr>'様式D-1-1 (26)'!Print_Titles</vt:lpstr>
      <vt:lpstr>'様式D-1-1 (27)'!Print_Titles</vt:lpstr>
      <vt:lpstr>'様式D-1-1 (28)'!Print_Titles</vt:lpstr>
      <vt:lpstr>'様式D-1-1 (29)'!Print_Titles</vt:lpstr>
      <vt:lpstr>'様式D-1-1 (3)'!Print_Titles</vt:lpstr>
      <vt:lpstr>'様式D-1-1 (30)'!Print_Titles</vt:lpstr>
      <vt:lpstr>'様式D-1-1 (31)'!Print_Titles</vt:lpstr>
      <vt:lpstr>'様式D-1-1 (32)'!Print_Titles</vt:lpstr>
      <vt:lpstr>'様式D-1-1 (33)'!Print_Titles</vt:lpstr>
      <vt:lpstr>'様式D-1-1 (34)'!Print_Titles</vt:lpstr>
      <vt:lpstr>'様式D-1-1 (35)'!Print_Titles</vt:lpstr>
      <vt:lpstr>'様式D-1-1 (36)'!Print_Titles</vt:lpstr>
      <vt:lpstr>'様式D-1-1 (37)'!Print_Titles</vt:lpstr>
      <vt:lpstr>'様式D-1-1 (38)'!Print_Titles</vt:lpstr>
      <vt:lpstr>'様式D-1-1 (39)'!Print_Titles</vt:lpstr>
      <vt:lpstr>'様式D-1-1 (4)'!Print_Titles</vt:lpstr>
      <vt:lpstr>'様式D-1-1 (40)'!Print_Titles</vt:lpstr>
      <vt:lpstr>'様式D-1-1 (41)'!Print_Titles</vt:lpstr>
      <vt:lpstr>'様式D-1-1 (42)'!Print_Titles</vt:lpstr>
      <vt:lpstr>'様式D-1-1 (43)'!Print_Titles</vt:lpstr>
      <vt:lpstr>'様式D-1-1 (44)'!Print_Titles</vt:lpstr>
      <vt:lpstr>'様式D-1-1 (45)'!Print_Titles</vt:lpstr>
      <vt:lpstr>'様式D-1-1 (46)'!Print_Titles</vt:lpstr>
      <vt:lpstr>'様式D-1-1 (47)'!Print_Titles</vt:lpstr>
      <vt:lpstr>'様式D-1-1 (48)'!Print_Titles</vt:lpstr>
      <vt:lpstr>'様式D-1-1 (49)'!Print_Titles</vt:lpstr>
      <vt:lpstr>'様式D-1-1 (5)'!Print_Titles</vt:lpstr>
      <vt:lpstr>'様式D-1-1 (50)'!Print_Titles</vt:lpstr>
      <vt:lpstr>'様式D-1-1 (51)'!Print_Titles</vt:lpstr>
      <vt:lpstr>'様式D-1-1 (52)'!Print_Titles</vt:lpstr>
      <vt:lpstr>'様式D-1-1 (53)'!Print_Titles</vt:lpstr>
      <vt:lpstr>'様式D-1-1 (54)'!Print_Titles</vt:lpstr>
      <vt:lpstr>'様式D-1-1 (55)'!Print_Titles</vt:lpstr>
      <vt:lpstr>'様式D-1-1 (56)'!Print_Titles</vt:lpstr>
      <vt:lpstr>'様式D-1-1 (57)'!Print_Titles</vt:lpstr>
      <vt:lpstr>'様式D-1-1 (58)'!Print_Titles</vt:lpstr>
      <vt:lpstr>'様式D-1-1 (59)'!Print_Titles</vt:lpstr>
      <vt:lpstr>'様式D-1-1 (6)'!Print_Titles</vt:lpstr>
      <vt:lpstr>'様式D-1-1 (60)'!Print_Titles</vt:lpstr>
      <vt:lpstr>'様式D-1-1 (7)'!Print_Titles</vt:lpstr>
      <vt:lpstr>'様式D-1-1 (8)'!Print_Titles</vt:lpstr>
      <vt:lpstr>'様式D-1-1 (9)'!Print_Titles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'様式B (2)'!対象箇所</vt:lpstr>
      <vt:lpstr>'様式B (3)'!対象箇所</vt:lpstr>
      <vt:lpstr>'様式B (4)'!対象箇所</vt:lpstr>
      <vt:lpstr>'様式D-1-1 (10)'!対象箇所</vt:lpstr>
      <vt:lpstr>'様式D-1-1 (11)'!対象箇所</vt:lpstr>
      <vt:lpstr>'様式D-1-1 (12)'!対象箇所</vt:lpstr>
      <vt:lpstr>'様式D-1-1 (13)'!対象箇所</vt:lpstr>
      <vt:lpstr>'様式D-1-1 (14)'!対象箇所</vt:lpstr>
      <vt:lpstr>'様式D-1-1 (15)'!対象箇所</vt:lpstr>
      <vt:lpstr>'様式D-1-1 (16)'!対象箇所</vt:lpstr>
      <vt:lpstr>'様式D-1-1 (17)'!対象箇所</vt:lpstr>
      <vt:lpstr>'様式D-1-1 (18)'!対象箇所</vt:lpstr>
      <vt:lpstr>'様式D-1-1 (19)'!対象箇所</vt:lpstr>
      <vt:lpstr>'様式D-1-1 (2)'!対象箇所</vt:lpstr>
      <vt:lpstr>'様式D-1-1 (20)'!対象箇所</vt:lpstr>
      <vt:lpstr>'様式D-1-1 (21)'!対象箇所</vt:lpstr>
      <vt:lpstr>'様式D-1-1 (22)'!対象箇所</vt:lpstr>
      <vt:lpstr>'様式D-1-1 (23)'!対象箇所</vt:lpstr>
      <vt:lpstr>'様式D-1-1 (24)'!対象箇所</vt:lpstr>
      <vt:lpstr>'様式D-1-1 (25)'!対象箇所</vt:lpstr>
      <vt:lpstr>'様式D-1-1 (26)'!対象箇所</vt:lpstr>
      <vt:lpstr>'様式D-1-1 (27)'!対象箇所</vt:lpstr>
      <vt:lpstr>'様式D-1-1 (28)'!対象箇所</vt:lpstr>
      <vt:lpstr>'様式D-1-1 (29)'!対象箇所</vt:lpstr>
      <vt:lpstr>'様式D-1-1 (3)'!対象箇所</vt:lpstr>
      <vt:lpstr>'様式D-1-1 (30)'!対象箇所</vt:lpstr>
      <vt:lpstr>'様式D-1-1 (31)'!対象箇所</vt:lpstr>
      <vt:lpstr>'様式D-1-1 (32)'!対象箇所</vt:lpstr>
      <vt:lpstr>'様式D-1-1 (33)'!対象箇所</vt:lpstr>
      <vt:lpstr>'様式D-1-1 (34)'!対象箇所</vt:lpstr>
      <vt:lpstr>'様式D-1-1 (35)'!対象箇所</vt:lpstr>
      <vt:lpstr>'様式D-1-1 (36)'!対象箇所</vt:lpstr>
      <vt:lpstr>'様式D-1-1 (37)'!対象箇所</vt:lpstr>
      <vt:lpstr>'様式D-1-1 (38)'!対象箇所</vt:lpstr>
      <vt:lpstr>'様式D-1-1 (39)'!対象箇所</vt:lpstr>
      <vt:lpstr>'様式D-1-1 (4)'!対象箇所</vt:lpstr>
      <vt:lpstr>'様式D-1-1 (40)'!対象箇所</vt:lpstr>
      <vt:lpstr>'様式D-1-1 (41)'!対象箇所</vt:lpstr>
      <vt:lpstr>'様式D-1-1 (42)'!対象箇所</vt:lpstr>
      <vt:lpstr>'様式D-1-1 (43)'!対象箇所</vt:lpstr>
      <vt:lpstr>'様式D-1-1 (44)'!対象箇所</vt:lpstr>
      <vt:lpstr>'様式D-1-1 (45)'!対象箇所</vt:lpstr>
      <vt:lpstr>'様式D-1-1 (46)'!対象箇所</vt:lpstr>
      <vt:lpstr>'様式D-1-1 (47)'!対象箇所</vt:lpstr>
      <vt:lpstr>'様式D-1-1 (48)'!対象箇所</vt:lpstr>
      <vt:lpstr>'様式D-1-1 (49)'!対象箇所</vt:lpstr>
      <vt:lpstr>'様式D-1-1 (5)'!対象箇所</vt:lpstr>
      <vt:lpstr>'様式D-1-1 (50)'!対象箇所</vt:lpstr>
      <vt:lpstr>'様式D-1-1 (51)'!対象箇所</vt:lpstr>
      <vt:lpstr>'様式D-1-1 (52)'!対象箇所</vt:lpstr>
      <vt:lpstr>'様式D-1-1 (53)'!対象箇所</vt:lpstr>
      <vt:lpstr>'様式D-1-1 (54)'!対象箇所</vt:lpstr>
      <vt:lpstr>'様式D-1-1 (55)'!対象箇所</vt:lpstr>
      <vt:lpstr>'様式D-1-1 (56)'!対象箇所</vt:lpstr>
      <vt:lpstr>'様式D-1-1 (57)'!対象箇所</vt:lpstr>
      <vt:lpstr>'様式D-1-1 (58)'!対象箇所</vt:lpstr>
      <vt:lpstr>'様式D-1-1 (59)'!対象箇所</vt:lpstr>
      <vt:lpstr>'様式D-1-1 (6)'!対象箇所</vt:lpstr>
      <vt:lpstr>'様式D-1-1 (60)'!対象箇所</vt:lpstr>
      <vt:lpstr>'様式D-1-1 (7)'!対象箇所</vt:lpstr>
      <vt:lpstr>'様式D-1-1 (8)'!対象箇所</vt:lpstr>
      <vt:lpstr>'様式D-1-1 (9)'!対象箇所</vt:lpstr>
      <vt:lpstr>'様式D-2-1 (2)'!対象箇所</vt:lpstr>
      <vt:lpstr>'様式D-2-1 (3)'!対象箇所</vt:lpstr>
      <vt:lpstr>'様式D-2-1 (4)'!対象箇所</vt:lpstr>
      <vt:lpstr>'様式D-2-1 (5)'!対象箇所</vt:lpstr>
      <vt:lpstr>'様式D-2-1 (6)'!対象箇所</vt:lpstr>
      <vt:lpstr>'様式D-3_PE'!対象箇所</vt:lpstr>
      <vt:lpstr>'様式D-3_S001'!対象箇所</vt:lpstr>
      <vt:lpstr>'様式D-3_S002'!対象箇所</vt:lpstr>
      <vt:lpstr>'様式D-3_S003'!対象箇所</vt:lpstr>
      <vt:lpstr>'様式D-3_S004'!対象箇所</vt:lpstr>
      <vt:lpstr>'様式D-3_S005'!対象箇所</vt:lpstr>
      <vt:lpstr>'様式D-3_S006'!対象箇所</vt:lpstr>
      <vt:lpstr>'様式D-3_S007'!対象箇所</vt:lpstr>
      <vt:lpstr>'様式D-3_S008'!対象箇所</vt:lpstr>
      <vt:lpstr>'様式D-3_S009'!対象箇所</vt:lpstr>
      <vt:lpstr>'様式D-3_S010'!対象箇所</vt:lpstr>
      <vt:lpstr>'様式D-3_S011'!対象箇所</vt:lpstr>
      <vt:lpstr>'様式D-3_S012'!対象箇所</vt:lpstr>
      <vt:lpstr>'様式D-3_S013'!対象箇所</vt:lpstr>
      <vt:lpstr>'様式D-3_S014'!対象箇所</vt:lpstr>
      <vt:lpstr>'様式D-3_S015'!対象箇所</vt:lpstr>
      <vt:lpstr>'様式D-3_S016'!対象箇所</vt:lpstr>
      <vt:lpstr>'様式D-3_S017'!対象箇所</vt:lpstr>
      <vt:lpstr>'様式D-3_S018'!対象箇所</vt:lpstr>
      <vt:lpstr>'様式D-3_S019'!対象箇所</vt:lpstr>
      <vt:lpstr>'様式D-3_S020'!対象箇所</vt:lpstr>
      <vt:lpstr>'様式D-3_S021'!対象箇所</vt:lpstr>
      <vt:lpstr>'様式D-3_S022'!対象箇所</vt:lpstr>
      <vt:lpstr>'様式D-3_S023'!対象箇所</vt:lpstr>
      <vt:lpstr>'様式D-3_S024'!対象箇所</vt:lpstr>
      <vt:lpstr>'様式D-3_S025'!対象箇所</vt:lpstr>
      <vt:lpstr>'様式D-3_S026'!対象箇所</vt:lpstr>
      <vt:lpstr>'様式D-3_S027'!対象箇所</vt:lpstr>
      <vt:lpstr>'様式D-3_S028'!対象箇所</vt:lpstr>
      <vt:lpstr>'様式D-3_S029'!対象箇所</vt:lpstr>
      <vt:lpstr>'様式D-3_S030'!対象箇所</vt:lpstr>
      <vt:lpstr>'様式D-3_S031'!対象箇所</vt:lpstr>
      <vt:lpstr>'様式D-3_S032'!対象箇所</vt:lpstr>
      <vt:lpstr>'様式D-3_S033'!対象箇所</vt:lpstr>
      <vt:lpstr>'様式D-3_S034'!対象箇所</vt:lpstr>
      <vt:lpstr>'様式D-3_S035'!対象箇所</vt:lpstr>
      <vt:lpstr>'様式D-3_S036'!対象箇所</vt:lpstr>
      <vt:lpstr>'様式D-3_S037'!対象箇所</vt:lpstr>
      <vt:lpstr>'様式D-3_S038'!対象箇所</vt:lpstr>
      <vt:lpstr>'様式D-3_S039'!対象箇所</vt:lpstr>
      <vt:lpstr>'様式D-3_S040'!対象箇所</vt:lpstr>
      <vt:lpstr>'様式D-3_S041'!対象箇所</vt:lpstr>
      <vt:lpstr>'様式D-3_S042'!対象箇所</vt:lpstr>
      <vt:lpstr>'様式D-3_S043'!対象箇所</vt:lpstr>
      <vt:lpstr>'様式D-3_S044'!対象箇所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工藤 あゆみ</cp:lastModifiedBy>
  <cp:lastPrinted>2024-04-20T06:38:57Z</cp:lastPrinted>
  <dcterms:created xsi:type="dcterms:W3CDTF">2012-04-09T00:49:26Z</dcterms:created>
  <dcterms:modified xsi:type="dcterms:W3CDTF">2024-04-25T05:51:00Z</dcterms:modified>
</cp:coreProperties>
</file>